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695" activeTab="2"/>
  </bookViews>
  <sheets>
    <sheet name="封面 " sheetId="78" r:id="rId1"/>
    <sheet name="目录" sheetId="2" r:id="rId2"/>
    <sheet name="1QAI" sheetId="3" r:id="rId3"/>
    <sheet name="2QAE" sheetId="5" r:id="rId4"/>
    <sheet name="3QBI" sheetId="7" r:id="rId5"/>
    <sheet name="4QBE" sheetId="9" r:id="rId6"/>
    <sheet name="5QCI" sheetId="11" r:id="rId7"/>
    <sheet name="6QCE" sheetId="13" r:id="rId8"/>
    <sheet name="7QDI" sheetId="15" r:id="rId9"/>
    <sheet name="8QDE" sheetId="16" r:id="rId10"/>
    <sheet name="9SAI " sheetId="106" r:id="rId11"/>
    <sheet name="10SAE" sheetId="18" r:id="rId12"/>
    <sheet name="11SA平衡" sheetId="19" r:id="rId13"/>
    <sheet name="12SBI" sheetId="20" r:id="rId14"/>
    <sheet name="13SBE" sheetId="21" r:id="rId15"/>
    <sheet name="14平衡" sheetId="79" r:id="rId16"/>
    <sheet name="15SCI" sheetId="22" r:id="rId17"/>
    <sheet name="16SCE" sheetId="23" r:id="rId18"/>
    <sheet name="17平衡" sheetId="80" r:id="rId19"/>
    <sheet name="18SDI" sheetId="24" r:id="rId20"/>
    <sheet name="19SDE" sheetId="25" r:id="rId21"/>
    <sheet name="三、2024年预算草案" sheetId="88" r:id="rId22"/>
    <sheet name="空白" sheetId="89" r:id="rId23"/>
    <sheet name="20" sheetId="91" r:id="rId24"/>
    <sheet name="21" sheetId="27" r:id="rId25"/>
    <sheet name="22" sheetId="34" r:id="rId26"/>
    <sheet name="23" sheetId="35" r:id="rId27"/>
    <sheet name="24" sheetId="36" r:id="rId28"/>
    <sheet name="25" sheetId="37" r:id="rId29"/>
    <sheet name="26SAE本级功能" sheetId="38" r:id="rId30"/>
    <sheet name="27SAE本级经济" sheetId="39" r:id="rId31"/>
    <sheet name="28SAE一般分地" sheetId="76" r:id="rId32"/>
    <sheet name="29SAE专项分地 (2)" sheetId="94" r:id="rId33"/>
    <sheet name="30SAE财力" sheetId="44" r:id="rId34"/>
    <sheet name="31SAE清单" sheetId="45" r:id="rId35"/>
    <sheet name="32SAE三公" sheetId="48" r:id="rId36"/>
    <sheet name="33QBI" sheetId="28" r:id="rId37"/>
    <sheet name="34QBE" sheetId="29" r:id="rId38"/>
    <sheet name="35SBI" sheetId="49" r:id="rId39"/>
    <sheet name="36" sheetId="85" r:id="rId40"/>
    <sheet name="37SA平衡" sheetId="81" r:id="rId41"/>
    <sheet name="38" sheetId="83" r:id="rId42"/>
    <sheet name="39SBE本级功能" sheetId="52" r:id="rId43"/>
    <sheet name="40SBE专项分地" sheetId="53" r:id="rId44"/>
    <sheet name="41QCI" sheetId="30" r:id="rId45"/>
    <sheet name="42QCE" sheetId="31" r:id="rId46"/>
    <sheet name="43SCI" sheetId="55" r:id="rId47"/>
    <sheet name="44SCE" sheetId="56" r:id="rId48"/>
    <sheet name="45SA平衡 (2)" sheetId="90" r:id="rId49"/>
    <sheet name="46SCE转移分地" sheetId="57" r:id="rId50"/>
    <sheet name="47SCE经济" sheetId="59" r:id="rId51"/>
    <sheet name="48QDI" sheetId="84" r:id="rId52"/>
    <sheet name="49QDE" sheetId="33" r:id="rId53"/>
    <sheet name="50SDI" sheetId="60" r:id="rId54"/>
    <sheet name="51SDE" sheetId="61" r:id="rId55"/>
    <sheet name="四、地方政府债务情况" sheetId="86" r:id="rId56"/>
    <sheet name="空白页" sheetId="87" r:id="rId57"/>
    <sheet name="52债务限额余额" sheetId="95" r:id="rId58"/>
    <sheet name="53一般债务余额情况" sheetId="96" r:id="rId59"/>
    <sheet name="54专项债务余额情况表" sheetId="105" r:id="rId60"/>
    <sheet name="55发行及还本付息情况表" sheetId="97" r:id="rId61"/>
    <sheet name="56债务限额提前下达情况" sheetId="98" r:id="rId62"/>
  </sheets>
  <definedNames>
    <definedName name="_xlnm._FilterDatabase" localSheetId="29" hidden="1">'26SAE本级功能'!$A$4:$G$1268</definedName>
    <definedName name="_xlnm.Print_Area" localSheetId="11">'10SAE'!$A$1:$C$41</definedName>
    <definedName name="_xlnm.Print_Area" localSheetId="13">'12SBI'!$A$1:$C$29</definedName>
    <definedName name="_xlnm.Print_Area" localSheetId="14">'13SBE'!$A$1:$C$45</definedName>
    <definedName name="_xlnm.Print_Area" localSheetId="16">'15SCI'!$A$1:$C$15</definedName>
    <definedName name="_xlnm.Print_Area" localSheetId="20">'19SDE'!$A$1:$C$49</definedName>
    <definedName name="_xlnm.Print_Area" localSheetId="2">'1QAI'!$A$1:$C$40</definedName>
    <definedName name="_xlnm.Print_Area" localSheetId="23">'20'!$A$1:$B$41</definedName>
    <definedName name="_xlnm.Print_Area" localSheetId="24">'21'!$A$1:$B$39</definedName>
    <definedName name="_xlnm.Print_Area" localSheetId="25">'22'!$A$1:$B$39</definedName>
    <definedName name="_xlnm.Print_Area" localSheetId="26">'23'!$A$1:$B$40</definedName>
    <definedName name="_xlnm.Print_Area" localSheetId="27">'24'!$A$1:$D$16</definedName>
    <definedName name="_xlnm.Print_Area" localSheetId="28">'25'!$A$1:$B$75</definedName>
    <definedName name="_xlnm.Print_Area" localSheetId="30">'27SAE本级经济'!$A$1:$B$31</definedName>
    <definedName name="_xlnm.Print_Area" localSheetId="3">'2QAE'!$A$1:$C$37</definedName>
    <definedName name="_xlnm.Print_Area" localSheetId="33">'30SAE财力'!$A$1:$D$31</definedName>
    <definedName name="_xlnm.Print_Area" localSheetId="35">'32SAE三公'!$A$1:$C$14</definedName>
    <definedName name="_xlnm.Print_Area" localSheetId="38">'35SBI'!$A$1:$B$29</definedName>
    <definedName name="_xlnm.Print_Area" localSheetId="40">'37SA平衡'!$A$1:$D$14</definedName>
    <definedName name="_xlnm.Print_Area" localSheetId="42">'39SBE本级功能'!$A$1:$B$146</definedName>
    <definedName name="_xlnm.Print_Area" localSheetId="44">'41QCI'!$A$1:$B$23</definedName>
    <definedName name="_xlnm.Print_Area" localSheetId="45">'42QCE'!$A$1:$B$28</definedName>
    <definedName name="_xlnm.Print_Area" localSheetId="46">'43SCI'!$A$1:$B$15</definedName>
    <definedName name="_xlnm.Print_Area" localSheetId="47">'44SCE'!$A$1:$B$21</definedName>
    <definedName name="_xlnm.Print_Area" localSheetId="48">'45SA平衡 (2)'!$A$1:$D$11</definedName>
    <definedName name="_xlnm.Print_Area" localSheetId="50">'47SCE经济'!$A$1:$B$17</definedName>
    <definedName name="_xlnm.Print_Area" localSheetId="5">'4QBE'!$A$1:$C$41</definedName>
    <definedName name="_xlnm.Print_Area" localSheetId="57">'52债务限额余额'!$A$1:$G$7</definedName>
    <definedName name="_xlnm.Print_Area" localSheetId="1">目录!$A$1:$D$66</definedName>
    <definedName name="_xlnm.Print_Titles" localSheetId="11">'10SAE'!$1:$4</definedName>
    <definedName name="_xlnm.Print_Titles" localSheetId="14">'13SBE'!$1:$4</definedName>
    <definedName name="_xlnm.Print_Titles" localSheetId="20">'19SDE'!$1:$5</definedName>
    <definedName name="_xlnm.Print_Titles" localSheetId="28">'25'!$1:$4</definedName>
    <definedName name="_xlnm.Print_Titles" localSheetId="29">'26SAE本级功能'!$1:$4</definedName>
    <definedName name="_xlnm.Print_Titles" localSheetId="30">'27SAE本级经济'!$1:$4</definedName>
    <definedName name="_xlnm.Print_Titles" localSheetId="32">'29SAE专项分地 (2)'!$1:$4</definedName>
    <definedName name="_xlnm.Print_Titles" localSheetId="34">'31SAE清单'!$1:$4</definedName>
    <definedName name="_xlnm.Print_Titles" localSheetId="37">'34QBE'!$1:$4</definedName>
    <definedName name="_xlnm.Print_Titles" localSheetId="39">'36'!$1:$4</definedName>
    <definedName name="_xlnm.Print_Titles" localSheetId="41">'38'!$1:$4</definedName>
    <definedName name="_xlnm.Print_Titles" localSheetId="42">'39SBE本级功能'!$1:$4</definedName>
    <definedName name="_xlnm.Print_Titles" localSheetId="50">'47SCE经济'!$1:$4</definedName>
    <definedName name="_xlnm.Print_Titles" localSheetId="52">'49QDE'!$1:$5</definedName>
    <definedName name="_xlnm.Print_Titles" localSheetId="5">'4QBE'!$1:$4</definedName>
    <definedName name="_xlnm.Print_Titles" localSheetId="54">'51SDE'!$1:$5</definedName>
    <definedName name="_xlnm.Print_Titles" localSheetId="57">'52债务限额余额'!$1:$5</definedName>
    <definedName name="_xlnm.Print_Titles" localSheetId="9">'8QDE'!$1:$5</definedName>
    <definedName name="_xlnm.Print_Titles" localSheetId="1">目录!$2:$2</definedName>
    <definedName name="月度信息" localSheetId="11">#REF!</definedName>
    <definedName name="月度信息" localSheetId="12">#REF!</definedName>
    <definedName name="月度信息" localSheetId="13">#REF!</definedName>
    <definedName name="月度信息" localSheetId="14">#REF!</definedName>
    <definedName name="月度信息" localSheetId="15">#REF!</definedName>
    <definedName name="月度信息" localSheetId="16">#REF!</definedName>
    <definedName name="月度信息" localSheetId="17">#REF!</definedName>
    <definedName name="月度信息" localSheetId="18">#REF!</definedName>
    <definedName name="月度信息" localSheetId="19">#REF!</definedName>
    <definedName name="月度信息" localSheetId="20">#REF!</definedName>
    <definedName name="月度信息" localSheetId="23">#REF!</definedName>
    <definedName name="月度信息" localSheetId="24">#REF!</definedName>
    <definedName name="月度信息" localSheetId="25">#REF!</definedName>
    <definedName name="月度信息" localSheetId="26">#REF!</definedName>
    <definedName name="月度信息" localSheetId="27">#REF!</definedName>
    <definedName name="月度信息" localSheetId="28">#REF!</definedName>
    <definedName name="月度信息" localSheetId="29">#REF!</definedName>
    <definedName name="月度信息" localSheetId="30">#REF!</definedName>
    <definedName name="月度信息" localSheetId="31">#REF!</definedName>
    <definedName name="月度信息" localSheetId="32">#REF!</definedName>
    <definedName name="月度信息" localSheetId="33">#REF!</definedName>
    <definedName name="月度信息" localSheetId="34">#REF!</definedName>
    <definedName name="月度信息" localSheetId="35">#REF!</definedName>
    <definedName name="月度信息" localSheetId="36">#REF!</definedName>
    <definedName name="月度信息" localSheetId="37">#REF!</definedName>
    <definedName name="月度信息" localSheetId="38">#REF!</definedName>
    <definedName name="月度信息" localSheetId="39">#REF!</definedName>
    <definedName name="月度信息" localSheetId="40">#REF!</definedName>
    <definedName name="月度信息" localSheetId="41">#REF!</definedName>
    <definedName name="月度信息" localSheetId="42">#REF!</definedName>
    <definedName name="月度信息" localSheetId="43">#REF!</definedName>
    <definedName name="月度信息" localSheetId="44">#REF!</definedName>
    <definedName name="月度信息" localSheetId="45">#REF!</definedName>
    <definedName name="月度信息" localSheetId="46">#REF!</definedName>
    <definedName name="月度信息" localSheetId="47">#REF!</definedName>
    <definedName name="月度信息" localSheetId="48">#REF!</definedName>
    <definedName name="月度信息" localSheetId="49">#REF!</definedName>
    <definedName name="月度信息" localSheetId="50">#REF!</definedName>
    <definedName name="月度信息" localSheetId="51">#REF!</definedName>
    <definedName name="月度信息" localSheetId="52">#REF!</definedName>
    <definedName name="月度信息" localSheetId="53">#REF!</definedName>
    <definedName name="月度信息" localSheetId="54">#REF!</definedName>
    <definedName name="月度信息" localSheetId="57">#REF!</definedName>
    <definedName name="月度信息" localSheetId="58">#REF!</definedName>
    <definedName name="月度信息" localSheetId="59">#REF!</definedName>
    <definedName name="月度信息" localSheetId="60">#REF!</definedName>
    <definedName name="月度信息" localSheetId="61">#REF!</definedName>
    <definedName name="月度信息" localSheetId="8">#REF!</definedName>
    <definedName name="月度信息" localSheetId="9">#REF!</definedName>
    <definedName name="月度信息" localSheetId="10">#REF!</definedName>
    <definedName name="月度信息" localSheetId="0">#REF!</definedName>
    <definedName name="月度信息">#REF!</definedName>
    <definedName name="_xlnm.Print_Area" localSheetId="29">'26SAE本级功能'!$A$1:$C$1266</definedName>
    <definedName name="_xlnm.Print_Area" localSheetId="37">'34QBE'!$A$1:$B$41</definedName>
    <definedName name="_xlnm.Print_Area" localSheetId="39">'36'!$A$1:$B$43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<sst xmlns="http://schemas.openxmlformats.org/spreadsheetml/2006/main" count="3319" uniqueCount="2198">
  <si>
    <t xml:space="preserve"> </t>
  </si>
  <si>
    <t>泗洪县十八届人大</t>
  </si>
  <si>
    <t>三次会议文件</t>
  </si>
  <si>
    <r>
      <rPr>
        <b/>
        <sz val="38"/>
        <rFont val="方正小标宋_GBK"/>
        <charset val="134"/>
      </rPr>
      <t>泗洪县</t>
    </r>
    <r>
      <rPr>
        <b/>
        <sz val="38"/>
        <rFont val="Times New Roman"/>
        <charset val="134"/>
      </rPr>
      <t>2023</t>
    </r>
    <r>
      <rPr>
        <b/>
        <sz val="38"/>
        <rFont val="方正小标宋_GBK"/>
        <charset val="134"/>
      </rPr>
      <t>年预算执行情况与</t>
    </r>
  </si>
  <si>
    <r>
      <rPr>
        <b/>
        <sz val="38"/>
        <rFont val="Times New Roman"/>
        <charset val="134"/>
      </rPr>
      <t>2024</t>
    </r>
    <r>
      <rPr>
        <b/>
        <sz val="38"/>
        <rFont val="方正小标宋_GBK"/>
        <charset val="134"/>
      </rPr>
      <t>年预算（草案）</t>
    </r>
  </si>
  <si>
    <t>泗洪县财政局</t>
  </si>
  <si>
    <r>
      <rPr>
        <sz val="24"/>
        <rFont val="黑体"/>
        <charset val="134"/>
      </rPr>
      <t>目</t>
    </r>
    <r>
      <rPr>
        <sz val="24"/>
        <rFont val="Times New Roman"/>
        <charset val="134"/>
      </rPr>
      <t xml:space="preserve">   </t>
    </r>
    <r>
      <rPr>
        <sz val="24"/>
        <rFont val="黑体"/>
        <charset val="134"/>
      </rPr>
      <t>录</t>
    </r>
  </si>
  <si>
    <r>
      <rPr>
        <sz val="16"/>
        <rFont val="宋体"/>
        <charset val="134"/>
      </rPr>
      <t>一、关于泗洪县2023年预算执行情况与2024年预算（草案）的报告.........</t>
    </r>
    <r>
      <rPr>
        <sz val="14"/>
        <rFont val="宋体"/>
        <charset val="134"/>
      </rPr>
      <t>1</t>
    </r>
  </si>
  <si>
    <t>二、2023年预算执行情况</t>
  </si>
  <si>
    <r>
      <rPr>
        <sz val="14"/>
        <rFont val="宋体"/>
        <charset val="134"/>
      </rPr>
      <t>表</t>
    </r>
    <r>
      <rPr>
        <sz val="14"/>
        <rFont val="Times New Roman"/>
        <charset val="134"/>
      </rPr>
      <t xml:space="preserve">   </t>
    </r>
    <r>
      <rPr>
        <sz val="14"/>
        <rFont val="宋体"/>
        <charset val="134"/>
      </rPr>
      <t>一</t>
    </r>
  </si>
  <si>
    <r>
      <rPr>
        <sz val="14"/>
        <rFont val="Times New Roman"/>
        <charset val="134"/>
      </rPr>
      <t>2023</t>
    </r>
    <r>
      <rPr>
        <sz val="14"/>
        <rFont val="宋体"/>
        <charset val="134"/>
      </rPr>
      <t>年泗洪县一般公共预算收入执行情况表</t>
    </r>
    <r>
      <rPr>
        <sz val="14"/>
        <rFont val="Times New Roman"/>
        <charset val="134"/>
      </rPr>
      <t>…………………………………  13</t>
    </r>
  </si>
  <si>
    <r>
      <rPr>
        <sz val="14"/>
        <rFont val="宋体"/>
        <charset val="134"/>
      </rPr>
      <t>表</t>
    </r>
    <r>
      <rPr>
        <sz val="14"/>
        <rFont val="Times New Roman"/>
        <charset val="134"/>
      </rPr>
      <t xml:space="preserve">   </t>
    </r>
    <r>
      <rPr>
        <sz val="14"/>
        <rFont val="宋体"/>
        <charset val="134"/>
      </rPr>
      <t>二</t>
    </r>
  </si>
  <si>
    <r>
      <rPr>
        <sz val="14"/>
        <rFont val="Times New Roman"/>
        <charset val="134"/>
      </rPr>
      <t>2023</t>
    </r>
    <r>
      <rPr>
        <sz val="14"/>
        <rFont val="宋体"/>
        <charset val="134"/>
      </rPr>
      <t>年泗洪县一般公共预算支出执行情况表</t>
    </r>
    <r>
      <rPr>
        <sz val="14"/>
        <rFont val="Times New Roman"/>
        <charset val="134"/>
      </rPr>
      <t>…………………………………  14</t>
    </r>
  </si>
  <si>
    <r>
      <rPr>
        <sz val="14"/>
        <rFont val="宋体"/>
        <charset val="134"/>
      </rPr>
      <t>表</t>
    </r>
    <r>
      <rPr>
        <sz val="14"/>
        <rFont val="Times New Roman"/>
        <charset val="134"/>
      </rPr>
      <t xml:space="preserve">   </t>
    </r>
    <r>
      <rPr>
        <sz val="14"/>
        <rFont val="宋体"/>
        <charset val="134"/>
      </rPr>
      <t>三</t>
    </r>
  </si>
  <si>
    <r>
      <rPr>
        <sz val="14"/>
        <rFont val="Times New Roman"/>
        <charset val="134"/>
      </rPr>
      <t>2023</t>
    </r>
    <r>
      <rPr>
        <sz val="14"/>
        <rFont val="宋体"/>
        <charset val="134"/>
      </rPr>
      <t>年泗洪县政府性基金预算收入执行情况表</t>
    </r>
    <r>
      <rPr>
        <sz val="14"/>
        <rFont val="Times New Roman"/>
        <charset val="134"/>
      </rPr>
      <t>………………………………  15</t>
    </r>
  </si>
  <si>
    <r>
      <rPr>
        <sz val="14"/>
        <rFont val="宋体"/>
        <charset val="134"/>
      </rPr>
      <t>表</t>
    </r>
    <r>
      <rPr>
        <sz val="14"/>
        <rFont val="Times New Roman"/>
        <charset val="134"/>
      </rPr>
      <t xml:space="preserve">   </t>
    </r>
    <r>
      <rPr>
        <sz val="14"/>
        <rFont val="宋体"/>
        <charset val="134"/>
      </rPr>
      <t>四</t>
    </r>
  </si>
  <si>
    <r>
      <rPr>
        <sz val="14"/>
        <rFont val="Times New Roman"/>
        <charset val="134"/>
      </rPr>
      <t>2023</t>
    </r>
    <r>
      <rPr>
        <sz val="14"/>
        <rFont val="宋体"/>
        <charset val="134"/>
      </rPr>
      <t>年泗洪县政府性基金预算支出执行情况表</t>
    </r>
    <r>
      <rPr>
        <sz val="14"/>
        <rFont val="Times New Roman"/>
        <charset val="134"/>
      </rPr>
      <t>………………………………  16</t>
    </r>
  </si>
  <si>
    <r>
      <rPr>
        <sz val="14"/>
        <rFont val="宋体"/>
        <charset val="134"/>
      </rPr>
      <t>表</t>
    </r>
    <r>
      <rPr>
        <sz val="14"/>
        <rFont val="Times New Roman"/>
        <charset val="134"/>
      </rPr>
      <t xml:space="preserve">   </t>
    </r>
    <r>
      <rPr>
        <sz val="14"/>
        <rFont val="宋体"/>
        <charset val="134"/>
      </rPr>
      <t>五</t>
    </r>
  </si>
  <si>
    <r>
      <rPr>
        <sz val="14"/>
        <rFont val="Times New Roman"/>
        <charset val="134"/>
      </rPr>
      <t>2023</t>
    </r>
    <r>
      <rPr>
        <sz val="14"/>
        <rFont val="宋体"/>
        <charset val="134"/>
      </rPr>
      <t>年泗洪县国有资本经营预算收入执行情况表</t>
    </r>
    <r>
      <rPr>
        <sz val="14"/>
        <rFont val="Times New Roman"/>
        <charset val="134"/>
      </rPr>
      <t>……………………………  17</t>
    </r>
  </si>
  <si>
    <r>
      <rPr>
        <sz val="14"/>
        <rFont val="宋体"/>
        <charset val="134"/>
      </rPr>
      <t>表</t>
    </r>
    <r>
      <rPr>
        <sz val="14"/>
        <rFont val="Times New Roman"/>
        <charset val="134"/>
      </rPr>
      <t xml:space="preserve">   </t>
    </r>
    <r>
      <rPr>
        <sz val="14"/>
        <rFont val="宋体"/>
        <charset val="134"/>
      </rPr>
      <t>六</t>
    </r>
  </si>
  <si>
    <r>
      <rPr>
        <sz val="14"/>
        <rFont val="Times New Roman"/>
        <charset val="134"/>
      </rPr>
      <t>2023</t>
    </r>
    <r>
      <rPr>
        <sz val="14"/>
        <rFont val="宋体"/>
        <charset val="134"/>
      </rPr>
      <t>年泗洪县国有资本经营预算支出执行情况表</t>
    </r>
    <r>
      <rPr>
        <sz val="14"/>
        <rFont val="Times New Roman"/>
        <charset val="134"/>
      </rPr>
      <t>……………………………  18</t>
    </r>
  </si>
  <si>
    <t>表 七</t>
  </si>
  <si>
    <r>
      <rPr>
        <sz val="14"/>
        <rFont val="Times New Roman"/>
        <charset val="134"/>
      </rPr>
      <t>2023</t>
    </r>
    <r>
      <rPr>
        <sz val="14"/>
        <rFont val="宋体"/>
        <charset val="134"/>
      </rPr>
      <t>年泗洪县社会保险基金预算收入执行情况表</t>
    </r>
    <r>
      <rPr>
        <sz val="14"/>
        <rFont val="Times New Roman"/>
        <charset val="134"/>
      </rPr>
      <t>……………………………  19</t>
    </r>
  </si>
  <si>
    <r>
      <rPr>
        <sz val="14"/>
        <rFont val="宋体"/>
        <charset val="134"/>
      </rPr>
      <t>表</t>
    </r>
    <r>
      <rPr>
        <sz val="14"/>
        <rFont val="Times New Roman"/>
        <charset val="134"/>
      </rPr>
      <t xml:space="preserve">   </t>
    </r>
    <r>
      <rPr>
        <sz val="14"/>
        <rFont val="宋体"/>
        <charset val="134"/>
      </rPr>
      <t>八</t>
    </r>
  </si>
  <si>
    <r>
      <rPr>
        <sz val="14"/>
        <rFont val="Times New Roman"/>
        <charset val="134"/>
      </rPr>
      <t>2023</t>
    </r>
    <r>
      <rPr>
        <sz val="14"/>
        <rFont val="宋体"/>
        <charset val="134"/>
      </rPr>
      <t>年泗洪县社会保险基金预算支出执行情况表</t>
    </r>
    <r>
      <rPr>
        <sz val="14"/>
        <rFont val="Times New Roman"/>
        <charset val="134"/>
      </rPr>
      <t>……………………………  20</t>
    </r>
  </si>
  <si>
    <r>
      <rPr>
        <sz val="14"/>
        <rFont val="宋体"/>
        <charset val="134"/>
      </rPr>
      <t>表</t>
    </r>
    <r>
      <rPr>
        <sz val="14"/>
        <rFont val="Times New Roman"/>
        <charset val="134"/>
      </rPr>
      <t xml:space="preserve">   </t>
    </r>
    <r>
      <rPr>
        <sz val="14"/>
        <rFont val="宋体"/>
        <charset val="134"/>
      </rPr>
      <t>九</t>
    </r>
  </si>
  <si>
    <r>
      <rPr>
        <sz val="14"/>
        <rFont val="Times New Roman"/>
        <charset val="134"/>
      </rPr>
      <t>2023</t>
    </r>
    <r>
      <rPr>
        <sz val="14"/>
        <rFont val="宋体"/>
        <charset val="134"/>
      </rPr>
      <t>年县级一般公共预算收入执行情况表</t>
    </r>
    <r>
      <rPr>
        <sz val="14"/>
        <rFont val="Times New Roman"/>
        <charset val="134"/>
      </rPr>
      <t>……………………………………  22</t>
    </r>
  </si>
  <si>
    <r>
      <rPr>
        <sz val="14"/>
        <rFont val="宋体"/>
        <charset val="134"/>
      </rPr>
      <t>表</t>
    </r>
    <r>
      <rPr>
        <sz val="14"/>
        <rFont val="Times New Roman"/>
        <charset val="134"/>
      </rPr>
      <t xml:space="preserve">   </t>
    </r>
    <r>
      <rPr>
        <sz val="14"/>
        <rFont val="宋体"/>
        <charset val="134"/>
      </rPr>
      <t>十</t>
    </r>
  </si>
  <si>
    <r>
      <rPr>
        <sz val="14"/>
        <rFont val="Times New Roman"/>
        <charset val="134"/>
      </rPr>
      <t>2023</t>
    </r>
    <r>
      <rPr>
        <sz val="14"/>
        <rFont val="宋体"/>
        <charset val="134"/>
      </rPr>
      <t>年县级一般公共预算支出执行情况表</t>
    </r>
    <r>
      <rPr>
        <sz val="14"/>
        <rFont val="Times New Roman"/>
        <charset val="134"/>
      </rPr>
      <t>……………………………………  23</t>
    </r>
  </si>
  <si>
    <r>
      <rPr>
        <sz val="14"/>
        <rFont val="宋体"/>
        <charset val="134"/>
      </rPr>
      <t>表</t>
    </r>
    <r>
      <rPr>
        <sz val="14"/>
        <rFont val="Times New Roman"/>
        <charset val="134"/>
      </rPr>
      <t xml:space="preserve">  </t>
    </r>
    <r>
      <rPr>
        <sz val="14"/>
        <rFont val="宋体"/>
        <charset val="134"/>
      </rPr>
      <t>十一</t>
    </r>
  </si>
  <si>
    <r>
      <rPr>
        <sz val="14"/>
        <rFont val="Times New Roman"/>
        <charset val="134"/>
      </rPr>
      <t>2023</t>
    </r>
    <r>
      <rPr>
        <sz val="14"/>
        <rFont val="宋体"/>
        <charset val="134"/>
      </rPr>
      <t>年县级一般公共预算平衡情况表</t>
    </r>
    <r>
      <rPr>
        <sz val="14"/>
        <rFont val="Times New Roman"/>
        <charset val="134"/>
      </rPr>
      <t>…………………………………………  24</t>
    </r>
  </si>
  <si>
    <r>
      <rPr>
        <sz val="14"/>
        <rFont val="宋体"/>
        <charset val="134"/>
      </rPr>
      <t>表</t>
    </r>
    <r>
      <rPr>
        <sz val="14"/>
        <rFont val="Times New Roman"/>
        <charset val="134"/>
      </rPr>
      <t xml:space="preserve">  </t>
    </r>
    <r>
      <rPr>
        <sz val="14"/>
        <rFont val="宋体"/>
        <charset val="134"/>
      </rPr>
      <t>十二</t>
    </r>
  </si>
  <si>
    <r>
      <rPr>
        <sz val="14"/>
        <rFont val="Times New Roman"/>
        <charset val="134"/>
      </rPr>
      <t>2023</t>
    </r>
    <r>
      <rPr>
        <sz val="14"/>
        <rFont val="宋体"/>
        <charset val="134"/>
      </rPr>
      <t>年县级政府性基金预算收入执行情况表</t>
    </r>
    <r>
      <rPr>
        <sz val="14"/>
        <rFont val="Times New Roman"/>
        <charset val="134"/>
      </rPr>
      <t>…………………………………  25</t>
    </r>
  </si>
  <si>
    <r>
      <rPr>
        <sz val="14"/>
        <rFont val="宋体"/>
        <charset val="134"/>
      </rPr>
      <t>表</t>
    </r>
    <r>
      <rPr>
        <sz val="14"/>
        <rFont val="Times New Roman"/>
        <charset val="134"/>
      </rPr>
      <t xml:space="preserve">  </t>
    </r>
    <r>
      <rPr>
        <sz val="14"/>
        <rFont val="宋体"/>
        <charset val="134"/>
      </rPr>
      <t>十三</t>
    </r>
  </si>
  <si>
    <r>
      <rPr>
        <sz val="14"/>
        <rFont val="Times New Roman"/>
        <charset val="134"/>
      </rPr>
      <t>2023</t>
    </r>
    <r>
      <rPr>
        <sz val="14"/>
        <rFont val="宋体"/>
        <charset val="134"/>
      </rPr>
      <t>年县级政府性基金预算支出执行情况表</t>
    </r>
    <r>
      <rPr>
        <sz val="14"/>
        <rFont val="Times New Roman"/>
        <charset val="134"/>
      </rPr>
      <t>…………………………………  26</t>
    </r>
  </si>
  <si>
    <r>
      <rPr>
        <sz val="14"/>
        <rFont val="宋体"/>
        <charset val="134"/>
      </rPr>
      <t>表</t>
    </r>
    <r>
      <rPr>
        <sz val="14"/>
        <rFont val="Times New Roman"/>
        <charset val="134"/>
      </rPr>
      <t xml:space="preserve">  </t>
    </r>
    <r>
      <rPr>
        <sz val="14"/>
        <rFont val="宋体"/>
        <charset val="134"/>
      </rPr>
      <t>十四</t>
    </r>
  </si>
  <si>
    <r>
      <rPr>
        <sz val="14"/>
        <rFont val="Times New Roman"/>
        <charset val="134"/>
      </rPr>
      <t>2023</t>
    </r>
    <r>
      <rPr>
        <sz val="14"/>
        <rFont val="宋体"/>
        <charset val="134"/>
      </rPr>
      <t>年县级政府性基金预算平衡情况表</t>
    </r>
    <r>
      <rPr>
        <sz val="14"/>
        <rFont val="Times New Roman"/>
        <charset val="134"/>
      </rPr>
      <t>………………………………………  27</t>
    </r>
  </si>
  <si>
    <t>表 十五</t>
  </si>
  <si>
    <r>
      <rPr>
        <sz val="14"/>
        <rFont val="Times New Roman"/>
        <charset val="134"/>
      </rPr>
      <t>2023</t>
    </r>
    <r>
      <rPr>
        <sz val="14"/>
        <rFont val="宋体"/>
        <charset val="134"/>
      </rPr>
      <t>年县级国有资本经营预算收入执行情况表</t>
    </r>
    <r>
      <rPr>
        <sz val="14"/>
        <rFont val="Times New Roman"/>
        <charset val="134"/>
      </rPr>
      <t>………………………………  28</t>
    </r>
  </si>
  <si>
    <t>表 十六</t>
  </si>
  <si>
    <r>
      <rPr>
        <sz val="14"/>
        <rFont val="Times New Roman"/>
        <charset val="134"/>
      </rPr>
      <t>2023</t>
    </r>
    <r>
      <rPr>
        <sz val="14"/>
        <rFont val="宋体"/>
        <charset val="134"/>
      </rPr>
      <t>年县级国有资本经营预算支出执行情况表</t>
    </r>
    <r>
      <rPr>
        <sz val="14"/>
        <rFont val="Times New Roman"/>
        <charset val="134"/>
      </rPr>
      <t>………………………………  29</t>
    </r>
  </si>
  <si>
    <r>
      <rPr>
        <sz val="14"/>
        <rFont val="宋体"/>
        <charset val="134"/>
      </rPr>
      <t>表</t>
    </r>
    <r>
      <rPr>
        <sz val="14"/>
        <rFont val="Times New Roman"/>
        <charset val="134"/>
      </rPr>
      <t xml:space="preserve">  </t>
    </r>
    <r>
      <rPr>
        <sz val="14"/>
        <rFont val="宋体"/>
        <charset val="134"/>
      </rPr>
      <t>十七</t>
    </r>
  </si>
  <si>
    <r>
      <rPr>
        <sz val="14"/>
        <rFont val="Times New Roman"/>
        <charset val="134"/>
      </rPr>
      <t>2023</t>
    </r>
    <r>
      <rPr>
        <sz val="14"/>
        <rFont val="宋体"/>
        <charset val="134"/>
      </rPr>
      <t>年县级国有资本经营预算平衡情况表</t>
    </r>
    <r>
      <rPr>
        <sz val="14"/>
        <rFont val="Times New Roman"/>
        <charset val="134"/>
      </rPr>
      <t>……………………………………  30</t>
    </r>
  </si>
  <si>
    <t>表 十八</t>
  </si>
  <si>
    <r>
      <rPr>
        <sz val="14"/>
        <rFont val="Times New Roman"/>
        <charset val="134"/>
      </rPr>
      <t>2023</t>
    </r>
    <r>
      <rPr>
        <sz val="14"/>
        <rFont val="宋体"/>
        <charset val="134"/>
      </rPr>
      <t>年县级社会保险基金预算收入执行情况表</t>
    </r>
    <r>
      <rPr>
        <sz val="14"/>
        <rFont val="Times New Roman"/>
        <charset val="134"/>
      </rPr>
      <t>………………………………  31</t>
    </r>
  </si>
  <si>
    <t>表 十九</t>
  </si>
  <si>
    <r>
      <rPr>
        <sz val="14"/>
        <rFont val="Times New Roman"/>
        <charset val="134"/>
      </rPr>
      <t>2023</t>
    </r>
    <r>
      <rPr>
        <sz val="14"/>
        <rFont val="宋体"/>
        <charset val="134"/>
      </rPr>
      <t>年县级社会保险基金预算支出执行情况表</t>
    </r>
    <r>
      <rPr>
        <sz val="14"/>
        <rFont val="Times New Roman"/>
        <charset val="134"/>
      </rPr>
      <t>………………………………  32</t>
    </r>
  </si>
  <si>
    <t>三、2024年预算（草案）</t>
  </si>
  <si>
    <t>表 二十</t>
  </si>
  <si>
    <r>
      <rPr>
        <sz val="14"/>
        <rFont val="Times New Roman"/>
        <charset val="134"/>
      </rPr>
      <t>2024</t>
    </r>
    <r>
      <rPr>
        <sz val="14"/>
        <rFont val="宋体"/>
        <charset val="134"/>
      </rPr>
      <t>年泗洪县一般公共预算收入预算表（代编）</t>
    </r>
    <r>
      <rPr>
        <sz val="14"/>
        <rFont val="Times New Roman"/>
        <charset val="134"/>
      </rPr>
      <t>……………………………  35</t>
    </r>
  </si>
  <si>
    <t>表二十一</t>
  </si>
  <si>
    <r>
      <rPr>
        <sz val="14"/>
        <rFont val="Times New Roman"/>
        <charset val="134"/>
      </rPr>
      <t>2024</t>
    </r>
    <r>
      <rPr>
        <sz val="14"/>
        <rFont val="宋体"/>
        <charset val="134"/>
      </rPr>
      <t>年泗洪县一般公共预算支出预算表（代编）</t>
    </r>
    <r>
      <rPr>
        <sz val="14"/>
        <rFont val="Times New Roman"/>
        <charset val="134"/>
      </rPr>
      <t>……………………………  36</t>
    </r>
  </si>
  <si>
    <t>表二十二</t>
  </si>
  <si>
    <r>
      <rPr>
        <sz val="14"/>
        <rFont val="Times New Roman"/>
        <charset val="134"/>
      </rPr>
      <t>2024</t>
    </r>
    <r>
      <rPr>
        <sz val="14"/>
        <rFont val="宋体"/>
        <charset val="134"/>
      </rPr>
      <t>年县级一般公共预算收入预算表</t>
    </r>
    <r>
      <rPr>
        <sz val="14"/>
        <rFont val="Times New Roman"/>
        <charset val="134"/>
      </rPr>
      <t>…………………………………………  37</t>
    </r>
  </si>
  <si>
    <t>表二十三</t>
  </si>
  <si>
    <r>
      <rPr>
        <sz val="14"/>
        <rFont val="Times New Roman"/>
        <charset val="134"/>
      </rPr>
      <t>2024</t>
    </r>
    <r>
      <rPr>
        <sz val="14"/>
        <rFont val="宋体"/>
        <charset val="134"/>
      </rPr>
      <t>年县级一般公共预算支出预算表</t>
    </r>
    <r>
      <rPr>
        <sz val="14"/>
        <rFont val="Times New Roman"/>
        <charset val="134"/>
      </rPr>
      <t>…………………………………………  38</t>
    </r>
  </si>
  <si>
    <t>表二十四</t>
  </si>
  <si>
    <r>
      <rPr>
        <sz val="14"/>
        <rFont val="Times New Roman"/>
        <charset val="134"/>
      </rPr>
      <t>2024</t>
    </r>
    <r>
      <rPr>
        <sz val="14"/>
        <rFont val="宋体"/>
        <charset val="134"/>
      </rPr>
      <t>年县级一般公共预算平衡情况表</t>
    </r>
    <r>
      <rPr>
        <sz val="14"/>
        <rFont val="Times New Roman"/>
        <charset val="134"/>
      </rPr>
      <t>…………………………………………  39</t>
    </r>
  </si>
  <si>
    <t>表二十五</t>
  </si>
  <si>
    <r>
      <rPr>
        <sz val="14"/>
        <rFont val="Times New Roman"/>
        <charset val="134"/>
      </rPr>
      <t>2024</t>
    </r>
    <r>
      <rPr>
        <sz val="14"/>
        <rFont val="宋体"/>
        <charset val="134"/>
      </rPr>
      <t>年县级一般公共预算支出表（按经济科目分类）</t>
    </r>
    <r>
      <rPr>
        <sz val="14"/>
        <rFont val="Times New Roman"/>
        <charset val="134"/>
      </rPr>
      <t>………………………  40</t>
    </r>
  </si>
  <si>
    <t>表二十六</t>
  </si>
  <si>
    <r>
      <rPr>
        <sz val="14"/>
        <rFont val="Times New Roman"/>
        <charset val="134"/>
      </rPr>
      <t>2024</t>
    </r>
    <r>
      <rPr>
        <sz val="14"/>
        <rFont val="宋体"/>
        <charset val="134"/>
      </rPr>
      <t>年县级一般公共预算本级支出预算表（按功能科目分类）</t>
    </r>
    <r>
      <rPr>
        <sz val="14"/>
        <rFont val="Times New Roman"/>
        <charset val="134"/>
      </rPr>
      <t>……………  42</t>
    </r>
  </si>
  <si>
    <t>表二十七</t>
  </si>
  <si>
    <r>
      <rPr>
        <sz val="14"/>
        <rFont val="Times New Roman"/>
        <charset val="134"/>
      </rPr>
      <t>2024</t>
    </r>
    <r>
      <rPr>
        <sz val="14"/>
        <rFont val="宋体"/>
        <charset val="134"/>
      </rPr>
      <t>年县级一般公共预算基本支出预算表</t>
    </r>
    <r>
      <rPr>
        <sz val="14"/>
        <rFont val="Times New Roman"/>
        <charset val="134"/>
      </rPr>
      <t>……………………………………  54</t>
    </r>
  </si>
  <si>
    <t>表二十八</t>
  </si>
  <si>
    <r>
      <rPr>
        <sz val="14"/>
        <rFont val="Times New Roman"/>
        <charset val="134"/>
      </rPr>
      <t>2024</t>
    </r>
    <r>
      <rPr>
        <sz val="14"/>
        <rFont val="宋体"/>
        <charset val="134"/>
      </rPr>
      <t>年县级对乡镇税收返还和一般性转移支付分地区分项目预算表</t>
    </r>
    <r>
      <rPr>
        <sz val="14"/>
        <rFont val="Times New Roman"/>
        <charset val="134"/>
      </rPr>
      <t>………  55</t>
    </r>
  </si>
  <si>
    <t>表二十九</t>
  </si>
  <si>
    <r>
      <rPr>
        <sz val="14"/>
        <rFont val="Times New Roman"/>
        <charset val="134"/>
      </rPr>
      <t>2024</t>
    </r>
    <r>
      <rPr>
        <sz val="14"/>
        <rFont val="宋体"/>
        <charset val="134"/>
      </rPr>
      <t>年县级对乡镇专项转移支付分地区分项目预算表</t>
    </r>
    <r>
      <rPr>
        <sz val="14"/>
        <rFont val="Times New Roman"/>
        <charset val="134"/>
      </rPr>
      <t>………………………  56</t>
    </r>
  </si>
  <si>
    <t>表 三十</t>
  </si>
  <si>
    <r>
      <rPr>
        <sz val="14"/>
        <rFont val="Times New Roman"/>
        <charset val="134"/>
      </rPr>
      <t>2024</t>
    </r>
    <r>
      <rPr>
        <sz val="14"/>
        <rFont val="宋体"/>
        <charset val="134"/>
      </rPr>
      <t>年县级当年财力安排的一般公共预算支出表</t>
    </r>
    <r>
      <rPr>
        <sz val="14"/>
        <rFont val="Times New Roman"/>
        <charset val="134"/>
      </rPr>
      <t>……………………………  57</t>
    </r>
  </si>
  <si>
    <t>表三十一</t>
  </si>
  <si>
    <r>
      <rPr>
        <sz val="14"/>
        <rFont val="Times New Roman"/>
        <charset val="134"/>
      </rPr>
      <t>2024</t>
    </r>
    <r>
      <rPr>
        <sz val="14"/>
        <rFont val="宋体"/>
        <charset val="134"/>
      </rPr>
      <t>年县级财政专项资金清单及预算安排情况表</t>
    </r>
    <r>
      <rPr>
        <sz val="14"/>
        <rFont val="Times New Roman"/>
        <charset val="134"/>
      </rPr>
      <t>.………….……………..…  58</t>
    </r>
  </si>
  <si>
    <t>表三十二</t>
  </si>
  <si>
    <r>
      <rPr>
        <sz val="14"/>
        <rFont val="Times New Roman"/>
        <charset val="134"/>
      </rPr>
      <t>2024</t>
    </r>
    <r>
      <rPr>
        <sz val="14"/>
        <rFont val="宋体"/>
        <charset val="134"/>
      </rPr>
      <t>年县级一般公共预算</t>
    </r>
    <r>
      <rPr>
        <sz val="14"/>
        <rFont val="Times New Roman"/>
        <charset val="134"/>
      </rPr>
      <t>“</t>
    </r>
    <r>
      <rPr>
        <sz val="14"/>
        <rFont val="宋体"/>
        <charset val="134"/>
      </rPr>
      <t>三公</t>
    </r>
    <r>
      <rPr>
        <sz val="14"/>
        <rFont val="Times New Roman"/>
        <charset val="134"/>
      </rPr>
      <t>”</t>
    </r>
    <r>
      <rPr>
        <sz val="14"/>
        <rFont val="宋体"/>
        <charset val="134"/>
      </rPr>
      <t>经费等预算表</t>
    </r>
    <r>
      <rPr>
        <sz val="14"/>
        <rFont val="Times New Roman"/>
        <charset val="134"/>
      </rPr>
      <t xml:space="preserve"> ……………………………… 59</t>
    </r>
  </si>
  <si>
    <t>表三十三</t>
  </si>
  <si>
    <r>
      <rPr>
        <sz val="14"/>
        <rFont val="Times New Roman"/>
        <charset val="134"/>
      </rPr>
      <t>2024</t>
    </r>
    <r>
      <rPr>
        <sz val="14"/>
        <rFont val="宋体"/>
        <charset val="134"/>
      </rPr>
      <t>年泗洪县政府性基金收入预算表（代编）</t>
    </r>
    <r>
      <rPr>
        <sz val="14"/>
        <rFont val="Times New Roman"/>
        <charset val="134"/>
      </rPr>
      <t>………………………………  60</t>
    </r>
  </si>
  <si>
    <t>表三十四</t>
  </si>
  <si>
    <r>
      <rPr>
        <sz val="14"/>
        <rFont val="Times New Roman"/>
        <charset val="134"/>
      </rPr>
      <t>2024</t>
    </r>
    <r>
      <rPr>
        <sz val="14"/>
        <rFont val="宋体"/>
        <charset val="134"/>
      </rPr>
      <t>年泗洪县政府性基金支出预算表（代编）</t>
    </r>
    <r>
      <rPr>
        <sz val="14"/>
        <rFont val="Times New Roman"/>
        <charset val="134"/>
      </rPr>
      <t>………………………………  61</t>
    </r>
  </si>
  <si>
    <t>表三十五</t>
  </si>
  <si>
    <r>
      <rPr>
        <sz val="14"/>
        <rFont val="Times New Roman"/>
        <charset val="134"/>
      </rPr>
      <t>2024</t>
    </r>
    <r>
      <rPr>
        <sz val="14"/>
        <rFont val="宋体"/>
        <charset val="134"/>
      </rPr>
      <t>年县级政府性基金收入预算表</t>
    </r>
    <r>
      <rPr>
        <sz val="14"/>
        <rFont val="Times New Roman"/>
        <charset val="134"/>
      </rPr>
      <t>……………………………………………  62</t>
    </r>
  </si>
  <si>
    <t>表三十六</t>
  </si>
  <si>
    <r>
      <rPr>
        <sz val="14"/>
        <rFont val="Times New Roman"/>
        <charset val="134"/>
      </rPr>
      <t>2024</t>
    </r>
    <r>
      <rPr>
        <sz val="14"/>
        <rFont val="宋体"/>
        <charset val="134"/>
      </rPr>
      <t>年县级政府性基金支出预算表</t>
    </r>
    <r>
      <rPr>
        <sz val="14"/>
        <rFont val="Times New Roman"/>
        <charset val="134"/>
      </rPr>
      <t>……………………………………………  63</t>
    </r>
  </si>
  <si>
    <t>表三十七</t>
  </si>
  <si>
    <r>
      <rPr>
        <sz val="14"/>
        <rFont val="Times New Roman"/>
        <charset val="134"/>
      </rPr>
      <t>2024</t>
    </r>
    <r>
      <rPr>
        <sz val="14"/>
        <rFont val="宋体"/>
        <charset val="134"/>
      </rPr>
      <t>年县级政府性基金预算平衡情况表</t>
    </r>
    <r>
      <rPr>
        <sz val="14"/>
        <rFont val="Times New Roman"/>
        <charset val="134"/>
      </rPr>
      <t>………………………………………  64</t>
    </r>
  </si>
  <si>
    <t>表三十八</t>
  </si>
  <si>
    <r>
      <rPr>
        <sz val="14"/>
        <rFont val="Times New Roman"/>
        <charset val="134"/>
      </rPr>
      <t>2024</t>
    </r>
    <r>
      <rPr>
        <sz val="14"/>
        <rFont val="宋体"/>
        <charset val="134"/>
      </rPr>
      <t>年县级政府性基金预算支出表（按经济科目分类）</t>
    </r>
    <r>
      <rPr>
        <sz val="14"/>
        <rFont val="Times New Roman"/>
        <charset val="134"/>
      </rPr>
      <t>……………………  65</t>
    </r>
  </si>
  <si>
    <t>表三十九</t>
  </si>
  <si>
    <r>
      <rPr>
        <sz val="14"/>
        <rFont val="Times New Roman"/>
        <charset val="134"/>
      </rPr>
      <t>2024</t>
    </r>
    <r>
      <rPr>
        <sz val="14"/>
        <rFont val="宋体"/>
        <charset val="134"/>
      </rPr>
      <t>年县级政府性基金预算本级支出预算表（按功能科目分类）</t>
    </r>
    <r>
      <rPr>
        <sz val="14"/>
        <rFont val="Times New Roman"/>
        <charset val="134"/>
      </rPr>
      <t>…………  67</t>
    </r>
  </si>
  <si>
    <t>表 四十</t>
  </si>
  <si>
    <r>
      <rPr>
        <sz val="14"/>
        <rFont val="Times New Roman"/>
        <charset val="134"/>
      </rPr>
      <t>2024</t>
    </r>
    <r>
      <rPr>
        <sz val="14"/>
        <rFont val="宋体"/>
        <charset val="134"/>
      </rPr>
      <t>年县级对乡镇政府性基金专项转移支付分地区分项目预算表</t>
    </r>
    <r>
      <rPr>
        <sz val="14"/>
        <rFont val="Times New Roman"/>
        <charset val="134"/>
      </rPr>
      <t>…………  71</t>
    </r>
  </si>
  <si>
    <t>表四十一</t>
  </si>
  <si>
    <r>
      <rPr>
        <sz val="14"/>
        <rFont val="Times New Roman"/>
        <charset val="134"/>
      </rPr>
      <t>2024</t>
    </r>
    <r>
      <rPr>
        <sz val="14"/>
        <rFont val="宋体"/>
        <charset val="134"/>
      </rPr>
      <t>年泗洪县国有资本经营收入预算表（代编）</t>
    </r>
    <r>
      <rPr>
        <sz val="14"/>
        <rFont val="Times New Roman"/>
        <charset val="134"/>
      </rPr>
      <t>……………………………  72</t>
    </r>
  </si>
  <si>
    <t>表四十二</t>
  </si>
  <si>
    <r>
      <rPr>
        <sz val="14"/>
        <rFont val="Times New Roman"/>
        <charset val="134"/>
      </rPr>
      <t>2024</t>
    </r>
    <r>
      <rPr>
        <sz val="14"/>
        <rFont val="宋体"/>
        <charset val="134"/>
      </rPr>
      <t>年泗洪县国有资本经营支出预算表（代编）</t>
    </r>
    <r>
      <rPr>
        <sz val="14"/>
        <rFont val="Times New Roman"/>
        <charset val="134"/>
      </rPr>
      <t>……………………………  73</t>
    </r>
  </si>
  <si>
    <t>表四十三</t>
  </si>
  <si>
    <r>
      <rPr>
        <sz val="14"/>
        <rFont val="Times New Roman"/>
        <charset val="134"/>
      </rPr>
      <t>2024</t>
    </r>
    <r>
      <rPr>
        <sz val="14"/>
        <rFont val="宋体"/>
        <charset val="134"/>
      </rPr>
      <t>年县级国有资本经营收入预算表</t>
    </r>
    <r>
      <rPr>
        <sz val="14"/>
        <rFont val="Times New Roman"/>
        <charset val="134"/>
      </rPr>
      <t>…………………………………………  74</t>
    </r>
  </si>
  <si>
    <t>表四十四</t>
  </si>
  <si>
    <r>
      <rPr>
        <sz val="14"/>
        <rFont val="Times New Roman"/>
        <charset val="134"/>
      </rPr>
      <t>2024</t>
    </r>
    <r>
      <rPr>
        <sz val="14"/>
        <rFont val="宋体"/>
        <charset val="134"/>
      </rPr>
      <t>年县级国有资本经营支出预算表</t>
    </r>
    <r>
      <rPr>
        <sz val="14"/>
        <rFont val="Times New Roman"/>
        <charset val="134"/>
      </rPr>
      <t>…………………………………………  75</t>
    </r>
  </si>
  <si>
    <t>表四十五</t>
  </si>
  <si>
    <r>
      <rPr>
        <sz val="14"/>
        <rFont val="Times New Roman"/>
        <charset val="134"/>
      </rPr>
      <t>2024</t>
    </r>
    <r>
      <rPr>
        <sz val="14"/>
        <rFont val="宋体"/>
        <charset val="134"/>
      </rPr>
      <t>年县级国有资本经营预算平衡情况表</t>
    </r>
    <r>
      <rPr>
        <sz val="14"/>
        <rFont val="Times New Roman"/>
        <charset val="134"/>
      </rPr>
      <t>……………………………………  76</t>
    </r>
  </si>
  <si>
    <t>表四十六</t>
  </si>
  <si>
    <r>
      <rPr>
        <sz val="14"/>
        <rFont val="Times New Roman"/>
        <charset val="134"/>
      </rPr>
      <t>2024</t>
    </r>
    <r>
      <rPr>
        <sz val="14"/>
        <rFont val="宋体"/>
        <charset val="134"/>
      </rPr>
      <t>年省对市县国有资本经营预算转移支付预算表</t>
    </r>
    <r>
      <rPr>
        <sz val="14"/>
        <rFont val="Times New Roman"/>
        <charset val="134"/>
      </rPr>
      <t>…………………………  77</t>
    </r>
  </si>
  <si>
    <t>表四十七</t>
  </si>
  <si>
    <r>
      <rPr>
        <sz val="14"/>
        <rFont val="Times New Roman"/>
        <charset val="134"/>
      </rPr>
      <t>2024</t>
    </r>
    <r>
      <rPr>
        <sz val="14"/>
        <rFont val="宋体"/>
        <charset val="134"/>
      </rPr>
      <t>年县级国有资本经营预算支出表（按经济科目分类）</t>
    </r>
    <r>
      <rPr>
        <sz val="14"/>
        <rFont val="Times New Roman"/>
        <charset val="134"/>
      </rPr>
      <t>…………………  78</t>
    </r>
  </si>
  <si>
    <t>表四十八</t>
  </si>
  <si>
    <r>
      <rPr>
        <sz val="14"/>
        <rFont val="Times New Roman"/>
        <charset val="134"/>
      </rPr>
      <t>2024</t>
    </r>
    <r>
      <rPr>
        <sz val="14"/>
        <rFont val="宋体"/>
        <charset val="134"/>
      </rPr>
      <t>年泗洪县社会保险基金预算收入表（代编）</t>
    </r>
    <r>
      <rPr>
        <sz val="14"/>
        <rFont val="Times New Roman"/>
        <charset val="134"/>
      </rPr>
      <t>……………………………  79</t>
    </r>
  </si>
  <si>
    <t>表四十九</t>
  </si>
  <si>
    <r>
      <rPr>
        <sz val="14"/>
        <rFont val="Times New Roman"/>
        <charset val="134"/>
      </rPr>
      <t>2024</t>
    </r>
    <r>
      <rPr>
        <sz val="14"/>
        <rFont val="宋体"/>
        <charset val="134"/>
      </rPr>
      <t>年泗洪县社会保险基金预算支出表（代编）</t>
    </r>
    <r>
      <rPr>
        <sz val="14"/>
        <rFont val="Times New Roman"/>
        <charset val="134"/>
      </rPr>
      <t>……………………………  80</t>
    </r>
  </si>
  <si>
    <t>表 五十</t>
  </si>
  <si>
    <r>
      <rPr>
        <sz val="14"/>
        <rFont val="Times New Roman"/>
        <charset val="134"/>
      </rPr>
      <t>2024</t>
    </r>
    <r>
      <rPr>
        <sz val="14"/>
        <rFont val="宋体"/>
        <charset val="134"/>
      </rPr>
      <t>年县级社会保险基金预算收入表</t>
    </r>
    <r>
      <rPr>
        <sz val="14"/>
        <rFont val="Times New Roman"/>
        <charset val="134"/>
      </rPr>
      <t>…………………………………………  82</t>
    </r>
  </si>
  <si>
    <t>表五十一</t>
  </si>
  <si>
    <r>
      <rPr>
        <sz val="14"/>
        <rFont val="Times New Roman"/>
        <charset val="134"/>
      </rPr>
      <t>2024</t>
    </r>
    <r>
      <rPr>
        <sz val="14"/>
        <rFont val="宋体"/>
        <charset val="134"/>
      </rPr>
      <t>年县级社会保险基金预算支出表</t>
    </r>
    <r>
      <rPr>
        <sz val="14"/>
        <rFont val="Times New Roman"/>
        <charset val="134"/>
      </rPr>
      <t>…………………………………………  83</t>
    </r>
  </si>
  <si>
    <t>四、地方政府债务情况</t>
  </si>
  <si>
    <t>表五十二</t>
  </si>
  <si>
    <r>
      <rPr>
        <sz val="14"/>
        <rFont val="宋体"/>
        <charset val="134"/>
      </rPr>
      <t>泗洪县2023年地方政府债务限额及余额情况表</t>
    </r>
    <r>
      <rPr>
        <sz val="14"/>
        <rFont val="Times New Roman"/>
        <charset val="134"/>
      </rPr>
      <t>………………………………</t>
    </r>
    <r>
      <rPr>
        <sz val="14"/>
        <rFont val="宋体"/>
        <charset val="134"/>
      </rPr>
      <t xml:space="preserve"> </t>
    </r>
    <r>
      <rPr>
        <sz val="14"/>
        <rFont val="Times New Roman"/>
        <charset val="134"/>
      </rPr>
      <t>85</t>
    </r>
  </si>
  <si>
    <t>表五十三</t>
  </si>
  <si>
    <r>
      <rPr>
        <sz val="14"/>
        <rFont val="宋体"/>
        <charset val="134"/>
      </rPr>
      <t>泗洪县2022年和2023年地方政府一般债务余额情况表</t>
    </r>
    <r>
      <rPr>
        <sz val="14"/>
        <rFont val="Times New Roman"/>
        <charset val="134"/>
      </rPr>
      <t>………………………  86</t>
    </r>
  </si>
  <si>
    <t>表五十四</t>
  </si>
  <si>
    <r>
      <rPr>
        <sz val="14"/>
        <rFont val="宋体"/>
        <charset val="134"/>
      </rPr>
      <t>泗洪县2022年和2023年地方政府专项债务余额情况表</t>
    </r>
    <r>
      <rPr>
        <sz val="14"/>
        <rFont val="Times New Roman"/>
        <charset val="134"/>
      </rPr>
      <t>………………………  87</t>
    </r>
  </si>
  <si>
    <t>表五十五</t>
  </si>
  <si>
    <r>
      <rPr>
        <sz val="14"/>
        <rFont val="宋体"/>
        <charset val="134"/>
      </rPr>
      <t>泗洪县地方政府债券发行及还本付息情况表</t>
    </r>
    <r>
      <rPr>
        <sz val="14"/>
        <rFont val="Times New Roman"/>
        <charset val="134"/>
      </rPr>
      <t>…………………………………  88</t>
    </r>
  </si>
  <si>
    <t>表五十六</t>
  </si>
  <si>
    <r>
      <rPr>
        <sz val="14"/>
        <rFont val="宋体"/>
        <charset val="134"/>
      </rPr>
      <t>泗洪县2023年地方政府债务限额提前下达情况表</t>
    </r>
    <r>
      <rPr>
        <sz val="14"/>
        <rFont val="Times New Roman"/>
        <charset val="134"/>
      </rPr>
      <t>……………………………  90</t>
    </r>
  </si>
  <si>
    <r>
      <rPr>
        <sz val="16"/>
        <rFont val="宋体"/>
        <charset val="134"/>
      </rPr>
      <t xml:space="preserve">五、2023年预算执行情况及2024年预算（草案）说明.................... </t>
    </r>
    <r>
      <rPr>
        <sz val="14"/>
        <rFont val="Times New Roman"/>
        <charset val="134"/>
      </rPr>
      <t>91</t>
    </r>
  </si>
  <si>
    <t xml:space="preserve">表一: </t>
  </si>
  <si>
    <r>
      <rPr>
        <sz val="20"/>
        <rFont val="Times New Roman"/>
        <charset val="134"/>
      </rPr>
      <t>2023</t>
    </r>
    <r>
      <rPr>
        <sz val="20"/>
        <rFont val="方正小标宋_GBK"/>
        <charset val="134"/>
      </rPr>
      <t>年泗洪县一般公共预算收入执行情况表</t>
    </r>
  </si>
  <si>
    <t>金额单位：万元</t>
  </si>
  <si>
    <r>
      <rPr>
        <b/>
        <sz val="12"/>
        <rFont val="Times New Roman"/>
        <charset val="134"/>
      </rPr>
      <t xml:space="preserve">  </t>
    </r>
    <r>
      <rPr>
        <b/>
        <sz val="12"/>
        <rFont val="宋体"/>
        <charset val="134"/>
      </rPr>
      <t>项</t>
    </r>
    <r>
      <rPr>
        <b/>
        <sz val="12"/>
        <rFont val="Times New Roman"/>
        <charset val="134"/>
      </rPr>
      <t xml:space="preserve">   </t>
    </r>
    <r>
      <rPr>
        <b/>
        <sz val="12"/>
        <rFont val="宋体"/>
        <charset val="134"/>
      </rPr>
      <t>目</t>
    </r>
  </si>
  <si>
    <t>2023年执行数</t>
  </si>
  <si>
    <t>2022年决算数</t>
  </si>
  <si>
    <t>1.税收收入</t>
  </si>
  <si>
    <t>一、税收收入</t>
  </si>
  <si>
    <t xml:space="preserve">    增值税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</si>
  <si>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</si>
  <si>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</si>
  <si>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</si>
  <si>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</si>
  <si>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</si>
  <si>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</si>
  <si>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</si>
  <si>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</si>
  <si>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</si>
  <si>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</si>
  <si>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</si>
  <si>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</si>
  <si>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</si>
  <si>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烟叶税</t>
  </si>
  <si>
    <t xml:space="preserve">    其他税收收入</t>
  </si>
  <si>
    <t>2.非税收入</t>
  </si>
  <si>
    <t xml:space="preserve">    专项收入</t>
  </si>
  <si>
    <t>二、非税收入</t>
  </si>
  <si>
    <t xml:space="preserve">    行政事业性收费收入</t>
  </si>
  <si>
    <t xml:space="preserve">    罚没收入</t>
  </si>
  <si>
    <t xml:space="preserve">    国有资本经营收入</t>
  </si>
  <si>
    <t xml:space="preserve">    国有资源(资产)有偿使用收入</t>
  </si>
  <si>
    <t xml:space="preserve">    政府住房基金收入</t>
  </si>
  <si>
    <t xml:space="preserve">    其他收入</t>
  </si>
  <si>
    <t xml:space="preserve">    国有资源（资产）有偿使用收入</t>
  </si>
  <si>
    <t>本年收入合计</t>
  </si>
  <si>
    <t xml:space="preserve"> 地方政府一般债务收入</t>
  </si>
  <si>
    <t xml:space="preserve"> 转移性收入   </t>
  </si>
  <si>
    <t xml:space="preserve">    一般性转移支付收入</t>
  </si>
  <si>
    <t xml:space="preserve">    专项转移支付收入</t>
  </si>
  <si>
    <t xml:space="preserve">    调入资金</t>
  </si>
  <si>
    <t xml:space="preserve">        从政府性基金预算调入一般公共预算</t>
  </si>
  <si>
    <t xml:space="preserve">        从国有资本经营预算调入一般公共预算</t>
  </si>
  <si>
    <t xml:space="preserve">       从其他资金调入一般公共预算</t>
  </si>
  <si>
    <t xml:space="preserve">    动用预算稳定调节基金</t>
  </si>
  <si>
    <t xml:space="preserve">    上年结转收入</t>
  </si>
  <si>
    <t>收入总计</t>
  </si>
  <si>
    <t>表二：</t>
  </si>
  <si>
    <r>
      <rPr>
        <sz val="20"/>
        <rFont val="Times New Roman"/>
        <charset val="134"/>
      </rPr>
      <t>2023</t>
    </r>
    <r>
      <rPr>
        <sz val="20"/>
        <rFont val="方正小标宋_GBK"/>
        <charset val="134"/>
      </rPr>
      <t>年泗洪县一般公共预算支出执行情况表</t>
    </r>
  </si>
  <si>
    <t xml:space="preserve"> 项  目</t>
  </si>
  <si>
    <t>1.一般公共服务支出</t>
  </si>
  <si>
    <r>
      <rPr>
        <sz val="11"/>
        <rFont val="宋体"/>
        <charset val="134"/>
      </rPr>
      <t>2</t>
    </r>
    <r>
      <rPr>
        <sz val="11"/>
        <rFont val="宋体"/>
        <charset val="134"/>
      </rPr>
      <t>.国防支出</t>
    </r>
  </si>
  <si>
    <t>3.公共安全支出</t>
  </si>
  <si>
    <t>4.教育支出</t>
  </si>
  <si>
    <t>5.科学技术支出</t>
  </si>
  <si>
    <t>6.文化旅游体育与传媒支出</t>
  </si>
  <si>
    <t>7.社会保障和就业支出</t>
  </si>
  <si>
    <t>8.卫生健康支出</t>
  </si>
  <si>
    <t>9.节能环保支出</t>
  </si>
  <si>
    <r>
      <rPr>
        <sz val="11"/>
        <rFont val="宋体"/>
        <charset val="134"/>
      </rPr>
      <t>1</t>
    </r>
    <r>
      <rPr>
        <sz val="11"/>
        <rFont val="宋体"/>
        <charset val="134"/>
      </rPr>
      <t>0</t>
    </r>
    <r>
      <rPr>
        <sz val="11"/>
        <rFont val="宋体"/>
        <charset val="134"/>
      </rPr>
      <t>.城乡社区支出</t>
    </r>
  </si>
  <si>
    <r>
      <rPr>
        <sz val="11"/>
        <rFont val="宋体"/>
        <charset val="134"/>
      </rPr>
      <t>1</t>
    </r>
    <r>
      <rPr>
        <sz val="11"/>
        <rFont val="宋体"/>
        <charset val="134"/>
      </rPr>
      <t>1</t>
    </r>
    <r>
      <rPr>
        <sz val="11"/>
        <rFont val="宋体"/>
        <charset val="134"/>
      </rPr>
      <t>.农林水支出</t>
    </r>
  </si>
  <si>
    <r>
      <rPr>
        <sz val="11"/>
        <rFont val="宋体"/>
        <charset val="134"/>
      </rPr>
      <t>1</t>
    </r>
    <r>
      <rPr>
        <sz val="11"/>
        <rFont val="宋体"/>
        <charset val="134"/>
      </rPr>
      <t>2</t>
    </r>
    <r>
      <rPr>
        <sz val="11"/>
        <rFont val="宋体"/>
        <charset val="134"/>
      </rPr>
      <t>.交通运输支出</t>
    </r>
  </si>
  <si>
    <t>13.资源勘探工业信息等支出</t>
  </si>
  <si>
    <r>
      <rPr>
        <sz val="11"/>
        <rFont val="宋体"/>
        <charset val="134"/>
      </rPr>
      <t>1</t>
    </r>
    <r>
      <rPr>
        <sz val="11"/>
        <rFont val="宋体"/>
        <charset val="134"/>
      </rPr>
      <t>4</t>
    </r>
    <r>
      <rPr>
        <sz val="11"/>
        <rFont val="宋体"/>
        <charset val="134"/>
      </rPr>
      <t>.商业服务业等支出</t>
    </r>
  </si>
  <si>
    <r>
      <rPr>
        <sz val="11"/>
        <rFont val="宋体"/>
        <charset val="134"/>
      </rPr>
      <t>1</t>
    </r>
    <r>
      <rPr>
        <sz val="11"/>
        <rFont val="宋体"/>
        <charset val="134"/>
      </rPr>
      <t>5</t>
    </r>
    <r>
      <rPr>
        <sz val="11"/>
        <rFont val="宋体"/>
        <charset val="134"/>
      </rPr>
      <t>.金融支出</t>
    </r>
  </si>
  <si>
    <t>16.援助其他地区支出</t>
  </si>
  <si>
    <r>
      <rPr>
        <sz val="11"/>
        <rFont val="宋体"/>
        <charset val="134"/>
      </rPr>
      <t>1</t>
    </r>
    <r>
      <rPr>
        <sz val="11"/>
        <rFont val="宋体"/>
        <charset val="134"/>
      </rPr>
      <t>7</t>
    </r>
    <r>
      <rPr>
        <sz val="11"/>
        <rFont val="宋体"/>
        <charset val="134"/>
      </rPr>
      <t>.自然资源海洋气象等支出</t>
    </r>
  </si>
  <si>
    <r>
      <rPr>
        <sz val="11"/>
        <rFont val="宋体"/>
        <charset val="134"/>
      </rPr>
      <t>1</t>
    </r>
    <r>
      <rPr>
        <sz val="11"/>
        <rFont val="宋体"/>
        <charset val="134"/>
      </rPr>
      <t>8</t>
    </r>
    <r>
      <rPr>
        <sz val="11"/>
        <rFont val="宋体"/>
        <charset val="134"/>
      </rPr>
      <t>.住房保障支出</t>
    </r>
  </si>
  <si>
    <r>
      <rPr>
        <sz val="11"/>
        <rFont val="宋体"/>
        <charset val="134"/>
      </rPr>
      <t>1</t>
    </r>
    <r>
      <rPr>
        <sz val="11"/>
        <rFont val="宋体"/>
        <charset val="134"/>
      </rPr>
      <t>9</t>
    </r>
    <r>
      <rPr>
        <sz val="11"/>
        <rFont val="宋体"/>
        <charset val="134"/>
      </rPr>
      <t>.粮油物资储备支出</t>
    </r>
  </si>
  <si>
    <r>
      <rPr>
        <sz val="11"/>
        <rFont val="宋体"/>
        <charset val="134"/>
      </rPr>
      <t>2</t>
    </r>
    <r>
      <rPr>
        <sz val="11"/>
        <rFont val="宋体"/>
        <charset val="134"/>
      </rPr>
      <t>0</t>
    </r>
    <r>
      <rPr>
        <sz val="11"/>
        <rFont val="宋体"/>
        <charset val="134"/>
      </rPr>
      <t>.灾害防治及应急管理支出</t>
    </r>
  </si>
  <si>
    <t>21.预备费</t>
  </si>
  <si>
    <t>22.其他支出</t>
  </si>
  <si>
    <t>23.债务付息支出</t>
  </si>
  <si>
    <t>24.债务发行费用支出</t>
  </si>
  <si>
    <t>本年支出合计</t>
  </si>
  <si>
    <t>地方政府一般债务还本支出</t>
  </si>
  <si>
    <t>转移性支出</t>
  </si>
  <si>
    <t xml:space="preserve">   上解上级支出</t>
  </si>
  <si>
    <t xml:space="preserve">   安排预算稳定调节基金</t>
  </si>
  <si>
    <t xml:space="preserve">   补充预算周转金</t>
  </si>
  <si>
    <t xml:space="preserve">   调出资金</t>
  </si>
  <si>
    <t xml:space="preserve">   年终结转</t>
  </si>
  <si>
    <t>支出总计</t>
  </si>
  <si>
    <t>表三：</t>
  </si>
  <si>
    <r>
      <rPr>
        <sz val="20"/>
        <rFont val="Times New Roman"/>
        <charset val="134"/>
      </rPr>
      <t>2023</t>
    </r>
    <r>
      <rPr>
        <sz val="20"/>
        <rFont val="方正小标宋_GBK"/>
        <charset val="134"/>
      </rPr>
      <t>年泗洪县政府性基金预算收入执行情况表</t>
    </r>
  </si>
  <si>
    <r>
      <rPr>
        <sz val="12"/>
        <rFont val="Times New Roman"/>
        <charset val="134"/>
      </rPr>
      <t>1.</t>
    </r>
    <r>
      <rPr>
        <sz val="12"/>
        <rFont val="宋体"/>
        <charset val="134"/>
      </rPr>
      <t>农网还贷资金收入</t>
    </r>
  </si>
  <si>
    <r>
      <rPr>
        <sz val="12"/>
        <rFont val="Times New Roman"/>
        <charset val="134"/>
      </rPr>
      <t>2.</t>
    </r>
    <r>
      <rPr>
        <sz val="12"/>
        <rFont val="宋体"/>
        <charset val="134"/>
      </rPr>
      <t>港口建设费收入</t>
    </r>
  </si>
  <si>
    <r>
      <rPr>
        <sz val="12"/>
        <rFont val="Times New Roman"/>
        <charset val="134"/>
      </rPr>
      <t>3.</t>
    </r>
    <r>
      <rPr>
        <sz val="12"/>
        <rFont val="宋体"/>
        <charset val="134"/>
      </rPr>
      <t>国家电影事业发展专项资金收入</t>
    </r>
  </si>
  <si>
    <r>
      <rPr>
        <sz val="12"/>
        <rFont val="Times New Roman"/>
        <charset val="134"/>
      </rPr>
      <t>4.</t>
    </r>
    <r>
      <rPr>
        <sz val="12"/>
        <rFont val="宋体"/>
        <charset val="134"/>
      </rPr>
      <t>国有土地收益基金收入</t>
    </r>
  </si>
  <si>
    <r>
      <rPr>
        <sz val="12"/>
        <rFont val="Times New Roman"/>
        <charset val="134"/>
      </rPr>
      <t>5.</t>
    </r>
    <r>
      <rPr>
        <sz val="12"/>
        <rFont val="宋体"/>
        <charset val="134"/>
      </rPr>
      <t>农业土地开发资金收入</t>
    </r>
  </si>
  <si>
    <r>
      <rPr>
        <sz val="12"/>
        <rFont val="Times New Roman"/>
        <charset val="134"/>
      </rPr>
      <t>6.</t>
    </r>
    <r>
      <rPr>
        <sz val="12"/>
        <rFont val="宋体"/>
        <charset val="134"/>
      </rPr>
      <t>国有土地使用权出让收入</t>
    </r>
  </si>
  <si>
    <r>
      <rPr>
        <sz val="12"/>
        <rFont val="Times New Roman"/>
        <charset val="134"/>
      </rPr>
      <t>7.</t>
    </r>
    <r>
      <rPr>
        <sz val="12"/>
        <rFont val="宋体"/>
        <charset val="134"/>
      </rPr>
      <t>大中型水库库区基金收入</t>
    </r>
  </si>
  <si>
    <r>
      <rPr>
        <sz val="12"/>
        <rFont val="Times New Roman"/>
        <charset val="134"/>
      </rPr>
      <t>8.</t>
    </r>
    <r>
      <rPr>
        <sz val="12"/>
        <rFont val="宋体"/>
        <charset val="134"/>
      </rPr>
      <t>彩票公益金收入</t>
    </r>
  </si>
  <si>
    <r>
      <rPr>
        <sz val="12"/>
        <rFont val="Times New Roman"/>
        <charset val="134"/>
      </rPr>
      <t>9.</t>
    </r>
    <r>
      <rPr>
        <sz val="12"/>
        <rFont val="宋体"/>
        <charset val="134"/>
      </rPr>
      <t>城市基础设施配套费收入</t>
    </r>
  </si>
  <si>
    <r>
      <rPr>
        <sz val="12"/>
        <rFont val="Times New Roman"/>
        <charset val="134"/>
      </rPr>
      <t>10.</t>
    </r>
    <r>
      <rPr>
        <sz val="12"/>
        <rFont val="宋体"/>
        <charset val="134"/>
      </rPr>
      <t>小型水库移民扶助基金收入</t>
    </r>
  </si>
  <si>
    <r>
      <rPr>
        <sz val="12"/>
        <rFont val="Times New Roman"/>
        <charset val="134"/>
      </rPr>
      <t>11.</t>
    </r>
    <r>
      <rPr>
        <sz val="12"/>
        <rFont val="宋体"/>
        <charset val="134"/>
      </rPr>
      <t>国家重大水利工程建设基金收入</t>
    </r>
  </si>
  <si>
    <r>
      <rPr>
        <sz val="12"/>
        <rFont val="Times New Roman"/>
        <charset val="134"/>
      </rPr>
      <t>12.</t>
    </r>
    <r>
      <rPr>
        <sz val="12"/>
        <rFont val="宋体"/>
        <charset val="134"/>
      </rPr>
      <t>车辆通行费</t>
    </r>
  </si>
  <si>
    <r>
      <rPr>
        <sz val="12"/>
        <rFont val="Times New Roman"/>
        <charset val="134"/>
      </rPr>
      <t>13.</t>
    </r>
    <r>
      <rPr>
        <sz val="12"/>
        <rFont val="宋体"/>
        <charset val="134"/>
      </rPr>
      <t>污水处理费收入</t>
    </r>
  </si>
  <si>
    <r>
      <rPr>
        <sz val="12"/>
        <rFont val="Times New Roman"/>
        <charset val="134"/>
      </rPr>
      <t>14.</t>
    </r>
    <r>
      <rPr>
        <sz val="12"/>
        <rFont val="宋体"/>
        <charset val="134"/>
      </rPr>
      <t>彩票发行机构和彩票销售机构的业务费用</t>
    </r>
  </si>
  <si>
    <r>
      <rPr>
        <sz val="12"/>
        <rFont val="Times New Roman"/>
        <charset val="134"/>
      </rPr>
      <t>15.</t>
    </r>
    <r>
      <rPr>
        <sz val="12"/>
        <rFont val="宋体"/>
        <charset val="134"/>
      </rPr>
      <t>其他政府性基金收入</t>
    </r>
  </si>
  <si>
    <r>
      <rPr>
        <sz val="12"/>
        <rFont val="Times New Roman"/>
        <charset val="134"/>
      </rPr>
      <t>16.</t>
    </r>
    <r>
      <rPr>
        <sz val="12"/>
        <rFont val="宋体"/>
        <charset val="134"/>
      </rPr>
      <t>专项债务对应项目专项收入</t>
    </r>
  </si>
  <si>
    <t>地方政府专项债务收入</t>
  </si>
  <si>
    <t>转移性收入</t>
  </si>
  <si>
    <t xml:space="preserve">   政府性基金转移支付收入</t>
  </si>
  <si>
    <t xml:space="preserve">       政府性基金补助收入</t>
  </si>
  <si>
    <t xml:space="preserve">       抗疫特别国债转移支付收入</t>
  </si>
  <si>
    <t xml:space="preserve">   调入资金</t>
  </si>
  <si>
    <t xml:space="preserve">   上年结转（结余）收入</t>
  </si>
  <si>
    <t xml:space="preserve">   待偿债置换专项债券上年结余</t>
  </si>
  <si>
    <r>
      <rPr>
        <sz val="11"/>
        <rFont val="宋体"/>
        <charset val="134"/>
      </rPr>
      <t xml:space="preserve"> </t>
    </r>
    <r>
      <rPr>
        <sz val="11"/>
        <rFont val="宋体"/>
        <charset val="134"/>
      </rPr>
      <t xml:space="preserve"> </t>
    </r>
  </si>
  <si>
    <t>表四：</t>
  </si>
  <si>
    <r>
      <rPr>
        <b/>
        <sz val="20"/>
        <rFont val="Times New Roman"/>
        <charset val="134"/>
      </rPr>
      <t>2023</t>
    </r>
    <r>
      <rPr>
        <b/>
        <sz val="20"/>
        <rFont val="宋体"/>
        <charset val="134"/>
      </rPr>
      <t>年泗洪县政府性基金预算支出执行情况表</t>
    </r>
  </si>
  <si>
    <t xml:space="preserve"> 项   目</t>
  </si>
  <si>
    <r>
      <rPr>
        <sz val="12"/>
        <rFont val="Times New Roman"/>
        <charset val="134"/>
      </rPr>
      <t>1.</t>
    </r>
    <r>
      <rPr>
        <sz val="12"/>
        <rFont val="宋体"/>
        <charset val="134"/>
      </rPr>
      <t>科学技术支出</t>
    </r>
  </si>
  <si>
    <r>
      <rPr>
        <sz val="12"/>
        <rFont val="Times New Roman"/>
        <charset val="134"/>
      </rPr>
      <t>2.</t>
    </r>
    <r>
      <rPr>
        <sz val="12"/>
        <rFont val="宋体"/>
        <charset val="134"/>
      </rPr>
      <t>文化旅游体育与传媒支出</t>
    </r>
  </si>
  <si>
    <r>
      <rPr>
        <sz val="12"/>
        <rFont val="Times New Roman"/>
        <charset val="134"/>
      </rPr>
      <t xml:space="preserve">    </t>
    </r>
    <r>
      <rPr>
        <sz val="12"/>
        <rFont val="宋体"/>
        <charset val="134"/>
      </rPr>
      <t>国家电影事业发展专项资金安排的支出</t>
    </r>
  </si>
  <si>
    <r>
      <rPr>
        <sz val="12"/>
        <rFont val="Times New Roman"/>
        <charset val="134"/>
      </rPr>
      <t xml:space="preserve">    </t>
    </r>
    <r>
      <rPr>
        <sz val="12"/>
        <rFont val="宋体"/>
        <charset val="134"/>
      </rPr>
      <t>旅游发展基金支出</t>
    </r>
  </si>
  <si>
    <r>
      <rPr>
        <sz val="12"/>
        <rFont val="Times New Roman"/>
        <charset val="134"/>
      </rPr>
      <t>3.</t>
    </r>
    <r>
      <rPr>
        <sz val="12"/>
        <rFont val="宋体"/>
        <charset val="134"/>
      </rPr>
      <t>社会保障和就业支出</t>
    </r>
  </si>
  <si>
    <r>
      <rPr>
        <sz val="12"/>
        <rFont val="Times New Roman"/>
        <charset val="134"/>
      </rPr>
      <t xml:space="preserve">    </t>
    </r>
    <r>
      <rPr>
        <sz val="12"/>
        <rFont val="宋体"/>
        <charset val="134"/>
      </rPr>
      <t>小型水库移民扶助基金对应专项债务收入安排的支出</t>
    </r>
  </si>
  <si>
    <r>
      <rPr>
        <sz val="12"/>
        <rFont val="Times New Roman"/>
        <charset val="134"/>
      </rPr>
      <t>4.</t>
    </r>
    <r>
      <rPr>
        <sz val="12"/>
        <rFont val="宋体"/>
        <charset val="134"/>
      </rPr>
      <t>节能环保支出</t>
    </r>
  </si>
  <si>
    <r>
      <rPr>
        <sz val="12"/>
        <rFont val="Times New Roman"/>
        <charset val="134"/>
      </rPr>
      <t>5.</t>
    </r>
    <r>
      <rPr>
        <sz val="12"/>
        <rFont val="宋体"/>
        <charset val="134"/>
      </rPr>
      <t>城乡社区支出</t>
    </r>
  </si>
  <si>
    <r>
      <rPr>
        <sz val="12"/>
        <rFont val="Times New Roman"/>
        <charset val="134"/>
      </rPr>
      <t xml:space="preserve">      </t>
    </r>
    <r>
      <rPr>
        <sz val="12"/>
        <rFont val="宋体"/>
        <charset val="134"/>
      </rPr>
      <t>国有土地使用权出让收入安排的支出</t>
    </r>
  </si>
  <si>
    <r>
      <rPr>
        <sz val="12"/>
        <rFont val="Times New Roman"/>
        <charset val="134"/>
      </rPr>
      <t xml:space="preserve">      </t>
    </r>
    <r>
      <rPr>
        <sz val="12"/>
        <rFont val="宋体"/>
        <charset val="134"/>
      </rPr>
      <t>国有土地收益基金安排的支出</t>
    </r>
  </si>
  <si>
    <r>
      <rPr>
        <sz val="12"/>
        <rFont val="Times New Roman"/>
        <charset val="134"/>
      </rPr>
      <t xml:space="preserve">      </t>
    </r>
    <r>
      <rPr>
        <sz val="12"/>
        <rFont val="宋体"/>
        <charset val="134"/>
      </rPr>
      <t>农业土地开发资金安排的支出</t>
    </r>
  </si>
  <si>
    <r>
      <rPr>
        <sz val="12"/>
        <rFont val="Times New Roman"/>
        <charset val="134"/>
      </rPr>
      <t xml:space="preserve">      </t>
    </r>
    <r>
      <rPr>
        <sz val="12"/>
        <rFont val="宋体"/>
        <charset val="134"/>
      </rPr>
      <t>城市基础设施配套费安排的支出</t>
    </r>
  </si>
  <si>
    <r>
      <rPr>
        <sz val="12"/>
        <rFont val="Times New Roman"/>
        <charset val="134"/>
      </rPr>
      <t xml:space="preserve">      </t>
    </r>
    <r>
      <rPr>
        <sz val="12"/>
        <rFont val="宋体"/>
        <charset val="134"/>
      </rPr>
      <t>污水处理费安排的支出</t>
    </r>
  </si>
  <si>
    <r>
      <rPr>
        <sz val="12"/>
        <rFont val="Times New Roman"/>
        <charset val="134"/>
      </rPr>
      <t xml:space="preserve">      </t>
    </r>
    <r>
      <rPr>
        <sz val="12"/>
        <rFont val="宋体"/>
        <charset val="134"/>
      </rPr>
      <t>土地储备专项债券收入安排的支出</t>
    </r>
  </si>
  <si>
    <r>
      <rPr>
        <sz val="12"/>
        <rFont val="Times New Roman"/>
        <charset val="134"/>
      </rPr>
      <t xml:space="preserve">      </t>
    </r>
    <r>
      <rPr>
        <sz val="12"/>
        <rFont val="宋体"/>
        <charset val="134"/>
      </rPr>
      <t>棚户区改造专项债券收入安排的支出</t>
    </r>
  </si>
  <si>
    <t xml:space="preserve">   国有土地使用权出让收入对应专项债务收入安排的支出</t>
  </si>
  <si>
    <r>
      <rPr>
        <sz val="12"/>
        <rFont val="Times New Roman"/>
        <charset val="134"/>
      </rPr>
      <t>6.</t>
    </r>
    <r>
      <rPr>
        <sz val="12"/>
        <rFont val="宋体"/>
        <charset val="134"/>
      </rPr>
      <t>农林水支出</t>
    </r>
  </si>
  <si>
    <r>
      <rPr>
        <sz val="12"/>
        <rFont val="Times New Roman"/>
        <charset val="134"/>
      </rPr>
      <t>7.</t>
    </r>
    <r>
      <rPr>
        <sz val="12"/>
        <rFont val="宋体"/>
        <charset val="134"/>
      </rPr>
      <t>交通运输支出</t>
    </r>
  </si>
  <si>
    <r>
      <rPr>
        <sz val="12"/>
        <rFont val="Times New Roman"/>
        <charset val="134"/>
      </rPr>
      <t>8.</t>
    </r>
    <r>
      <rPr>
        <sz val="12"/>
        <rFont val="宋体"/>
        <charset val="134"/>
      </rPr>
      <t>其他支出</t>
    </r>
  </si>
  <si>
    <r>
      <rPr>
        <sz val="12"/>
        <rFont val="Times New Roman"/>
        <charset val="134"/>
      </rPr>
      <t xml:space="preserve">      </t>
    </r>
    <r>
      <rPr>
        <sz val="12"/>
        <rFont val="宋体"/>
        <charset val="134"/>
      </rPr>
      <t>其他政府性基金及对应专项债务收入安排的支出</t>
    </r>
  </si>
  <si>
    <r>
      <rPr>
        <sz val="12"/>
        <rFont val="Times New Roman"/>
        <charset val="134"/>
      </rPr>
      <t xml:space="preserve">      </t>
    </r>
    <r>
      <rPr>
        <sz val="12"/>
        <rFont val="宋体"/>
        <charset val="134"/>
      </rPr>
      <t>彩票发行销售机构业务费安排的支出</t>
    </r>
  </si>
  <si>
    <r>
      <rPr>
        <sz val="12"/>
        <rFont val="Times New Roman"/>
        <charset val="134"/>
      </rPr>
      <t xml:space="preserve">      </t>
    </r>
    <r>
      <rPr>
        <sz val="12"/>
        <rFont val="宋体"/>
        <charset val="134"/>
      </rPr>
      <t>彩票公益金安排的支出</t>
    </r>
  </si>
  <si>
    <r>
      <rPr>
        <sz val="12"/>
        <rFont val="Times New Roman"/>
        <charset val="134"/>
      </rPr>
      <t>9.</t>
    </r>
    <r>
      <rPr>
        <sz val="12"/>
        <rFont val="宋体"/>
        <charset val="134"/>
      </rPr>
      <t>债务付息支出</t>
    </r>
  </si>
  <si>
    <r>
      <rPr>
        <sz val="12"/>
        <rFont val="Times New Roman"/>
        <charset val="134"/>
      </rPr>
      <t xml:space="preserve">      </t>
    </r>
    <r>
      <rPr>
        <sz val="12"/>
        <rFont val="宋体"/>
        <charset val="134"/>
      </rPr>
      <t>地方政府专项债务付息支出</t>
    </r>
  </si>
  <si>
    <r>
      <rPr>
        <sz val="12"/>
        <rFont val="Times New Roman"/>
        <charset val="134"/>
      </rPr>
      <t>10.</t>
    </r>
    <r>
      <rPr>
        <sz val="12"/>
        <rFont val="宋体"/>
        <charset val="134"/>
      </rPr>
      <t>债务发行费用支出</t>
    </r>
  </si>
  <si>
    <r>
      <rPr>
        <sz val="12"/>
        <rFont val="Times New Roman"/>
        <charset val="134"/>
      </rPr>
      <t xml:space="preserve">      </t>
    </r>
    <r>
      <rPr>
        <sz val="12"/>
        <rFont val="宋体"/>
        <charset val="134"/>
      </rPr>
      <t>地方政府专项债务发行费用支出</t>
    </r>
  </si>
  <si>
    <r>
      <rPr>
        <sz val="12"/>
        <rFont val="Times New Roman"/>
        <charset val="134"/>
      </rPr>
      <t>11.</t>
    </r>
    <r>
      <rPr>
        <sz val="12"/>
        <rFont val="宋体"/>
        <charset val="134"/>
      </rPr>
      <t>抗疫特别国债安排的支出</t>
    </r>
  </si>
  <si>
    <r>
      <rPr>
        <sz val="12"/>
        <rFont val="Times New Roman"/>
        <charset val="134"/>
      </rPr>
      <t xml:space="preserve">      </t>
    </r>
    <r>
      <rPr>
        <sz val="12"/>
        <rFont val="宋体"/>
        <charset val="134"/>
      </rPr>
      <t>基础设施建设</t>
    </r>
  </si>
  <si>
    <r>
      <rPr>
        <sz val="12"/>
        <rFont val="Times New Roman"/>
        <charset val="134"/>
      </rPr>
      <t xml:space="preserve">      </t>
    </r>
    <r>
      <rPr>
        <sz val="12"/>
        <rFont val="宋体"/>
        <charset val="134"/>
      </rPr>
      <t>抗疫相关支出</t>
    </r>
  </si>
  <si>
    <t>地方政府专项债务还本支出</t>
  </si>
  <si>
    <t xml:space="preserve">   政府性基金上解支出</t>
  </si>
  <si>
    <t xml:space="preserve">   年终结转（结余）</t>
  </si>
  <si>
    <t xml:space="preserve">   待偿债置换专项债券结余</t>
  </si>
  <si>
    <t>表五：</t>
  </si>
  <si>
    <r>
      <rPr>
        <sz val="18"/>
        <rFont val="Times New Roman"/>
        <charset val="134"/>
      </rPr>
      <t>2023</t>
    </r>
    <r>
      <rPr>
        <sz val="18"/>
        <rFont val="方正小标宋_GBK"/>
        <charset val="134"/>
      </rPr>
      <t>年泗洪县国有资本经营预算收入执行情况表</t>
    </r>
  </si>
  <si>
    <t>1.利润收入</t>
  </si>
  <si>
    <t>2.股利、股息收入</t>
  </si>
  <si>
    <t>3.产权转让收入</t>
  </si>
  <si>
    <t>4.清算收入</t>
  </si>
  <si>
    <t>5.其他国有资本经营预算收入</t>
  </si>
  <si>
    <t xml:space="preserve">    国有资本经营预算转移支付收入</t>
  </si>
  <si>
    <t>表六：</t>
  </si>
  <si>
    <r>
      <rPr>
        <sz val="18"/>
        <rFont val="Times New Roman"/>
        <charset val="134"/>
      </rPr>
      <t>2023</t>
    </r>
    <r>
      <rPr>
        <sz val="18"/>
        <rFont val="方正小标宋_GBK"/>
        <charset val="134"/>
      </rPr>
      <t>年泗洪县国有资本经营预算支出执行情况表</t>
    </r>
  </si>
  <si>
    <t xml:space="preserve">1.解决历史遗留问题及改革成本支出 </t>
  </si>
  <si>
    <t>2.国有企业资本金注入支出</t>
  </si>
  <si>
    <t>3.国有企业政策性补贴</t>
  </si>
  <si>
    <t>4.金融国有资本经营预算支出</t>
  </si>
  <si>
    <t xml:space="preserve">5.其他国有资本经营预算支出 </t>
  </si>
  <si>
    <t xml:space="preserve">    上解支出</t>
  </si>
  <si>
    <t xml:space="preserve">    调出资金</t>
  </si>
  <si>
    <t xml:space="preserve">    年终结转</t>
  </si>
  <si>
    <t>表七：</t>
  </si>
  <si>
    <r>
      <rPr>
        <sz val="20"/>
        <rFont val="Times New Roman"/>
        <charset val="134"/>
      </rPr>
      <t>2023</t>
    </r>
    <r>
      <rPr>
        <sz val="20"/>
        <rFont val="方正小标宋_GBK"/>
        <charset val="134"/>
      </rPr>
      <t>年泗洪县社会保险基金预算收入执行情况表</t>
    </r>
  </si>
  <si>
    <r>
      <rPr>
        <b/>
        <sz val="12"/>
        <rFont val="宋体"/>
        <charset val="134"/>
      </rPr>
      <t xml:space="preserve">收 </t>
    </r>
    <r>
      <rPr>
        <b/>
        <sz val="12"/>
        <color indexed="8"/>
        <rFont val="宋体"/>
        <charset val="134"/>
      </rPr>
      <t>入 项 目</t>
    </r>
  </si>
  <si>
    <r>
      <rPr>
        <sz val="12"/>
        <color indexed="8"/>
        <rFont val="Times New Roman"/>
        <charset val="134"/>
      </rPr>
      <t>1.</t>
    </r>
    <r>
      <rPr>
        <sz val="12"/>
        <color indexed="8"/>
        <rFont val="宋体"/>
        <charset val="134"/>
      </rPr>
      <t>企业职工基本养老保险基金收入</t>
    </r>
  </si>
  <si>
    <t>2.城乡居民基本养老保险基金收入</t>
  </si>
  <si>
    <t>3.机关事业单位基本养老保险基金收入</t>
  </si>
  <si>
    <r>
      <rPr>
        <sz val="12"/>
        <color rgb="FF000000"/>
        <rFont val="Times New Roman"/>
        <charset val="134"/>
      </rPr>
      <t>4.</t>
    </r>
    <r>
      <rPr>
        <sz val="12"/>
        <color rgb="FF000000"/>
        <rFont val="宋体"/>
        <charset val="134"/>
      </rPr>
      <t>职工基本医疗保险（含生育保险）基金收入</t>
    </r>
  </si>
  <si>
    <r>
      <rPr>
        <sz val="12"/>
        <color rgb="FF000000"/>
        <rFont val="Times New Roman"/>
        <charset val="134"/>
      </rPr>
      <t>5.</t>
    </r>
    <r>
      <rPr>
        <sz val="12"/>
        <color rgb="FF000000"/>
        <rFont val="宋体"/>
        <charset val="134"/>
      </rPr>
      <t>城乡居民基本医疗保险基金收入</t>
    </r>
  </si>
  <si>
    <t>6.工伤保险基金收入</t>
  </si>
  <si>
    <r>
      <rPr>
        <sz val="12"/>
        <color rgb="FF000000"/>
        <rFont val="Times New Roman"/>
        <charset val="134"/>
      </rPr>
      <t>7.</t>
    </r>
    <r>
      <rPr>
        <sz val="12"/>
        <color rgb="FF000000"/>
        <rFont val="宋体"/>
        <charset val="134"/>
      </rPr>
      <t>失业保险基金收入</t>
    </r>
  </si>
  <si>
    <r>
      <rPr>
        <sz val="12"/>
        <color rgb="FF000000"/>
        <rFont val="Times New Roman"/>
        <charset val="134"/>
      </rPr>
      <t>8.</t>
    </r>
    <r>
      <rPr>
        <sz val="12"/>
        <color rgb="FF000000"/>
        <rFont val="宋体"/>
        <charset val="134"/>
      </rPr>
      <t>其他社会保险基金收入</t>
    </r>
  </si>
  <si>
    <t xml:space="preserve"> 本年收入合计</t>
  </si>
  <si>
    <t>注：①企业职工基本养老保险基金由省级统筹；</t>
  </si>
  <si>
    <t xml:space="preserve">    ②职工基本医疗保险（含生育保险）基金和城乡居民基本医疗保险基金由市级统筹。</t>
  </si>
  <si>
    <t>表八：</t>
  </si>
  <si>
    <r>
      <rPr>
        <sz val="20"/>
        <rFont val="Times New Roman"/>
        <charset val="134"/>
      </rPr>
      <t>2023</t>
    </r>
    <r>
      <rPr>
        <sz val="20"/>
        <rFont val="方正小标宋_GBK"/>
        <charset val="134"/>
      </rPr>
      <t>年泗洪县社会保险基金预算支出执行情况表</t>
    </r>
  </si>
  <si>
    <r>
      <rPr>
        <b/>
        <sz val="12"/>
        <rFont val="宋体"/>
        <charset val="134"/>
      </rPr>
      <t>支 出</t>
    </r>
    <r>
      <rPr>
        <b/>
        <sz val="12"/>
        <color indexed="8"/>
        <rFont val="宋体"/>
        <charset val="134"/>
      </rPr>
      <t xml:space="preserve"> 项 目</t>
    </r>
  </si>
  <si>
    <r>
      <rPr>
        <b/>
        <sz val="12"/>
        <rFont val="Times New Roman"/>
        <charset val="134"/>
      </rPr>
      <t>2023</t>
    </r>
    <r>
      <rPr>
        <b/>
        <sz val="12"/>
        <rFont val="宋体"/>
        <charset val="134"/>
      </rPr>
      <t>年执行数</t>
    </r>
  </si>
  <si>
    <r>
      <rPr>
        <b/>
        <sz val="12"/>
        <rFont val="Times New Roman"/>
        <charset val="134"/>
      </rPr>
      <t>2022</t>
    </r>
    <r>
      <rPr>
        <b/>
        <sz val="12"/>
        <rFont val="宋体"/>
        <charset val="134"/>
      </rPr>
      <t>年决算数</t>
    </r>
  </si>
  <si>
    <t>1.企业职工基本养老保险基金支出</t>
  </si>
  <si>
    <r>
      <rPr>
        <sz val="12"/>
        <color rgb="FF000000"/>
        <rFont val="Times New Roman"/>
        <charset val="134"/>
      </rPr>
      <t xml:space="preserve">        </t>
    </r>
    <r>
      <rPr>
        <sz val="12"/>
        <color rgb="FF000000"/>
        <rFont val="宋体"/>
        <charset val="134"/>
      </rPr>
      <t>（</t>
    </r>
    <r>
      <rPr>
        <sz val="12"/>
        <color rgb="FF000000"/>
        <rFont val="Times New Roman"/>
        <charset val="134"/>
      </rPr>
      <t>1</t>
    </r>
    <r>
      <rPr>
        <sz val="12"/>
        <color rgb="FF000000"/>
        <rFont val="宋体"/>
        <charset val="134"/>
      </rPr>
      <t>）基本养老金</t>
    </r>
  </si>
  <si>
    <r>
      <rPr>
        <sz val="12"/>
        <color rgb="FF000000"/>
        <rFont val="Times New Roman"/>
        <charset val="134"/>
      </rPr>
      <t xml:space="preserve">        </t>
    </r>
    <r>
      <rPr>
        <sz val="12"/>
        <color rgb="FF000000"/>
        <rFont val="宋体"/>
        <charset val="134"/>
      </rPr>
      <t>（</t>
    </r>
    <r>
      <rPr>
        <sz val="12"/>
        <color rgb="FF000000"/>
        <rFont val="Times New Roman"/>
        <charset val="134"/>
      </rPr>
      <t>2</t>
    </r>
    <r>
      <rPr>
        <sz val="12"/>
        <color rgb="FF000000"/>
        <rFont val="宋体"/>
        <charset val="134"/>
      </rPr>
      <t>）医疗补助金</t>
    </r>
  </si>
  <si>
    <r>
      <rPr>
        <sz val="12"/>
        <color rgb="FF000000"/>
        <rFont val="Times New Roman"/>
        <charset val="134"/>
      </rPr>
      <t xml:space="preserve">        </t>
    </r>
    <r>
      <rPr>
        <sz val="12"/>
        <color rgb="FF000000"/>
        <rFont val="宋体"/>
        <charset val="134"/>
      </rPr>
      <t>（</t>
    </r>
    <r>
      <rPr>
        <sz val="12"/>
        <color rgb="FF000000"/>
        <rFont val="Times New Roman"/>
        <charset val="134"/>
      </rPr>
      <t>3</t>
    </r>
    <r>
      <rPr>
        <sz val="12"/>
        <color rgb="FF000000"/>
        <rFont val="宋体"/>
        <charset val="134"/>
      </rPr>
      <t>）丧葬抚恤补助</t>
    </r>
  </si>
  <si>
    <r>
      <rPr>
        <sz val="12"/>
        <color rgb="FF000000"/>
        <rFont val="Times New Roman"/>
        <charset val="134"/>
      </rPr>
      <t xml:space="preserve">        </t>
    </r>
    <r>
      <rPr>
        <sz val="12"/>
        <color rgb="FF000000"/>
        <rFont val="宋体"/>
        <charset val="134"/>
      </rPr>
      <t>（</t>
    </r>
    <r>
      <rPr>
        <sz val="12"/>
        <color rgb="FF000000"/>
        <rFont val="Times New Roman"/>
        <charset val="134"/>
      </rPr>
      <t>4</t>
    </r>
    <r>
      <rPr>
        <sz val="12"/>
        <color rgb="FF000000"/>
        <rFont val="宋体"/>
        <charset val="134"/>
      </rPr>
      <t>）转移支出</t>
    </r>
  </si>
  <si>
    <r>
      <rPr>
        <sz val="12"/>
        <color rgb="FF000000"/>
        <rFont val="Times New Roman"/>
        <charset val="134"/>
      </rPr>
      <t xml:space="preserve">        </t>
    </r>
    <r>
      <rPr>
        <sz val="12"/>
        <color rgb="FF000000"/>
        <rFont val="宋体"/>
        <charset val="134"/>
      </rPr>
      <t>（</t>
    </r>
    <r>
      <rPr>
        <sz val="12"/>
        <color rgb="FF000000"/>
        <rFont val="Times New Roman"/>
        <charset val="134"/>
      </rPr>
      <t>5</t>
    </r>
    <r>
      <rPr>
        <sz val="12"/>
        <color rgb="FF000000"/>
        <rFont val="宋体"/>
        <charset val="134"/>
      </rPr>
      <t>）其他企业职工基本养老保险基金支出</t>
    </r>
  </si>
  <si>
    <t>2.城乡居民基本养老保险基金支出</t>
  </si>
  <si>
    <r>
      <rPr>
        <sz val="12"/>
        <color rgb="FF000000"/>
        <rFont val="Times New Roman"/>
        <charset val="134"/>
      </rPr>
      <t xml:space="preserve">        </t>
    </r>
    <r>
      <rPr>
        <sz val="12"/>
        <color rgb="FF000000"/>
        <rFont val="宋体"/>
        <charset val="134"/>
      </rPr>
      <t>（</t>
    </r>
    <r>
      <rPr>
        <sz val="12"/>
        <color rgb="FF000000"/>
        <rFont val="Times New Roman"/>
        <charset val="134"/>
      </rPr>
      <t>1</t>
    </r>
    <r>
      <rPr>
        <sz val="12"/>
        <color rgb="FF000000"/>
        <rFont val="宋体"/>
        <charset val="134"/>
      </rPr>
      <t>）基本养老金支出</t>
    </r>
  </si>
  <si>
    <r>
      <rPr>
        <sz val="12"/>
        <color rgb="FF000000"/>
        <rFont val="Times New Roman"/>
        <charset val="134"/>
      </rPr>
      <t xml:space="preserve">        </t>
    </r>
    <r>
      <rPr>
        <sz val="12"/>
        <color rgb="FF000000"/>
        <rFont val="宋体"/>
        <charset val="134"/>
      </rPr>
      <t>（</t>
    </r>
    <r>
      <rPr>
        <sz val="12"/>
        <color rgb="FF000000"/>
        <rFont val="Times New Roman"/>
        <charset val="134"/>
      </rPr>
      <t>2</t>
    </r>
    <r>
      <rPr>
        <sz val="12"/>
        <color rgb="FF000000"/>
        <rFont val="宋体"/>
        <charset val="134"/>
      </rPr>
      <t>）个人账户养老金支出</t>
    </r>
  </si>
  <si>
    <r>
      <rPr>
        <sz val="12"/>
        <color rgb="FF000000"/>
        <rFont val="Times New Roman"/>
        <charset val="134"/>
      </rPr>
      <t xml:space="preserve">        </t>
    </r>
    <r>
      <rPr>
        <sz val="12"/>
        <color rgb="FF000000"/>
        <rFont val="宋体"/>
        <charset val="134"/>
      </rPr>
      <t>（</t>
    </r>
    <r>
      <rPr>
        <sz val="12"/>
        <color rgb="FF000000"/>
        <rFont val="Times New Roman"/>
        <charset val="134"/>
      </rPr>
      <t>3</t>
    </r>
    <r>
      <rPr>
        <sz val="12"/>
        <color rgb="FF000000"/>
        <rFont val="宋体"/>
        <charset val="134"/>
      </rPr>
      <t>）丧葬抚恤补助支出</t>
    </r>
  </si>
  <si>
    <t xml:space="preserve">        （4）转移支出</t>
  </si>
  <si>
    <r>
      <rPr>
        <sz val="12"/>
        <color rgb="FF000000"/>
        <rFont val="Times New Roman"/>
        <charset val="134"/>
      </rPr>
      <t xml:space="preserve">        </t>
    </r>
    <r>
      <rPr>
        <sz val="12"/>
        <color rgb="FF000000"/>
        <rFont val="宋体"/>
        <charset val="134"/>
      </rPr>
      <t>（</t>
    </r>
    <r>
      <rPr>
        <sz val="12"/>
        <color rgb="FF000000"/>
        <rFont val="Times New Roman"/>
        <charset val="134"/>
      </rPr>
      <t>5</t>
    </r>
    <r>
      <rPr>
        <sz val="12"/>
        <color rgb="FF000000"/>
        <rFont val="宋体"/>
        <charset val="134"/>
      </rPr>
      <t>）其他城乡居民基本养老保险基金支出</t>
    </r>
  </si>
  <si>
    <t>3.机关事业单位基本养老保险基金支出</t>
  </si>
  <si>
    <t xml:space="preserve">        （1）基本养老金支出</t>
  </si>
  <si>
    <r>
      <rPr>
        <sz val="12"/>
        <color rgb="FF000000"/>
        <rFont val="Times New Roman"/>
        <charset val="134"/>
      </rPr>
      <t xml:space="preserve">        </t>
    </r>
    <r>
      <rPr>
        <sz val="12"/>
        <color rgb="FF000000"/>
        <rFont val="宋体"/>
        <charset val="134"/>
      </rPr>
      <t>（</t>
    </r>
    <r>
      <rPr>
        <sz val="12"/>
        <color rgb="FF000000"/>
        <rFont val="Times New Roman"/>
        <charset val="134"/>
      </rPr>
      <t>2</t>
    </r>
    <r>
      <rPr>
        <sz val="12"/>
        <color rgb="FF000000"/>
        <rFont val="宋体"/>
        <charset val="134"/>
      </rPr>
      <t>）转移支出</t>
    </r>
  </si>
  <si>
    <r>
      <rPr>
        <sz val="12"/>
        <color rgb="FF000000"/>
        <rFont val="Times New Roman"/>
        <charset val="134"/>
      </rPr>
      <t xml:space="preserve">        </t>
    </r>
    <r>
      <rPr>
        <sz val="12"/>
        <color rgb="FF000000"/>
        <rFont val="宋体"/>
        <charset val="134"/>
      </rPr>
      <t>（</t>
    </r>
    <r>
      <rPr>
        <sz val="12"/>
        <color rgb="FF000000"/>
        <rFont val="Times New Roman"/>
        <charset val="134"/>
      </rPr>
      <t>3</t>
    </r>
    <r>
      <rPr>
        <sz val="12"/>
        <color rgb="FF000000"/>
        <rFont val="宋体"/>
        <charset val="134"/>
      </rPr>
      <t>）其他机关事业单位基本养老保险基金支出</t>
    </r>
  </si>
  <si>
    <r>
      <rPr>
        <sz val="12"/>
        <color rgb="FF000000"/>
        <rFont val="Times New Roman"/>
        <charset val="134"/>
      </rPr>
      <t>4.</t>
    </r>
    <r>
      <rPr>
        <sz val="12"/>
        <color rgb="FF000000"/>
        <rFont val="宋体"/>
        <charset val="134"/>
      </rPr>
      <t>职工基本医疗</t>
    </r>
    <r>
      <rPr>
        <sz val="12"/>
        <color rgb="FF000000"/>
        <rFont val="Times New Roman"/>
        <charset val="134"/>
      </rPr>
      <t>(</t>
    </r>
    <r>
      <rPr>
        <sz val="12"/>
        <color rgb="FF000000"/>
        <rFont val="宋体"/>
        <charset val="134"/>
      </rPr>
      <t>含生育保险</t>
    </r>
    <r>
      <rPr>
        <sz val="12"/>
        <color rgb="FF000000"/>
        <rFont val="Times New Roman"/>
        <charset val="134"/>
      </rPr>
      <t>)</t>
    </r>
    <r>
      <rPr>
        <sz val="12"/>
        <color rgb="FF000000"/>
        <rFont val="宋体"/>
        <charset val="134"/>
      </rPr>
      <t>保险基金支出</t>
    </r>
  </si>
  <si>
    <r>
      <rPr>
        <sz val="12"/>
        <color rgb="FF000000"/>
        <rFont val="Times New Roman"/>
        <charset val="134"/>
      </rPr>
      <t xml:space="preserve">        </t>
    </r>
    <r>
      <rPr>
        <sz val="12"/>
        <color rgb="FF000000"/>
        <rFont val="宋体"/>
        <charset val="134"/>
      </rPr>
      <t>（</t>
    </r>
    <r>
      <rPr>
        <sz val="12"/>
        <color rgb="FF000000"/>
        <rFont val="Times New Roman"/>
        <charset val="134"/>
      </rPr>
      <t>1</t>
    </r>
    <r>
      <rPr>
        <sz val="12"/>
        <color rgb="FF000000"/>
        <rFont val="宋体"/>
        <charset val="134"/>
      </rPr>
      <t>）职工基本医疗保险统筹基金</t>
    </r>
  </si>
  <si>
    <r>
      <rPr>
        <sz val="12"/>
        <color rgb="FF000000"/>
        <rFont val="Times New Roman"/>
        <charset val="134"/>
      </rPr>
      <t xml:space="preserve">        </t>
    </r>
    <r>
      <rPr>
        <sz val="12"/>
        <color rgb="FF000000"/>
        <rFont val="宋体"/>
        <charset val="134"/>
      </rPr>
      <t>（</t>
    </r>
    <r>
      <rPr>
        <sz val="12"/>
        <color rgb="FF000000"/>
        <rFont val="Times New Roman"/>
        <charset val="134"/>
      </rPr>
      <t>2</t>
    </r>
    <r>
      <rPr>
        <sz val="12"/>
        <color rgb="FF000000"/>
        <rFont val="宋体"/>
        <charset val="134"/>
      </rPr>
      <t>）职工基本医疗保险个人账户基金</t>
    </r>
  </si>
  <si>
    <r>
      <rPr>
        <sz val="12"/>
        <color rgb="FF000000"/>
        <rFont val="Times New Roman"/>
        <charset val="134"/>
      </rPr>
      <t xml:space="preserve">        </t>
    </r>
    <r>
      <rPr>
        <sz val="12"/>
        <color rgb="FF000000"/>
        <rFont val="宋体"/>
        <charset val="134"/>
      </rPr>
      <t>（</t>
    </r>
    <r>
      <rPr>
        <sz val="12"/>
        <color rgb="FF000000"/>
        <rFont val="Times New Roman"/>
        <charset val="134"/>
      </rPr>
      <t>3</t>
    </r>
    <r>
      <rPr>
        <sz val="12"/>
        <color rgb="FF000000"/>
        <rFont val="宋体"/>
        <charset val="134"/>
      </rPr>
      <t>）转移支出</t>
    </r>
  </si>
  <si>
    <r>
      <rPr>
        <sz val="12"/>
        <color rgb="FF000000"/>
        <rFont val="Times New Roman"/>
        <charset val="134"/>
      </rPr>
      <t xml:space="preserve">        </t>
    </r>
    <r>
      <rPr>
        <sz val="12"/>
        <color rgb="FF000000"/>
        <rFont val="宋体"/>
        <charset val="134"/>
      </rPr>
      <t>（</t>
    </r>
    <r>
      <rPr>
        <sz val="12"/>
        <color rgb="FF000000"/>
        <rFont val="Times New Roman"/>
        <charset val="134"/>
      </rPr>
      <t>4</t>
    </r>
    <r>
      <rPr>
        <sz val="12"/>
        <color rgb="FF000000"/>
        <rFont val="宋体"/>
        <charset val="134"/>
      </rPr>
      <t>）其他职工基本医疗保险基金支出</t>
    </r>
  </si>
  <si>
    <t>5.城乡居民基本医疗保险基金支出</t>
  </si>
  <si>
    <r>
      <rPr>
        <sz val="12"/>
        <color rgb="FF000000"/>
        <rFont val="Times New Roman"/>
        <charset val="134"/>
      </rPr>
      <t xml:space="preserve">        </t>
    </r>
    <r>
      <rPr>
        <sz val="12"/>
        <color rgb="FF000000"/>
        <rFont val="宋体"/>
        <charset val="134"/>
      </rPr>
      <t>（</t>
    </r>
    <r>
      <rPr>
        <sz val="12"/>
        <color rgb="FF000000"/>
        <rFont val="Times New Roman"/>
        <charset val="134"/>
      </rPr>
      <t>1</t>
    </r>
    <r>
      <rPr>
        <sz val="12"/>
        <color rgb="FF000000"/>
        <rFont val="宋体"/>
        <charset val="134"/>
      </rPr>
      <t>）城乡居民基本医疗保险基金医疗待遇支出</t>
    </r>
  </si>
  <si>
    <r>
      <rPr>
        <sz val="12"/>
        <color rgb="FF000000"/>
        <rFont val="Times New Roman"/>
        <charset val="134"/>
      </rPr>
      <t xml:space="preserve">        </t>
    </r>
    <r>
      <rPr>
        <sz val="12"/>
        <color rgb="FF000000"/>
        <rFont val="宋体"/>
        <charset val="134"/>
      </rPr>
      <t>（</t>
    </r>
    <r>
      <rPr>
        <sz val="12"/>
        <color rgb="FF000000"/>
        <rFont val="Times New Roman"/>
        <charset val="134"/>
      </rPr>
      <t>2</t>
    </r>
    <r>
      <rPr>
        <sz val="12"/>
        <color rgb="FF000000"/>
        <rFont val="宋体"/>
        <charset val="134"/>
      </rPr>
      <t>）城乡居民大病保险支出</t>
    </r>
  </si>
  <si>
    <r>
      <rPr>
        <sz val="12"/>
        <color rgb="FF000000"/>
        <rFont val="Times New Roman"/>
        <charset val="134"/>
      </rPr>
      <t xml:space="preserve">        </t>
    </r>
    <r>
      <rPr>
        <sz val="12"/>
        <color rgb="FF000000"/>
        <rFont val="宋体"/>
        <charset val="134"/>
      </rPr>
      <t>（</t>
    </r>
    <r>
      <rPr>
        <sz val="12"/>
        <color rgb="FF000000"/>
        <rFont val="Times New Roman"/>
        <charset val="134"/>
      </rPr>
      <t>3</t>
    </r>
    <r>
      <rPr>
        <sz val="12"/>
        <color rgb="FF000000"/>
        <rFont val="宋体"/>
        <charset val="134"/>
      </rPr>
      <t>）其他城乡居民基本医疗保险基金支出</t>
    </r>
  </si>
  <si>
    <t>6.工伤保险基金支出</t>
  </si>
  <si>
    <r>
      <rPr>
        <sz val="12"/>
        <color rgb="FF000000"/>
        <rFont val="Times New Roman"/>
        <charset val="134"/>
      </rPr>
      <t xml:space="preserve">        </t>
    </r>
    <r>
      <rPr>
        <sz val="12"/>
        <color rgb="FF000000"/>
        <rFont val="宋体"/>
        <charset val="134"/>
      </rPr>
      <t>（</t>
    </r>
    <r>
      <rPr>
        <sz val="12"/>
        <color rgb="FF000000"/>
        <rFont val="Times New Roman"/>
        <charset val="134"/>
      </rPr>
      <t>1</t>
    </r>
    <r>
      <rPr>
        <sz val="12"/>
        <color rgb="FF000000"/>
        <rFont val="宋体"/>
        <charset val="134"/>
      </rPr>
      <t>）工伤保险待遇</t>
    </r>
  </si>
  <si>
    <r>
      <rPr>
        <sz val="12"/>
        <color rgb="FF000000"/>
        <rFont val="Times New Roman"/>
        <charset val="134"/>
      </rPr>
      <t xml:space="preserve">        </t>
    </r>
    <r>
      <rPr>
        <sz val="12"/>
        <color rgb="FF000000"/>
        <rFont val="宋体"/>
        <charset val="134"/>
      </rPr>
      <t>（</t>
    </r>
    <r>
      <rPr>
        <sz val="12"/>
        <color rgb="FF000000"/>
        <rFont val="Times New Roman"/>
        <charset val="134"/>
      </rPr>
      <t>2</t>
    </r>
    <r>
      <rPr>
        <sz val="12"/>
        <color rgb="FF000000"/>
        <rFont val="宋体"/>
        <charset val="134"/>
      </rPr>
      <t>）劳动能力鉴定支出</t>
    </r>
  </si>
  <si>
    <r>
      <rPr>
        <sz val="12"/>
        <color rgb="FF000000"/>
        <rFont val="Times New Roman"/>
        <charset val="134"/>
      </rPr>
      <t xml:space="preserve">        </t>
    </r>
    <r>
      <rPr>
        <sz val="12"/>
        <color rgb="FF000000"/>
        <rFont val="宋体"/>
        <charset val="134"/>
      </rPr>
      <t>（</t>
    </r>
    <r>
      <rPr>
        <sz val="12"/>
        <color rgb="FF000000"/>
        <rFont val="Times New Roman"/>
        <charset val="134"/>
      </rPr>
      <t>3</t>
    </r>
    <r>
      <rPr>
        <sz val="12"/>
        <color rgb="FF000000"/>
        <rFont val="宋体"/>
        <charset val="134"/>
      </rPr>
      <t>）工伤预防费用支出</t>
    </r>
  </si>
  <si>
    <r>
      <rPr>
        <sz val="12"/>
        <color rgb="FF000000"/>
        <rFont val="Times New Roman"/>
        <charset val="134"/>
      </rPr>
      <t xml:space="preserve">        </t>
    </r>
    <r>
      <rPr>
        <sz val="12"/>
        <color rgb="FF000000"/>
        <rFont val="宋体"/>
        <charset val="134"/>
      </rPr>
      <t>（</t>
    </r>
    <r>
      <rPr>
        <sz val="12"/>
        <color rgb="FF000000"/>
        <rFont val="Times New Roman"/>
        <charset val="134"/>
      </rPr>
      <t>4</t>
    </r>
    <r>
      <rPr>
        <sz val="12"/>
        <color rgb="FF000000"/>
        <rFont val="宋体"/>
        <charset val="134"/>
      </rPr>
      <t>）其他工伤保险基金支出</t>
    </r>
  </si>
  <si>
    <r>
      <rPr>
        <sz val="12"/>
        <color rgb="FF000000"/>
        <rFont val="Times New Roman"/>
        <charset val="134"/>
      </rPr>
      <t>7.</t>
    </r>
    <r>
      <rPr>
        <sz val="12"/>
        <color rgb="FF000000"/>
        <rFont val="宋体"/>
        <charset val="134"/>
      </rPr>
      <t>失业保险基金支出</t>
    </r>
  </si>
  <si>
    <r>
      <rPr>
        <sz val="12"/>
        <color rgb="FF000000"/>
        <rFont val="Times New Roman"/>
        <charset val="134"/>
      </rPr>
      <t xml:space="preserve">        </t>
    </r>
    <r>
      <rPr>
        <sz val="12"/>
        <color rgb="FF000000"/>
        <rFont val="宋体"/>
        <charset val="134"/>
      </rPr>
      <t>（</t>
    </r>
    <r>
      <rPr>
        <sz val="12"/>
        <color rgb="FF000000"/>
        <rFont val="Times New Roman"/>
        <charset val="134"/>
      </rPr>
      <t>1</t>
    </r>
    <r>
      <rPr>
        <sz val="12"/>
        <color rgb="FF000000"/>
        <rFont val="宋体"/>
        <charset val="134"/>
      </rPr>
      <t>）失业保险金</t>
    </r>
  </si>
  <si>
    <r>
      <rPr>
        <sz val="12"/>
        <color rgb="FF000000"/>
        <rFont val="Times New Roman"/>
        <charset val="134"/>
      </rPr>
      <t xml:space="preserve">        </t>
    </r>
    <r>
      <rPr>
        <sz val="12"/>
        <color rgb="FF000000"/>
        <rFont val="宋体"/>
        <charset val="134"/>
      </rPr>
      <t>（</t>
    </r>
    <r>
      <rPr>
        <sz val="12"/>
        <color rgb="FF000000"/>
        <rFont val="Times New Roman"/>
        <charset val="134"/>
      </rPr>
      <t>2</t>
    </r>
    <r>
      <rPr>
        <sz val="12"/>
        <color rgb="FF000000"/>
        <rFont val="宋体"/>
        <charset val="134"/>
      </rPr>
      <t>）医疗保险金</t>
    </r>
  </si>
  <si>
    <r>
      <rPr>
        <sz val="12"/>
        <color rgb="FF000000"/>
        <rFont val="Times New Roman"/>
        <charset val="134"/>
      </rPr>
      <t xml:space="preserve">        </t>
    </r>
    <r>
      <rPr>
        <sz val="12"/>
        <color rgb="FF000000"/>
        <rFont val="宋体"/>
        <charset val="134"/>
      </rPr>
      <t>（</t>
    </r>
    <r>
      <rPr>
        <sz val="12"/>
        <color rgb="FF000000"/>
        <rFont val="Times New Roman"/>
        <charset val="134"/>
      </rPr>
      <t>4</t>
    </r>
    <r>
      <rPr>
        <sz val="12"/>
        <color rgb="FF000000"/>
        <rFont val="宋体"/>
        <charset val="134"/>
      </rPr>
      <t>）职业培训和职业介绍补贴</t>
    </r>
  </si>
  <si>
    <r>
      <rPr>
        <sz val="12"/>
        <color rgb="FF000000"/>
        <rFont val="Times New Roman"/>
        <charset val="134"/>
      </rPr>
      <t xml:space="preserve">        </t>
    </r>
    <r>
      <rPr>
        <sz val="12"/>
        <color rgb="FF000000"/>
        <rFont val="宋体"/>
        <charset val="134"/>
      </rPr>
      <t>（</t>
    </r>
    <r>
      <rPr>
        <sz val="12"/>
        <color rgb="FF000000"/>
        <rFont val="Times New Roman"/>
        <charset val="134"/>
      </rPr>
      <t>5</t>
    </r>
    <r>
      <rPr>
        <sz val="12"/>
        <color rgb="FF000000"/>
        <rFont val="宋体"/>
        <charset val="134"/>
      </rPr>
      <t>）技能提升补贴支出</t>
    </r>
  </si>
  <si>
    <r>
      <rPr>
        <sz val="12"/>
        <color rgb="FF000000"/>
        <rFont val="Times New Roman"/>
        <charset val="134"/>
      </rPr>
      <t xml:space="preserve">        </t>
    </r>
    <r>
      <rPr>
        <sz val="12"/>
        <color rgb="FF000000"/>
        <rFont val="宋体"/>
        <charset val="134"/>
      </rPr>
      <t>（</t>
    </r>
    <r>
      <rPr>
        <sz val="12"/>
        <color rgb="FF000000"/>
        <rFont val="Times New Roman"/>
        <charset val="134"/>
      </rPr>
      <t>6</t>
    </r>
    <r>
      <rPr>
        <sz val="12"/>
        <color rgb="FF000000"/>
        <rFont val="宋体"/>
        <charset val="134"/>
      </rPr>
      <t>）稳定岗位补贴支出</t>
    </r>
  </si>
  <si>
    <r>
      <rPr>
        <sz val="12"/>
        <color rgb="FF000000"/>
        <rFont val="Times New Roman"/>
        <charset val="134"/>
      </rPr>
      <t xml:space="preserve">        </t>
    </r>
    <r>
      <rPr>
        <sz val="12"/>
        <color rgb="FF000000"/>
        <rFont val="宋体"/>
        <charset val="134"/>
      </rPr>
      <t>（</t>
    </r>
    <r>
      <rPr>
        <sz val="12"/>
        <color rgb="FF000000"/>
        <rFont val="Times New Roman"/>
        <charset val="134"/>
      </rPr>
      <t>7</t>
    </r>
    <r>
      <rPr>
        <sz val="12"/>
        <color rgb="FF000000"/>
        <rFont val="宋体"/>
        <charset val="134"/>
      </rPr>
      <t>）其他费用支出</t>
    </r>
  </si>
  <si>
    <r>
      <rPr>
        <sz val="12"/>
        <color rgb="FF000000"/>
        <rFont val="Times New Roman"/>
        <charset val="134"/>
      </rPr>
      <t xml:space="preserve">        </t>
    </r>
    <r>
      <rPr>
        <sz val="12"/>
        <color rgb="FF000000"/>
        <rFont val="宋体"/>
        <charset val="134"/>
      </rPr>
      <t>（</t>
    </r>
    <r>
      <rPr>
        <sz val="12"/>
        <color rgb="FF000000"/>
        <rFont val="Times New Roman"/>
        <charset val="134"/>
      </rPr>
      <t>8</t>
    </r>
    <r>
      <rPr>
        <sz val="12"/>
        <color rgb="FF000000"/>
        <rFont val="宋体"/>
        <charset val="134"/>
      </rPr>
      <t>）转移支出</t>
    </r>
  </si>
  <si>
    <r>
      <rPr>
        <sz val="12"/>
        <color rgb="FF000000"/>
        <rFont val="Times New Roman"/>
        <charset val="134"/>
      </rPr>
      <t xml:space="preserve">        </t>
    </r>
    <r>
      <rPr>
        <sz val="12"/>
        <color rgb="FF000000"/>
        <rFont val="宋体"/>
        <charset val="134"/>
      </rPr>
      <t>（</t>
    </r>
    <r>
      <rPr>
        <sz val="12"/>
        <color rgb="FF000000"/>
        <rFont val="Times New Roman"/>
        <charset val="134"/>
      </rPr>
      <t>9</t>
    </r>
    <r>
      <rPr>
        <sz val="12"/>
        <color rgb="FF000000"/>
        <rFont val="宋体"/>
        <charset val="134"/>
      </rPr>
      <t>）其他失业保险基金支出</t>
    </r>
  </si>
  <si>
    <r>
      <rPr>
        <sz val="12"/>
        <color rgb="FF000000"/>
        <rFont val="Times New Roman"/>
        <charset val="134"/>
      </rPr>
      <t>8.</t>
    </r>
    <r>
      <rPr>
        <sz val="12"/>
        <color rgb="FF000000"/>
        <rFont val="宋体"/>
        <charset val="134"/>
      </rPr>
      <t>其他社会保险基金支出</t>
    </r>
  </si>
  <si>
    <t>本年支出小计</t>
  </si>
  <si>
    <r>
      <rPr>
        <sz val="12"/>
        <color rgb="FF000000"/>
        <rFont val="Times New Roman"/>
        <charset val="134"/>
      </rPr>
      <t>9.</t>
    </r>
    <r>
      <rPr>
        <sz val="12"/>
        <rFont val="宋体"/>
        <charset val="134"/>
      </rPr>
      <t>当年收支结余</t>
    </r>
  </si>
  <si>
    <t>10.年末滚存结余</t>
  </si>
  <si>
    <t>表九：</t>
  </si>
  <si>
    <r>
      <rPr>
        <sz val="20"/>
        <rFont val="Times New Roman"/>
        <charset val="134"/>
      </rPr>
      <t>2023</t>
    </r>
    <r>
      <rPr>
        <sz val="20"/>
        <rFont val="方正小标宋_GBK"/>
        <charset val="134"/>
      </rPr>
      <t>年县级一般公共预算收入执行情况表</t>
    </r>
  </si>
  <si>
    <t>1. 税收收入</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</si>
  <si>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</si>
  <si>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</si>
  <si>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</si>
  <si>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</si>
  <si>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</si>
  <si>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</si>
  <si>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</si>
  <si>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</si>
  <si>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</si>
  <si>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</si>
  <si>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</si>
  <si>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</si>
  <si>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</si>
  <si>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</si>
  <si>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2. 非税收入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</si>
  <si>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</si>
  <si>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</si>
  <si>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</si>
  <si>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</si>
  <si>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</si>
  <si>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</si>
  <si>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</si>
  <si>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 xml:space="preserve">    下级上解收入</t>
  </si>
  <si>
    <t xml:space="preserve">        从其他资金调入一般公共预算</t>
  </si>
  <si>
    <t xml:space="preserve">                收入总计</t>
  </si>
  <si>
    <t>表十：</t>
  </si>
  <si>
    <r>
      <rPr>
        <b/>
        <sz val="20"/>
        <rFont val="Times New Roman"/>
        <charset val="134"/>
      </rPr>
      <t>2023</t>
    </r>
    <r>
      <rPr>
        <b/>
        <sz val="20"/>
        <rFont val="宋体"/>
        <charset val="134"/>
      </rPr>
      <t>年县级一般公共预算支出执行情况表</t>
    </r>
  </si>
  <si>
    <t>支 出 项 目</t>
  </si>
  <si>
    <r>
      <rPr>
        <sz val="12"/>
        <rFont val="Times New Roman"/>
        <charset val="134"/>
      </rPr>
      <t>1.</t>
    </r>
    <r>
      <rPr>
        <sz val="12"/>
        <rFont val="宋体"/>
        <charset val="134"/>
      </rPr>
      <t>一般公共服务支出</t>
    </r>
  </si>
  <si>
    <r>
      <rPr>
        <sz val="12"/>
        <rFont val="Times New Roman"/>
        <charset val="134"/>
      </rPr>
      <t>2.</t>
    </r>
    <r>
      <rPr>
        <sz val="12"/>
        <rFont val="宋体"/>
        <charset val="134"/>
      </rPr>
      <t>国防支出</t>
    </r>
  </si>
  <si>
    <r>
      <rPr>
        <sz val="12"/>
        <rFont val="Times New Roman"/>
        <charset val="134"/>
      </rPr>
      <t>3.</t>
    </r>
    <r>
      <rPr>
        <sz val="12"/>
        <rFont val="宋体"/>
        <charset val="134"/>
      </rPr>
      <t>公共安全支出</t>
    </r>
  </si>
  <si>
    <r>
      <rPr>
        <sz val="12"/>
        <rFont val="Times New Roman"/>
        <charset val="134"/>
      </rPr>
      <t>4.</t>
    </r>
    <r>
      <rPr>
        <sz val="12"/>
        <rFont val="宋体"/>
        <charset val="134"/>
      </rPr>
      <t>教育支出</t>
    </r>
  </si>
  <si>
    <r>
      <rPr>
        <sz val="12"/>
        <rFont val="Times New Roman"/>
        <charset val="134"/>
      </rPr>
      <t>5.</t>
    </r>
    <r>
      <rPr>
        <sz val="12"/>
        <rFont val="宋体"/>
        <charset val="134"/>
      </rPr>
      <t>科学技术支出</t>
    </r>
  </si>
  <si>
    <r>
      <rPr>
        <sz val="12"/>
        <rFont val="Times New Roman"/>
        <charset val="134"/>
      </rPr>
      <t>6.</t>
    </r>
    <r>
      <rPr>
        <sz val="12"/>
        <rFont val="宋体"/>
        <charset val="134"/>
      </rPr>
      <t>文化旅游体育与传媒支出</t>
    </r>
  </si>
  <si>
    <r>
      <rPr>
        <sz val="12"/>
        <rFont val="Times New Roman"/>
        <charset val="134"/>
      </rPr>
      <t>7.</t>
    </r>
    <r>
      <rPr>
        <sz val="12"/>
        <rFont val="宋体"/>
        <charset val="134"/>
      </rPr>
      <t>社会保障和就业支出</t>
    </r>
  </si>
  <si>
    <r>
      <rPr>
        <sz val="12"/>
        <rFont val="Times New Roman"/>
        <charset val="134"/>
      </rPr>
      <t>8.</t>
    </r>
    <r>
      <rPr>
        <sz val="12"/>
        <rFont val="宋体"/>
        <charset val="134"/>
      </rPr>
      <t>卫生健康支出</t>
    </r>
  </si>
  <si>
    <r>
      <rPr>
        <sz val="12"/>
        <rFont val="Times New Roman"/>
        <charset val="134"/>
      </rPr>
      <t>9.</t>
    </r>
    <r>
      <rPr>
        <sz val="12"/>
        <rFont val="宋体"/>
        <charset val="134"/>
      </rPr>
      <t>节能环保支出</t>
    </r>
  </si>
  <si>
    <r>
      <rPr>
        <sz val="12"/>
        <rFont val="Times New Roman"/>
        <charset val="134"/>
      </rPr>
      <t>10.</t>
    </r>
    <r>
      <rPr>
        <sz val="12"/>
        <rFont val="宋体"/>
        <charset val="134"/>
      </rPr>
      <t>城乡社区支出</t>
    </r>
  </si>
  <si>
    <r>
      <rPr>
        <sz val="12"/>
        <rFont val="Times New Roman"/>
        <charset val="134"/>
      </rPr>
      <t>11.</t>
    </r>
    <r>
      <rPr>
        <sz val="12"/>
        <rFont val="宋体"/>
        <charset val="134"/>
      </rPr>
      <t>农林水支出</t>
    </r>
  </si>
  <si>
    <r>
      <rPr>
        <sz val="12"/>
        <rFont val="Times New Roman"/>
        <charset val="134"/>
      </rPr>
      <t>12.</t>
    </r>
    <r>
      <rPr>
        <sz val="12"/>
        <rFont val="宋体"/>
        <charset val="134"/>
      </rPr>
      <t>交通运输支出</t>
    </r>
  </si>
  <si>
    <r>
      <rPr>
        <sz val="12"/>
        <rFont val="Times New Roman"/>
        <charset val="134"/>
      </rPr>
      <t>13.</t>
    </r>
    <r>
      <rPr>
        <sz val="12"/>
        <rFont val="宋体"/>
        <charset val="134"/>
      </rPr>
      <t>资源勘探信息等支出</t>
    </r>
  </si>
  <si>
    <r>
      <rPr>
        <sz val="12"/>
        <rFont val="Times New Roman"/>
        <charset val="134"/>
      </rPr>
      <t>14.</t>
    </r>
    <r>
      <rPr>
        <sz val="12"/>
        <rFont val="宋体"/>
        <charset val="134"/>
      </rPr>
      <t>商业服务业等支出</t>
    </r>
  </si>
  <si>
    <r>
      <rPr>
        <sz val="12"/>
        <rFont val="Times New Roman"/>
        <charset val="134"/>
      </rPr>
      <t>15.</t>
    </r>
    <r>
      <rPr>
        <sz val="12"/>
        <rFont val="宋体"/>
        <charset val="134"/>
      </rPr>
      <t>金融支出</t>
    </r>
  </si>
  <si>
    <r>
      <rPr>
        <sz val="12"/>
        <rFont val="Times New Roman"/>
        <charset val="134"/>
      </rPr>
      <t>16.</t>
    </r>
    <r>
      <rPr>
        <sz val="12"/>
        <rFont val="宋体"/>
        <charset val="134"/>
      </rPr>
      <t>援助其他地区支出</t>
    </r>
  </si>
  <si>
    <r>
      <rPr>
        <sz val="12"/>
        <rFont val="Times New Roman"/>
        <charset val="134"/>
      </rPr>
      <t>17.</t>
    </r>
    <r>
      <rPr>
        <sz val="12"/>
        <rFont val="宋体"/>
        <charset val="134"/>
      </rPr>
      <t>自然资源海洋气象等支出</t>
    </r>
  </si>
  <si>
    <r>
      <rPr>
        <sz val="12"/>
        <rFont val="Times New Roman"/>
        <charset val="134"/>
      </rPr>
      <t>18.</t>
    </r>
    <r>
      <rPr>
        <sz val="12"/>
        <rFont val="宋体"/>
        <charset val="134"/>
      </rPr>
      <t>住房保障支出</t>
    </r>
  </si>
  <si>
    <r>
      <rPr>
        <sz val="12"/>
        <rFont val="Times New Roman"/>
        <charset val="134"/>
      </rPr>
      <t>19.</t>
    </r>
    <r>
      <rPr>
        <sz val="12"/>
        <rFont val="宋体"/>
        <charset val="134"/>
      </rPr>
      <t>粮油物资储备支出</t>
    </r>
  </si>
  <si>
    <r>
      <rPr>
        <sz val="12"/>
        <rFont val="Times New Roman"/>
        <charset val="134"/>
      </rPr>
      <t>20.</t>
    </r>
    <r>
      <rPr>
        <sz val="12"/>
        <rFont val="宋体"/>
        <charset val="134"/>
      </rPr>
      <t>灾害防治及应急管理支出</t>
    </r>
  </si>
  <si>
    <r>
      <rPr>
        <sz val="12"/>
        <rFont val="Times New Roman"/>
        <charset val="134"/>
      </rPr>
      <t>23.</t>
    </r>
    <r>
      <rPr>
        <sz val="12"/>
        <rFont val="宋体"/>
        <charset val="134"/>
      </rPr>
      <t>债务付息支出</t>
    </r>
  </si>
  <si>
    <r>
      <rPr>
        <sz val="12"/>
        <rFont val="Times New Roman"/>
        <charset val="134"/>
      </rPr>
      <t>24.</t>
    </r>
    <r>
      <rPr>
        <sz val="12"/>
        <rFont val="宋体"/>
        <charset val="134"/>
      </rPr>
      <t>债务发行费用支出</t>
    </r>
  </si>
  <si>
    <t xml:space="preserve"> 地方政府一般债务还本支出</t>
  </si>
  <si>
    <t xml:space="preserve"> 转移性支出   </t>
  </si>
  <si>
    <t xml:space="preserve">    一般性转移支付</t>
  </si>
  <si>
    <t xml:space="preserve">    专项转移支付</t>
  </si>
  <si>
    <t xml:space="preserve">    安排预算稳定调节基金 </t>
  </si>
  <si>
    <t xml:space="preserve">    补助下级支出</t>
  </si>
  <si>
    <t xml:space="preserve">    补充预算周转金    </t>
  </si>
  <si>
    <r>
      <rPr>
        <sz val="12"/>
        <rFont val="宋体"/>
        <charset val="134"/>
      </rPr>
      <t xml:space="preserve">    地方政府一般债务转贷支出</t>
    </r>
    <r>
      <rPr>
        <sz val="12"/>
        <rFont val="Times New Roman"/>
        <charset val="134"/>
      </rPr>
      <t xml:space="preserve">    </t>
    </r>
  </si>
  <si>
    <t xml:space="preserve">         支出总计</t>
  </si>
  <si>
    <t>表十一：</t>
  </si>
  <si>
    <r>
      <rPr>
        <b/>
        <sz val="20"/>
        <rFont val="Times New Roman"/>
        <charset val="134"/>
      </rPr>
      <t>2023</t>
    </r>
    <r>
      <rPr>
        <b/>
        <sz val="20"/>
        <rFont val="宋体"/>
        <charset val="134"/>
      </rPr>
      <t>年县级一般公共预算平衡情况表</t>
    </r>
  </si>
  <si>
    <r>
      <rPr>
        <b/>
        <sz val="12"/>
        <rFont val="宋体"/>
        <charset val="134"/>
      </rPr>
      <t>收</t>
    </r>
    <r>
      <rPr>
        <b/>
        <sz val="12"/>
        <rFont val="Times New Roman"/>
        <charset val="134"/>
      </rPr>
      <t xml:space="preserve"> </t>
    </r>
    <r>
      <rPr>
        <b/>
        <sz val="12"/>
        <rFont val="宋体"/>
        <charset val="134"/>
      </rPr>
      <t>入</t>
    </r>
    <r>
      <rPr>
        <b/>
        <sz val="12"/>
        <rFont val="Times New Roman"/>
        <charset val="134"/>
      </rPr>
      <t xml:space="preserve"> </t>
    </r>
    <r>
      <rPr>
        <b/>
        <sz val="12"/>
        <rFont val="宋体"/>
        <charset val="134"/>
      </rPr>
      <t>项</t>
    </r>
    <r>
      <rPr>
        <b/>
        <sz val="12"/>
        <rFont val="Times New Roman"/>
        <charset val="134"/>
      </rPr>
      <t xml:space="preserve"> </t>
    </r>
    <r>
      <rPr>
        <b/>
        <sz val="12"/>
        <rFont val="宋体"/>
        <charset val="134"/>
      </rPr>
      <t>目</t>
    </r>
  </si>
  <si>
    <t>执行数</t>
  </si>
  <si>
    <r>
      <rPr>
        <b/>
        <sz val="12"/>
        <rFont val="宋体"/>
        <charset val="134"/>
      </rPr>
      <t>支</t>
    </r>
    <r>
      <rPr>
        <b/>
        <sz val="12"/>
        <rFont val="Times New Roman"/>
        <charset val="134"/>
      </rPr>
      <t xml:space="preserve"> </t>
    </r>
    <r>
      <rPr>
        <b/>
        <sz val="12"/>
        <rFont val="宋体"/>
        <charset val="134"/>
      </rPr>
      <t>出</t>
    </r>
    <r>
      <rPr>
        <b/>
        <sz val="12"/>
        <rFont val="Times New Roman"/>
        <charset val="134"/>
      </rPr>
      <t xml:space="preserve"> </t>
    </r>
    <r>
      <rPr>
        <b/>
        <sz val="12"/>
        <rFont val="宋体"/>
        <charset val="134"/>
      </rPr>
      <t>项</t>
    </r>
    <r>
      <rPr>
        <b/>
        <sz val="12"/>
        <rFont val="Times New Roman"/>
        <charset val="134"/>
      </rPr>
      <t xml:space="preserve"> </t>
    </r>
    <r>
      <rPr>
        <b/>
        <sz val="12"/>
        <rFont val="宋体"/>
        <charset val="134"/>
      </rPr>
      <t>目</t>
    </r>
  </si>
  <si>
    <t xml:space="preserve">   执行数</t>
  </si>
  <si>
    <t>县级一般公共预算收入</t>
  </si>
  <si>
    <t>县级一般公共预算支出</t>
  </si>
  <si>
    <t>地方政府一般债务收入</t>
  </si>
  <si>
    <t xml:space="preserve">    一般性转移支付支出</t>
  </si>
  <si>
    <t xml:space="preserve">    专项转移支付支出</t>
  </si>
  <si>
    <t xml:space="preserve">    上解上级支出</t>
  </si>
  <si>
    <t xml:space="preserve">    安排预算稳定调节基金</t>
  </si>
  <si>
    <t xml:space="preserve">    补充预算周转金</t>
  </si>
  <si>
    <t xml:space="preserve">    </t>
  </si>
  <si>
    <t xml:space="preserve">    地方政府一般债券转贷支出</t>
  </si>
  <si>
    <t>表十二：</t>
  </si>
  <si>
    <r>
      <rPr>
        <b/>
        <sz val="20"/>
        <rFont val="Times New Roman"/>
        <charset val="134"/>
      </rPr>
      <t>2023</t>
    </r>
    <r>
      <rPr>
        <b/>
        <sz val="20"/>
        <rFont val="宋体"/>
        <charset val="134"/>
      </rPr>
      <t>年县级政府性基金预算收入执行情况表</t>
    </r>
  </si>
  <si>
    <t>收 入 项 目</t>
  </si>
  <si>
    <t xml:space="preserve">    政府性基金转移支付收入</t>
  </si>
  <si>
    <t xml:space="preserve">        政府性基金补助收入</t>
  </si>
  <si>
    <t xml:space="preserve">        抗疫特别国债转移支付收入</t>
  </si>
  <si>
    <t xml:space="preserve">   上年结转收入</t>
  </si>
  <si>
    <t>表十三：</t>
  </si>
  <si>
    <r>
      <rPr>
        <b/>
        <sz val="20"/>
        <rFont val="Times New Roman"/>
        <charset val="134"/>
      </rPr>
      <t>2023</t>
    </r>
    <r>
      <rPr>
        <b/>
        <sz val="20"/>
        <rFont val="宋体"/>
        <charset val="134"/>
      </rPr>
      <t>年县级政府性基金预算支出执行情况表</t>
    </r>
  </si>
  <si>
    <r>
      <rPr>
        <b/>
        <sz val="12"/>
        <rFont val="Times New Roman"/>
        <charset val="134"/>
      </rPr>
      <t xml:space="preserve">  </t>
    </r>
    <r>
      <rPr>
        <b/>
        <sz val="12"/>
        <rFont val="宋体"/>
        <charset val="134"/>
      </rPr>
      <t xml:space="preserve">项  </t>
    </r>
    <r>
      <rPr>
        <b/>
        <sz val="12"/>
        <rFont val="Times New Roman"/>
        <charset val="134"/>
      </rPr>
      <t xml:space="preserve">  </t>
    </r>
    <r>
      <rPr>
        <b/>
        <sz val="12"/>
        <rFont val="宋体"/>
        <charset val="134"/>
      </rPr>
      <t>目</t>
    </r>
  </si>
  <si>
    <r>
      <rPr>
        <sz val="12"/>
        <rFont val="Times New Roman"/>
        <charset val="134"/>
      </rPr>
      <t xml:space="preserve">    </t>
    </r>
    <r>
      <rPr>
        <sz val="12"/>
        <rFont val="宋体"/>
        <charset val="134"/>
      </rPr>
      <t>国有土地使用权出让收安排的支出</t>
    </r>
  </si>
  <si>
    <r>
      <rPr>
        <sz val="12"/>
        <rFont val="Times New Roman"/>
        <charset val="134"/>
      </rPr>
      <t xml:space="preserve">    </t>
    </r>
    <r>
      <rPr>
        <sz val="12"/>
        <rFont val="宋体"/>
        <charset val="134"/>
      </rPr>
      <t>国有土地收益基金安排的支出</t>
    </r>
  </si>
  <si>
    <r>
      <rPr>
        <sz val="12"/>
        <rFont val="Times New Roman"/>
        <charset val="134"/>
      </rPr>
      <t xml:space="preserve">    </t>
    </r>
    <r>
      <rPr>
        <sz val="12"/>
        <rFont val="宋体"/>
        <charset val="134"/>
      </rPr>
      <t>农业土地开发资金安排的支出</t>
    </r>
  </si>
  <si>
    <r>
      <rPr>
        <sz val="12"/>
        <rFont val="Times New Roman"/>
        <charset val="134"/>
      </rPr>
      <t xml:space="preserve">    </t>
    </r>
    <r>
      <rPr>
        <sz val="12"/>
        <rFont val="宋体"/>
        <charset val="134"/>
      </rPr>
      <t>城市基础设施配套费安排的支出</t>
    </r>
  </si>
  <si>
    <r>
      <rPr>
        <sz val="12"/>
        <rFont val="Times New Roman"/>
        <charset val="134"/>
      </rPr>
      <t xml:space="preserve">    </t>
    </r>
    <r>
      <rPr>
        <sz val="12"/>
        <rFont val="宋体"/>
        <charset val="134"/>
      </rPr>
      <t>污水处理费安排的支出</t>
    </r>
  </si>
  <si>
    <r>
      <rPr>
        <sz val="12"/>
        <rFont val="Times New Roman"/>
        <charset val="134"/>
      </rPr>
      <t xml:space="preserve">    </t>
    </r>
    <r>
      <rPr>
        <sz val="12"/>
        <rFont val="宋体"/>
        <charset val="134"/>
      </rPr>
      <t>土地储备专项债券收入安排的支出</t>
    </r>
  </si>
  <si>
    <r>
      <rPr>
        <sz val="12"/>
        <rFont val="Times New Roman"/>
        <charset val="134"/>
      </rPr>
      <t xml:space="preserve">    </t>
    </r>
    <r>
      <rPr>
        <sz val="12"/>
        <rFont val="宋体"/>
        <charset val="134"/>
      </rPr>
      <t>棚户区改造专项债券收入安排的支出</t>
    </r>
  </si>
  <si>
    <t xml:space="preserve">  国有土地使用权出让收入对应专项债务收入安排的支出</t>
  </si>
  <si>
    <r>
      <rPr>
        <sz val="12"/>
        <rFont val="Times New Roman"/>
        <charset val="134"/>
      </rPr>
      <t xml:space="preserve">       </t>
    </r>
    <r>
      <rPr>
        <sz val="12"/>
        <rFont val="宋体"/>
        <charset val="134"/>
      </rPr>
      <t>基础设施建设</t>
    </r>
  </si>
  <si>
    <r>
      <rPr>
        <sz val="12"/>
        <rFont val="Times New Roman"/>
        <charset val="134"/>
      </rPr>
      <t xml:space="preserve">       </t>
    </r>
    <r>
      <rPr>
        <sz val="12"/>
        <rFont val="宋体"/>
        <charset val="134"/>
      </rPr>
      <t>抗疫相关支出</t>
    </r>
  </si>
  <si>
    <t xml:space="preserve">    政府性基金转移支付</t>
  </si>
  <si>
    <t xml:space="preserve">        政府性基金补助支出</t>
  </si>
  <si>
    <t xml:space="preserve">        抗疫特别国债转移支付支出</t>
  </si>
  <si>
    <t xml:space="preserve">    政府性基金上解支出</t>
  </si>
  <si>
    <t>　　调出资金</t>
  </si>
  <si>
    <t xml:space="preserve">    地方政府专项债务转贷支出</t>
  </si>
  <si>
    <t>表十四：</t>
  </si>
  <si>
    <r>
      <rPr>
        <b/>
        <sz val="20"/>
        <rFont val="Times New Roman"/>
        <charset val="134"/>
      </rPr>
      <t>2023</t>
    </r>
    <r>
      <rPr>
        <b/>
        <sz val="20"/>
        <rFont val="宋体"/>
        <charset val="134"/>
      </rPr>
      <t>年县级政府性基金预算平衡情况表</t>
    </r>
  </si>
  <si>
    <t>县级政府性基金预算收入</t>
  </si>
  <si>
    <t>县级政府性基金预算支出</t>
  </si>
  <si>
    <t xml:space="preserve">    政府性基金转移收入</t>
  </si>
  <si>
    <t xml:space="preserve">    政府性基金上解收入</t>
  </si>
  <si>
    <t>表十五：</t>
  </si>
  <si>
    <r>
      <rPr>
        <b/>
        <sz val="20"/>
        <rFont val="Times New Roman"/>
        <charset val="134"/>
      </rPr>
      <t>2023</t>
    </r>
    <r>
      <rPr>
        <b/>
        <sz val="20"/>
        <rFont val="宋体"/>
        <charset val="134"/>
      </rPr>
      <t>年县级国有资本经营预算收入执行情况表</t>
    </r>
  </si>
  <si>
    <t xml:space="preserve">    国有资本经营预算上解收入</t>
  </si>
  <si>
    <t>表十六：</t>
  </si>
  <si>
    <r>
      <rPr>
        <sz val="20"/>
        <rFont val="Times New Roman"/>
        <charset val="134"/>
      </rPr>
      <t>2023</t>
    </r>
    <r>
      <rPr>
        <sz val="20"/>
        <rFont val="方正小标宋_GBK"/>
        <charset val="134"/>
      </rPr>
      <t>年县级国有资本经营预算支出执行情况表</t>
    </r>
  </si>
  <si>
    <t>项   目</t>
  </si>
  <si>
    <t xml:space="preserve">      “三供一业”移交补助支出</t>
  </si>
  <si>
    <t xml:space="preserve">      国有企业退休人员社会化管理补助支出</t>
  </si>
  <si>
    <t xml:space="preserve">      其他解决历史遗留问题及改革成本支出</t>
  </si>
  <si>
    <t>2.国有企业资本金注入</t>
  </si>
  <si>
    <t xml:space="preserve">      国有经济结构调整支出</t>
  </si>
  <si>
    <t xml:space="preserve">      国有企业政策性补贴</t>
  </si>
  <si>
    <t xml:space="preserve">4.其他国有资本经营预算支出 </t>
  </si>
  <si>
    <t xml:space="preserve">      其他国有资本经营预算支出 </t>
  </si>
  <si>
    <t xml:space="preserve">    国有资本经营预算转移支付支出</t>
  </si>
  <si>
    <t xml:space="preserve">    国有资本经营预算上解支出</t>
  </si>
  <si>
    <t xml:space="preserve">    国有资本经营预算调出资金</t>
  </si>
  <si>
    <t>表十七：</t>
  </si>
  <si>
    <r>
      <rPr>
        <b/>
        <sz val="20"/>
        <rFont val="Times New Roman"/>
        <charset val="134"/>
      </rPr>
      <t>2023</t>
    </r>
    <r>
      <rPr>
        <b/>
        <sz val="20"/>
        <rFont val="宋体"/>
        <charset val="134"/>
      </rPr>
      <t>年县级国有资本经营预算平衡情况表</t>
    </r>
  </si>
  <si>
    <t>县级国有资本经营预算收入</t>
  </si>
  <si>
    <r>
      <rPr>
        <b/>
        <sz val="12"/>
        <rFont val="宋体"/>
        <charset val="134"/>
      </rPr>
      <t>县级国有资本经营预算支出</t>
    </r>
  </si>
  <si>
    <r>
      <rPr>
        <b/>
        <sz val="12"/>
        <rFont val="宋体"/>
        <charset val="134"/>
      </rPr>
      <t>转移性支出</t>
    </r>
  </si>
  <si>
    <r>
      <rPr>
        <sz val="12"/>
        <rFont val="Times New Roman"/>
        <charset val="134"/>
      </rPr>
      <t xml:space="preserve">    </t>
    </r>
    <r>
      <rPr>
        <sz val="12"/>
        <rFont val="宋体"/>
        <charset val="134"/>
      </rPr>
      <t>国有资本经营预算转移支付支出</t>
    </r>
  </si>
  <si>
    <r>
      <rPr>
        <sz val="12"/>
        <rFont val="Times New Roman"/>
        <charset val="134"/>
      </rPr>
      <t xml:space="preserve">    </t>
    </r>
    <r>
      <rPr>
        <sz val="12"/>
        <rFont val="宋体"/>
        <charset val="134"/>
      </rPr>
      <t>国有资本经营预算上解支出</t>
    </r>
  </si>
  <si>
    <r>
      <rPr>
        <sz val="12"/>
        <rFont val="宋体"/>
        <charset val="134"/>
      </rPr>
      <t>　　调出资金</t>
    </r>
  </si>
  <si>
    <r>
      <rPr>
        <sz val="12"/>
        <rFont val="Times New Roman"/>
        <charset val="134"/>
      </rPr>
      <t xml:space="preserve">    </t>
    </r>
    <r>
      <rPr>
        <sz val="12"/>
        <rFont val="宋体"/>
        <charset val="134"/>
      </rPr>
      <t>年终结转</t>
    </r>
  </si>
  <si>
    <r>
      <rPr>
        <b/>
        <sz val="12"/>
        <rFont val="宋体"/>
        <charset val="134"/>
      </rPr>
      <t>支出总计</t>
    </r>
  </si>
  <si>
    <t>表十八：</t>
  </si>
  <si>
    <r>
      <rPr>
        <b/>
        <sz val="20"/>
        <rFont val="Times New Roman"/>
        <charset val="134"/>
      </rPr>
      <t>2023</t>
    </r>
    <r>
      <rPr>
        <b/>
        <sz val="20"/>
        <rFont val="宋体"/>
        <charset val="134"/>
      </rPr>
      <t>年县级社会保险基金预算收入执行情况表</t>
    </r>
  </si>
  <si>
    <r>
      <rPr>
        <sz val="12"/>
        <color indexed="8"/>
        <rFont val="Times New Roman"/>
        <charset val="134"/>
      </rPr>
      <t>2.</t>
    </r>
    <r>
      <rPr>
        <sz val="12"/>
        <color indexed="8"/>
        <rFont val="宋体"/>
        <charset val="134"/>
      </rPr>
      <t>城乡居民基本养老保险基金收入</t>
    </r>
  </si>
  <si>
    <r>
      <rPr>
        <sz val="12"/>
        <color rgb="FF000000"/>
        <rFont val="Times New Roman"/>
        <charset val="134"/>
      </rPr>
      <t>3.</t>
    </r>
    <r>
      <rPr>
        <sz val="12"/>
        <color rgb="FF000000"/>
        <rFont val="宋体"/>
        <charset val="134"/>
      </rPr>
      <t>机关事业单位基本养老保险基金收入</t>
    </r>
  </si>
  <si>
    <r>
      <rPr>
        <sz val="12"/>
        <color indexed="8"/>
        <rFont val="Times New Roman"/>
        <charset val="134"/>
      </rPr>
      <t>4.</t>
    </r>
    <r>
      <rPr>
        <sz val="12"/>
        <color indexed="8"/>
        <rFont val="宋体"/>
        <charset val="134"/>
      </rPr>
      <t>职工基本医疗保险</t>
    </r>
    <r>
      <rPr>
        <sz val="12"/>
        <color indexed="8"/>
        <rFont val="Times New Roman"/>
        <charset val="134"/>
      </rPr>
      <t>(</t>
    </r>
    <r>
      <rPr>
        <sz val="12"/>
        <color indexed="8"/>
        <rFont val="宋体"/>
        <charset val="134"/>
      </rPr>
      <t>含生育保险</t>
    </r>
    <r>
      <rPr>
        <sz val="12"/>
        <color indexed="8"/>
        <rFont val="Times New Roman"/>
        <charset val="134"/>
      </rPr>
      <t>)</t>
    </r>
    <r>
      <rPr>
        <sz val="12"/>
        <color indexed="8"/>
        <rFont val="宋体"/>
        <charset val="134"/>
      </rPr>
      <t>基金收入</t>
    </r>
  </si>
  <si>
    <r>
      <rPr>
        <sz val="12"/>
        <color indexed="8"/>
        <rFont val="Times New Roman"/>
        <charset val="134"/>
      </rPr>
      <t>5.</t>
    </r>
    <r>
      <rPr>
        <sz val="12"/>
        <color indexed="8"/>
        <rFont val="宋体"/>
        <charset val="134"/>
      </rPr>
      <t>城乡居民基本医疗保险基金收入</t>
    </r>
  </si>
  <si>
    <r>
      <rPr>
        <sz val="12"/>
        <color indexed="8"/>
        <rFont val="Times New Roman"/>
        <charset val="134"/>
      </rPr>
      <t>6.</t>
    </r>
    <r>
      <rPr>
        <sz val="12"/>
        <color indexed="8"/>
        <rFont val="宋体"/>
        <charset val="134"/>
      </rPr>
      <t>工伤保险基金收入</t>
    </r>
  </si>
  <si>
    <t>县级收入合计</t>
  </si>
  <si>
    <t>表十九：</t>
  </si>
  <si>
    <r>
      <rPr>
        <b/>
        <sz val="20"/>
        <rFont val="Times New Roman"/>
        <charset val="134"/>
      </rPr>
      <t>2023</t>
    </r>
    <r>
      <rPr>
        <b/>
        <sz val="20"/>
        <rFont val="宋体"/>
        <charset val="134"/>
      </rPr>
      <t>年县级社会保险基金预算支出执行情况表</t>
    </r>
  </si>
  <si>
    <r>
      <rPr>
        <sz val="11"/>
        <color indexed="8"/>
        <rFont val="宋体"/>
        <charset val="134"/>
      </rPr>
      <t>金额单位：万元</t>
    </r>
  </si>
  <si>
    <r>
      <rPr>
        <sz val="12"/>
        <color rgb="FF000000"/>
        <rFont val="Times New Roman"/>
        <charset val="134"/>
      </rPr>
      <t>4.</t>
    </r>
    <r>
      <rPr>
        <sz val="12"/>
        <color rgb="FF000000"/>
        <rFont val="宋体"/>
        <charset val="134"/>
      </rPr>
      <t>职工基本医疗保险</t>
    </r>
    <r>
      <rPr>
        <sz val="12"/>
        <color rgb="FF000000"/>
        <rFont val="Times New Roman"/>
        <charset val="134"/>
      </rPr>
      <t>(</t>
    </r>
    <r>
      <rPr>
        <sz val="12"/>
        <color rgb="FF000000"/>
        <rFont val="宋体"/>
        <charset val="134"/>
      </rPr>
      <t>含生育保险</t>
    </r>
    <r>
      <rPr>
        <sz val="12"/>
        <color rgb="FF000000"/>
        <rFont val="Times New Roman"/>
        <charset val="134"/>
      </rPr>
      <t>)</t>
    </r>
    <r>
      <rPr>
        <sz val="12"/>
        <color rgb="FF000000"/>
        <rFont val="宋体"/>
        <charset val="134"/>
      </rPr>
      <t>基金支出</t>
    </r>
  </si>
  <si>
    <t>县级支出合计</t>
  </si>
  <si>
    <r>
      <rPr>
        <sz val="12"/>
        <color rgb="FF000000"/>
        <rFont val="Times New Roman"/>
        <charset val="134"/>
      </rPr>
      <t>10.</t>
    </r>
    <r>
      <rPr>
        <sz val="12"/>
        <color rgb="FF000000"/>
        <rFont val="宋体"/>
        <charset val="134"/>
      </rPr>
      <t>当年收支结余</t>
    </r>
  </si>
  <si>
    <t>11.年末滚存结余</t>
  </si>
  <si>
    <r>
      <rPr>
        <b/>
        <sz val="36"/>
        <color theme="1"/>
        <rFont val="宋体"/>
        <charset val="134"/>
      </rPr>
      <t>三、</t>
    </r>
    <r>
      <rPr>
        <b/>
        <sz val="36"/>
        <color theme="1"/>
        <rFont val="Times New Roman"/>
        <charset val="134"/>
      </rPr>
      <t>2024</t>
    </r>
    <r>
      <rPr>
        <b/>
        <sz val="36"/>
        <color theme="1"/>
        <rFont val="宋体"/>
        <charset val="134"/>
      </rPr>
      <t>年预算草案</t>
    </r>
  </si>
  <si>
    <t xml:space="preserve">表二十: </t>
  </si>
  <si>
    <r>
      <rPr>
        <b/>
        <sz val="20"/>
        <rFont val="Times New Roman"/>
        <charset val="134"/>
      </rPr>
      <t>2024</t>
    </r>
    <r>
      <rPr>
        <b/>
        <sz val="20"/>
        <rFont val="宋体"/>
        <charset val="134"/>
      </rPr>
      <t>年泗洪县一般公共预算收入预算表（代编）</t>
    </r>
  </si>
  <si>
    <r>
      <rPr>
        <b/>
        <sz val="12"/>
        <rFont val="Times New Roman"/>
        <charset val="134"/>
      </rPr>
      <t xml:space="preserve">  </t>
    </r>
    <r>
      <rPr>
        <b/>
        <sz val="12"/>
        <rFont val="宋体"/>
        <charset val="134"/>
      </rPr>
      <t xml:space="preserve">项    </t>
    </r>
    <r>
      <rPr>
        <b/>
        <sz val="12"/>
        <rFont val="Times New Roman"/>
        <charset val="134"/>
      </rPr>
      <t xml:space="preserve">   </t>
    </r>
    <r>
      <rPr>
        <b/>
        <sz val="12"/>
        <rFont val="宋体"/>
        <charset val="134"/>
      </rPr>
      <t>目</t>
    </r>
  </si>
  <si>
    <t>2024年预算数</t>
  </si>
  <si>
    <t xml:space="preserve">   增值税</t>
  </si>
  <si>
    <t xml:space="preserve">   企业所得税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</si>
  <si>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</si>
  <si>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</si>
  <si>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</si>
  <si>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</si>
  <si>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</si>
  <si>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</si>
  <si>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</si>
  <si>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</si>
  <si>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</si>
  <si>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</si>
  <si>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环境保护税</t>
  </si>
  <si>
    <t xml:space="preserve">   其他税收收入</t>
  </si>
  <si>
    <t xml:space="preserve">   专项收入</t>
  </si>
  <si>
    <t xml:space="preserve">   行政事业性收费收入</t>
  </si>
  <si>
    <t xml:space="preserve">   罚没收入</t>
  </si>
  <si>
    <t xml:space="preserve">   国有资源（资产）有偿使用收入</t>
  </si>
  <si>
    <t xml:space="preserve">   捐赠收入</t>
  </si>
  <si>
    <t xml:space="preserve">   政府住房基金收入</t>
  </si>
  <si>
    <t xml:space="preserve">   其他收入</t>
  </si>
  <si>
    <t xml:space="preserve">    国债转贷资金上年结余</t>
  </si>
  <si>
    <t>表二十一：</t>
  </si>
  <si>
    <r>
      <rPr>
        <b/>
        <sz val="20"/>
        <rFont val="Times New Roman"/>
        <charset val="134"/>
      </rPr>
      <t>2024</t>
    </r>
    <r>
      <rPr>
        <b/>
        <sz val="20"/>
        <rFont val="宋体"/>
        <charset val="134"/>
      </rPr>
      <t>年泗洪县一般公共预算支出预算表（代编）</t>
    </r>
  </si>
  <si>
    <t>项    目</t>
  </si>
  <si>
    <r>
      <rPr>
        <sz val="11"/>
        <rFont val="Times New Roman"/>
        <charset val="134"/>
      </rPr>
      <t>1.</t>
    </r>
    <r>
      <rPr>
        <sz val="11"/>
        <rFont val="宋体"/>
        <charset val="134"/>
      </rPr>
      <t>一般公共服务支出</t>
    </r>
  </si>
  <si>
    <r>
      <rPr>
        <sz val="11"/>
        <rFont val="Times New Roman"/>
        <charset val="134"/>
      </rPr>
      <t>2.</t>
    </r>
    <r>
      <rPr>
        <sz val="11"/>
        <rFont val="宋体"/>
        <charset val="134"/>
      </rPr>
      <t>国防支出</t>
    </r>
  </si>
  <si>
    <r>
      <rPr>
        <sz val="11"/>
        <rFont val="Times New Roman"/>
        <charset val="134"/>
      </rPr>
      <t>3.</t>
    </r>
    <r>
      <rPr>
        <sz val="11"/>
        <rFont val="宋体"/>
        <charset val="134"/>
      </rPr>
      <t>公共安全支出</t>
    </r>
  </si>
  <si>
    <r>
      <rPr>
        <sz val="11"/>
        <rFont val="Times New Roman"/>
        <charset val="134"/>
      </rPr>
      <t>4.</t>
    </r>
    <r>
      <rPr>
        <sz val="11"/>
        <rFont val="宋体"/>
        <charset val="134"/>
      </rPr>
      <t>教育支出</t>
    </r>
  </si>
  <si>
    <r>
      <rPr>
        <sz val="11"/>
        <rFont val="Times New Roman"/>
        <charset val="134"/>
      </rPr>
      <t>5.</t>
    </r>
    <r>
      <rPr>
        <sz val="11"/>
        <rFont val="宋体"/>
        <charset val="134"/>
      </rPr>
      <t>科学技术支出</t>
    </r>
  </si>
  <si>
    <r>
      <rPr>
        <sz val="11"/>
        <rFont val="Times New Roman"/>
        <charset val="134"/>
      </rPr>
      <t>6.</t>
    </r>
    <r>
      <rPr>
        <sz val="11"/>
        <rFont val="宋体"/>
        <charset val="134"/>
      </rPr>
      <t>文化旅游体育与传媒支出</t>
    </r>
  </si>
  <si>
    <r>
      <rPr>
        <sz val="11"/>
        <rFont val="Times New Roman"/>
        <charset val="134"/>
      </rPr>
      <t>7.</t>
    </r>
    <r>
      <rPr>
        <sz val="11"/>
        <rFont val="宋体"/>
        <charset val="134"/>
      </rPr>
      <t>社会保障和就业支出</t>
    </r>
  </si>
  <si>
    <r>
      <rPr>
        <sz val="11"/>
        <rFont val="Times New Roman"/>
        <charset val="134"/>
      </rPr>
      <t>8.</t>
    </r>
    <r>
      <rPr>
        <sz val="11"/>
        <rFont val="宋体"/>
        <charset val="134"/>
      </rPr>
      <t>卫生健康支出</t>
    </r>
  </si>
  <si>
    <r>
      <rPr>
        <sz val="11"/>
        <rFont val="Times New Roman"/>
        <charset val="134"/>
      </rPr>
      <t>9.</t>
    </r>
    <r>
      <rPr>
        <sz val="11"/>
        <rFont val="宋体"/>
        <charset val="134"/>
      </rPr>
      <t>节能环保支出</t>
    </r>
  </si>
  <si>
    <r>
      <rPr>
        <sz val="11"/>
        <rFont val="Times New Roman"/>
        <charset val="134"/>
      </rPr>
      <t>10.</t>
    </r>
    <r>
      <rPr>
        <sz val="11"/>
        <rFont val="宋体"/>
        <charset val="134"/>
      </rPr>
      <t>城乡社区支出</t>
    </r>
  </si>
  <si>
    <r>
      <rPr>
        <sz val="11"/>
        <rFont val="Times New Roman"/>
        <charset val="134"/>
      </rPr>
      <t>11.</t>
    </r>
    <r>
      <rPr>
        <sz val="11"/>
        <rFont val="宋体"/>
        <charset val="134"/>
      </rPr>
      <t>农林水支出</t>
    </r>
  </si>
  <si>
    <r>
      <rPr>
        <sz val="11"/>
        <rFont val="Times New Roman"/>
        <charset val="134"/>
      </rPr>
      <t>12.</t>
    </r>
    <r>
      <rPr>
        <sz val="11"/>
        <rFont val="宋体"/>
        <charset val="134"/>
      </rPr>
      <t>交通运输支出</t>
    </r>
  </si>
  <si>
    <r>
      <rPr>
        <sz val="11"/>
        <rFont val="Times New Roman"/>
        <charset val="134"/>
      </rPr>
      <t>13.</t>
    </r>
    <r>
      <rPr>
        <sz val="11"/>
        <rFont val="宋体"/>
        <charset val="134"/>
      </rPr>
      <t>资源勘探工业信息等支出</t>
    </r>
  </si>
  <si>
    <r>
      <rPr>
        <sz val="11"/>
        <rFont val="Times New Roman"/>
        <charset val="134"/>
      </rPr>
      <t>14.</t>
    </r>
    <r>
      <rPr>
        <sz val="11"/>
        <rFont val="宋体"/>
        <charset val="134"/>
      </rPr>
      <t>商业服务业等支出</t>
    </r>
  </si>
  <si>
    <r>
      <rPr>
        <sz val="11"/>
        <rFont val="Times New Roman"/>
        <charset val="134"/>
      </rPr>
      <t>15.</t>
    </r>
    <r>
      <rPr>
        <sz val="11"/>
        <rFont val="宋体"/>
        <charset val="134"/>
      </rPr>
      <t>金融支出</t>
    </r>
  </si>
  <si>
    <r>
      <rPr>
        <sz val="11"/>
        <rFont val="Times New Roman"/>
        <charset val="134"/>
      </rPr>
      <t>16.</t>
    </r>
    <r>
      <rPr>
        <sz val="11"/>
        <rFont val="宋体"/>
        <charset val="134"/>
      </rPr>
      <t>援助其他地区支出</t>
    </r>
  </si>
  <si>
    <r>
      <rPr>
        <sz val="11"/>
        <rFont val="Times New Roman"/>
        <charset val="134"/>
      </rPr>
      <t>17.</t>
    </r>
    <r>
      <rPr>
        <sz val="11"/>
        <rFont val="宋体"/>
        <charset val="134"/>
      </rPr>
      <t>自然资源海洋气象等支出</t>
    </r>
  </si>
  <si>
    <r>
      <rPr>
        <sz val="11"/>
        <rFont val="Times New Roman"/>
        <charset val="134"/>
      </rPr>
      <t>18.</t>
    </r>
    <r>
      <rPr>
        <sz val="11"/>
        <rFont val="宋体"/>
        <charset val="134"/>
      </rPr>
      <t>住房保障支出</t>
    </r>
  </si>
  <si>
    <r>
      <rPr>
        <sz val="11"/>
        <rFont val="Times New Roman"/>
        <charset val="134"/>
      </rPr>
      <t>19.</t>
    </r>
    <r>
      <rPr>
        <sz val="11"/>
        <rFont val="宋体"/>
        <charset val="134"/>
      </rPr>
      <t>粮油物资储备支出</t>
    </r>
  </si>
  <si>
    <r>
      <rPr>
        <sz val="11"/>
        <rFont val="Times New Roman"/>
        <charset val="134"/>
      </rPr>
      <t>20.</t>
    </r>
    <r>
      <rPr>
        <sz val="11"/>
        <rFont val="宋体"/>
        <charset val="134"/>
      </rPr>
      <t>灾害防治及应急管理支出</t>
    </r>
  </si>
  <si>
    <r>
      <rPr>
        <sz val="11"/>
        <rFont val="Times New Roman"/>
        <charset val="134"/>
      </rPr>
      <t>21.</t>
    </r>
    <r>
      <rPr>
        <sz val="11"/>
        <rFont val="宋体"/>
        <charset val="134"/>
      </rPr>
      <t>预备费</t>
    </r>
  </si>
  <si>
    <r>
      <rPr>
        <sz val="11"/>
        <rFont val="Times New Roman"/>
        <charset val="134"/>
      </rPr>
      <t>22.</t>
    </r>
    <r>
      <rPr>
        <sz val="11"/>
        <rFont val="宋体"/>
        <charset val="134"/>
      </rPr>
      <t>其他支出</t>
    </r>
  </si>
  <si>
    <r>
      <rPr>
        <sz val="11"/>
        <rFont val="Times New Roman"/>
        <charset val="134"/>
      </rPr>
      <t>23.</t>
    </r>
    <r>
      <rPr>
        <sz val="11"/>
        <rFont val="宋体"/>
        <charset val="134"/>
      </rPr>
      <t>债务付息支出</t>
    </r>
  </si>
  <si>
    <r>
      <rPr>
        <sz val="11"/>
        <rFont val="Times New Roman"/>
        <charset val="134"/>
      </rPr>
      <t>24.</t>
    </r>
    <r>
      <rPr>
        <sz val="11"/>
        <rFont val="宋体"/>
        <charset val="134"/>
      </rPr>
      <t>债务发行费用支出</t>
    </r>
  </si>
  <si>
    <t xml:space="preserve">   国债转贷资金上年结余</t>
  </si>
  <si>
    <t>表二十二：</t>
  </si>
  <si>
    <r>
      <rPr>
        <b/>
        <sz val="20"/>
        <rFont val="Times New Roman"/>
        <charset val="134"/>
      </rPr>
      <t>2024</t>
    </r>
    <r>
      <rPr>
        <b/>
        <sz val="20"/>
        <rFont val="宋体"/>
        <charset val="134"/>
      </rPr>
      <t>年县级一般公共预算收入预算表</t>
    </r>
  </si>
  <si>
    <r>
      <rPr>
        <b/>
        <sz val="12"/>
        <rFont val="Times New Roman"/>
        <charset val="134"/>
      </rPr>
      <t xml:space="preserve"> </t>
    </r>
    <r>
      <rPr>
        <b/>
        <sz val="12"/>
        <rFont val="宋体"/>
        <charset val="134"/>
      </rPr>
      <t>项</t>
    </r>
    <r>
      <rPr>
        <b/>
        <sz val="12"/>
        <rFont val="Times New Roman"/>
        <charset val="134"/>
      </rPr>
      <t xml:space="preserve">          </t>
    </r>
    <r>
      <rPr>
        <b/>
        <sz val="12"/>
        <rFont val="宋体"/>
        <charset val="134"/>
      </rPr>
      <t>目</t>
    </r>
  </si>
  <si>
    <r>
      <rPr>
        <b/>
        <sz val="12"/>
        <rFont val="Times New Roman"/>
        <charset val="134"/>
      </rPr>
      <t>2024</t>
    </r>
    <r>
      <rPr>
        <b/>
        <sz val="12"/>
        <rFont val="宋体"/>
        <charset val="134"/>
      </rPr>
      <t>年预算数</t>
    </r>
  </si>
  <si>
    <r>
      <rPr>
        <b/>
        <sz val="12"/>
        <rFont val="Times New Roman"/>
        <charset val="134"/>
      </rPr>
      <t xml:space="preserve">1. </t>
    </r>
    <r>
      <rPr>
        <b/>
        <sz val="12"/>
        <rFont val="宋体"/>
        <charset val="134"/>
      </rPr>
      <t>税收收入</t>
    </r>
  </si>
  <si>
    <r>
      <rPr>
        <sz val="12"/>
        <rFont val="Times New Roman"/>
        <charset val="134"/>
      </rPr>
      <t xml:space="preserve">    </t>
    </r>
    <r>
      <rPr>
        <sz val="12"/>
        <rFont val="宋体"/>
        <charset val="134"/>
      </rPr>
      <t>增值税</t>
    </r>
  </si>
  <si>
    <r>
      <rPr>
        <sz val="12"/>
        <rFont val="Times New Roman"/>
        <charset val="134"/>
      </rPr>
      <t xml:space="preserve">    </t>
    </r>
    <r>
      <rPr>
        <sz val="12"/>
        <rFont val="宋体"/>
        <charset val="134"/>
      </rPr>
      <t>企业所得税</t>
    </r>
  </si>
  <si>
    <r>
      <rPr>
        <sz val="12"/>
        <rFont val="Times New Roman"/>
        <charset val="134"/>
      </rPr>
      <t xml:space="preserve">    </t>
    </r>
    <r>
      <rPr>
        <sz val="12"/>
        <rFont val="宋体"/>
        <charset val="134"/>
      </rPr>
      <t>个人所得税</t>
    </r>
  </si>
  <si>
    <r>
      <rPr>
        <sz val="12"/>
        <rFont val="Times New Roman"/>
        <charset val="134"/>
      </rPr>
      <t xml:space="preserve">    </t>
    </r>
    <r>
      <rPr>
        <sz val="12"/>
        <rFont val="宋体"/>
        <charset val="134"/>
      </rPr>
      <t>资源税</t>
    </r>
  </si>
  <si>
    <r>
      <rPr>
        <sz val="12"/>
        <rFont val="Times New Roman"/>
        <charset val="134"/>
      </rPr>
      <t xml:space="preserve">    </t>
    </r>
    <r>
      <rPr>
        <sz val="12"/>
        <rFont val="宋体"/>
        <charset val="134"/>
      </rPr>
      <t>城市维护建设税</t>
    </r>
  </si>
  <si>
    <r>
      <rPr>
        <sz val="12"/>
        <rFont val="Times New Roman"/>
        <charset val="134"/>
      </rPr>
      <t xml:space="preserve">    </t>
    </r>
    <r>
      <rPr>
        <sz val="12"/>
        <rFont val="宋体"/>
        <charset val="134"/>
      </rPr>
      <t>房产税</t>
    </r>
  </si>
  <si>
    <r>
      <rPr>
        <sz val="12"/>
        <rFont val="Times New Roman"/>
        <charset val="134"/>
      </rPr>
      <t xml:space="preserve">    </t>
    </r>
    <r>
      <rPr>
        <sz val="12"/>
        <rFont val="宋体"/>
        <charset val="134"/>
      </rPr>
      <t>印花税</t>
    </r>
  </si>
  <si>
    <r>
      <rPr>
        <sz val="12"/>
        <rFont val="Times New Roman"/>
        <charset val="134"/>
      </rPr>
      <t xml:space="preserve">    </t>
    </r>
    <r>
      <rPr>
        <sz val="12"/>
        <rFont val="宋体"/>
        <charset val="134"/>
      </rPr>
      <t>城镇土地使用税</t>
    </r>
  </si>
  <si>
    <r>
      <rPr>
        <sz val="12"/>
        <rFont val="Times New Roman"/>
        <charset val="134"/>
      </rPr>
      <t xml:space="preserve">    </t>
    </r>
    <r>
      <rPr>
        <sz val="12"/>
        <rFont val="宋体"/>
        <charset val="134"/>
      </rPr>
      <t>土地增值税</t>
    </r>
  </si>
  <si>
    <r>
      <rPr>
        <sz val="12"/>
        <rFont val="Times New Roman"/>
        <charset val="134"/>
      </rPr>
      <t xml:space="preserve">    </t>
    </r>
    <r>
      <rPr>
        <sz val="12"/>
        <rFont val="宋体"/>
        <charset val="134"/>
      </rPr>
      <t>车船税</t>
    </r>
  </si>
  <si>
    <r>
      <rPr>
        <sz val="12"/>
        <rFont val="Times New Roman"/>
        <charset val="134"/>
      </rPr>
      <t xml:space="preserve">    </t>
    </r>
    <r>
      <rPr>
        <sz val="12"/>
        <rFont val="宋体"/>
        <charset val="134"/>
      </rPr>
      <t>耕地占用税</t>
    </r>
  </si>
  <si>
    <r>
      <rPr>
        <sz val="12"/>
        <rFont val="Times New Roman"/>
        <charset val="134"/>
      </rPr>
      <t xml:space="preserve">    </t>
    </r>
    <r>
      <rPr>
        <sz val="12"/>
        <rFont val="宋体"/>
        <charset val="134"/>
      </rPr>
      <t>契税</t>
    </r>
  </si>
  <si>
    <r>
      <rPr>
        <sz val="12"/>
        <rFont val="Times New Roman"/>
        <charset val="134"/>
      </rPr>
      <t xml:space="preserve">    </t>
    </r>
    <r>
      <rPr>
        <sz val="12"/>
        <rFont val="宋体"/>
        <charset val="134"/>
      </rPr>
      <t>环境保护税</t>
    </r>
  </si>
  <si>
    <r>
      <rPr>
        <sz val="12"/>
        <rFont val="Times New Roman"/>
        <charset val="134"/>
      </rPr>
      <t xml:space="preserve">    </t>
    </r>
    <r>
      <rPr>
        <sz val="12"/>
        <rFont val="宋体"/>
        <charset val="134"/>
      </rPr>
      <t>其他税收收入</t>
    </r>
  </si>
  <si>
    <r>
      <rPr>
        <b/>
        <sz val="12"/>
        <rFont val="Times New Roman"/>
        <charset val="134"/>
      </rPr>
      <t xml:space="preserve">2. </t>
    </r>
    <r>
      <rPr>
        <b/>
        <sz val="12"/>
        <rFont val="宋体"/>
        <charset val="134"/>
      </rPr>
      <t>非税收入</t>
    </r>
  </si>
  <si>
    <r>
      <rPr>
        <sz val="12"/>
        <rFont val="Times New Roman"/>
        <charset val="134"/>
      </rPr>
      <t xml:space="preserve">    </t>
    </r>
    <r>
      <rPr>
        <sz val="12"/>
        <rFont val="宋体"/>
        <charset val="134"/>
      </rPr>
      <t>专项收入</t>
    </r>
  </si>
  <si>
    <r>
      <rPr>
        <sz val="12"/>
        <rFont val="Times New Roman"/>
        <charset val="134"/>
      </rPr>
      <t xml:space="preserve">    </t>
    </r>
    <r>
      <rPr>
        <sz val="12"/>
        <rFont val="宋体"/>
        <charset val="134"/>
      </rPr>
      <t>行政事业性收费收入</t>
    </r>
  </si>
  <si>
    <r>
      <rPr>
        <sz val="12"/>
        <rFont val="Times New Roman"/>
        <charset val="134"/>
      </rPr>
      <t xml:space="preserve">    </t>
    </r>
    <r>
      <rPr>
        <sz val="12"/>
        <rFont val="宋体"/>
        <charset val="134"/>
      </rPr>
      <t>罚没收入</t>
    </r>
  </si>
  <si>
    <r>
      <rPr>
        <sz val="12"/>
        <rFont val="Times New Roman"/>
        <charset val="134"/>
      </rPr>
      <t xml:space="preserve">    </t>
    </r>
    <r>
      <rPr>
        <sz val="12"/>
        <rFont val="宋体"/>
        <charset val="134"/>
      </rPr>
      <t>国有资源（资产）有偿使用收入</t>
    </r>
  </si>
  <si>
    <r>
      <rPr>
        <sz val="12"/>
        <rFont val="Times New Roman"/>
        <charset val="134"/>
      </rPr>
      <t xml:space="preserve">    </t>
    </r>
    <r>
      <rPr>
        <sz val="12"/>
        <rFont val="宋体"/>
        <charset val="134"/>
      </rPr>
      <t>政府住房基金收入</t>
    </r>
  </si>
  <si>
    <r>
      <rPr>
        <sz val="12"/>
        <rFont val="Times New Roman"/>
        <charset val="134"/>
      </rPr>
      <t xml:space="preserve">    </t>
    </r>
    <r>
      <rPr>
        <sz val="12"/>
        <rFont val="宋体"/>
        <charset val="134"/>
      </rPr>
      <t>其他收入</t>
    </r>
  </si>
  <si>
    <t>本级收入合计</t>
  </si>
  <si>
    <t>表二十三：</t>
  </si>
  <si>
    <r>
      <rPr>
        <sz val="20"/>
        <rFont val="Times New Roman"/>
        <charset val="134"/>
      </rPr>
      <t>2024</t>
    </r>
    <r>
      <rPr>
        <sz val="20"/>
        <rFont val="方正小标宋_GBK"/>
        <charset val="134"/>
      </rPr>
      <t>年县级一般公共预算支出预算表</t>
    </r>
  </si>
  <si>
    <r>
      <rPr>
        <b/>
        <sz val="12"/>
        <rFont val="宋体"/>
        <charset val="134"/>
      </rPr>
      <t>项</t>
    </r>
    <r>
      <rPr>
        <b/>
        <sz val="12"/>
        <rFont val="Times New Roman"/>
        <charset val="134"/>
      </rPr>
      <t xml:space="preserve">           </t>
    </r>
    <r>
      <rPr>
        <b/>
        <sz val="12"/>
        <rFont val="宋体"/>
        <charset val="134"/>
      </rPr>
      <t>目</t>
    </r>
  </si>
  <si>
    <t>一、一般公共服务支出</t>
  </si>
  <si>
    <r>
      <rPr>
        <sz val="12"/>
        <rFont val="宋体"/>
        <charset val="134"/>
      </rPr>
      <t>二、国防支出</t>
    </r>
  </si>
  <si>
    <r>
      <rPr>
        <sz val="12"/>
        <rFont val="宋体"/>
        <charset val="134"/>
      </rPr>
      <t>三、公共安全支出</t>
    </r>
  </si>
  <si>
    <r>
      <rPr>
        <sz val="12"/>
        <rFont val="宋体"/>
        <charset val="134"/>
      </rPr>
      <t>四、教育支出</t>
    </r>
  </si>
  <si>
    <r>
      <rPr>
        <sz val="12"/>
        <rFont val="宋体"/>
        <charset val="134"/>
      </rPr>
      <t>五、科学技术支出</t>
    </r>
  </si>
  <si>
    <r>
      <rPr>
        <sz val="12"/>
        <rFont val="宋体"/>
        <charset val="134"/>
      </rPr>
      <t>六、文化旅游体育与传媒支出</t>
    </r>
  </si>
  <si>
    <r>
      <rPr>
        <sz val="12"/>
        <rFont val="宋体"/>
        <charset val="134"/>
      </rPr>
      <t>七、社会保障和就业支出</t>
    </r>
  </si>
  <si>
    <r>
      <rPr>
        <sz val="12"/>
        <rFont val="宋体"/>
        <charset val="134"/>
      </rPr>
      <t>八、卫生健康支出</t>
    </r>
  </si>
  <si>
    <r>
      <rPr>
        <sz val="12"/>
        <rFont val="宋体"/>
        <charset val="134"/>
      </rPr>
      <t>九、节能环保支出</t>
    </r>
  </si>
  <si>
    <r>
      <rPr>
        <sz val="12"/>
        <rFont val="宋体"/>
        <charset val="134"/>
      </rPr>
      <t>十、城乡社区支出</t>
    </r>
  </si>
  <si>
    <r>
      <rPr>
        <sz val="12"/>
        <rFont val="宋体"/>
        <charset val="134"/>
      </rPr>
      <t>十一、农林水支出</t>
    </r>
  </si>
  <si>
    <r>
      <rPr>
        <sz val="12"/>
        <rFont val="宋体"/>
        <charset val="134"/>
      </rPr>
      <t>十二、交通运输支出</t>
    </r>
  </si>
  <si>
    <r>
      <rPr>
        <sz val="12"/>
        <rFont val="宋体"/>
        <charset val="134"/>
      </rPr>
      <t>十三、资源勘探工业信息等支出</t>
    </r>
  </si>
  <si>
    <r>
      <rPr>
        <sz val="12"/>
        <rFont val="宋体"/>
        <charset val="134"/>
      </rPr>
      <t>十四、商业服务业等支出</t>
    </r>
  </si>
  <si>
    <r>
      <rPr>
        <sz val="12"/>
        <rFont val="宋体"/>
        <charset val="134"/>
      </rPr>
      <t>十五、金融支出</t>
    </r>
  </si>
  <si>
    <r>
      <rPr>
        <sz val="12"/>
        <rFont val="宋体"/>
        <charset val="134"/>
      </rPr>
      <t>十六、援助其他地区支出</t>
    </r>
  </si>
  <si>
    <r>
      <rPr>
        <sz val="12"/>
        <rFont val="宋体"/>
        <charset val="134"/>
      </rPr>
      <t>十七、自然资源海洋气象等支出</t>
    </r>
  </si>
  <si>
    <r>
      <rPr>
        <sz val="12"/>
        <rFont val="宋体"/>
        <charset val="134"/>
      </rPr>
      <t>十八、住房保障支出</t>
    </r>
  </si>
  <si>
    <r>
      <rPr>
        <sz val="12"/>
        <rFont val="宋体"/>
        <charset val="134"/>
      </rPr>
      <t>十九、粮油物资储备支出</t>
    </r>
  </si>
  <si>
    <r>
      <rPr>
        <sz val="12"/>
        <rFont val="宋体"/>
        <charset val="134"/>
      </rPr>
      <t>二十、灾害防治及应急管理支出</t>
    </r>
  </si>
  <si>
    <t>二十一、预备费</t>
  </si>
  <si>
    <t>二十二、其他支出</t>
  </si>
  <si>
    <t>二十三、债务付息支出</t>
  </si>
  <si>
    <t>二十四、债务发行费用支出</t>
  </si>
  <si>
    <t>本级支出合计</t>
  </si>
  <si>
    <t>表二十四：</t>
  </si>
  <si>
    <r>
      <rPr>
        <b/>
        <sz val="20"/>
        <rFont val="Times New Roman"/>
        <charset val="134"/>
      </rPr>
      <t>2024</t>
    </r>
    <r>
      <rPr>
        <b/>
        <sz val="20"/>
        <rFont val="宋体"/>
        <charset val="134"/>
      </rPr>
      <t>年县级一般公共预算平衡情况表</t>
    </r>
  </si>
  <si>
    <t>预算数</t>
  </si>
  <si>
    <t>收入合计</t>
  </si>
  <si>
    <t>支出合计</t>
  </si>
  <si>
    <t>表二十五：</t>
  </si>
  <si>
    <r>
      <rPr>
        <b/>
        <sz val="20"/>
        <rFont val="Times New Roman"/>
        <charset val="134"/>
      </rPr>
      <t>2024</t>
    </r>
    <r>
      <rPr>
        <b/>
        <sz val="20"/>
        <rFont val="宋体"/>
        <charset val="134"/>
      </rPr>
      <t>年县级一般公共预算支出表</t>
    </r>
    <r>
      <rPr>
        <b/>
        <sz val="20"/>
        <rFont val="Times New Roman"/>
        <charset val="134"/>
      </rPr>
      <t xml:space="preserve">
</t>
    </r>
    <r>
      <rPr>
        <b/>
        <sz val="20"/>
        <rFont val="宋体"/>
        <charset val="134"/>
      </rPr>
      <t>（按经济科目分类）</t>
    </r>
  </si>
  <si>
    <t>单位：万元</t>
  </si>
  <si>
    <t>支出科目</t>
  </si>
  <si>
    <r>
      <rPr>
        <b/>
        <sz val="12"/>
        <color indexed="8"/>
        <rFont val="宋体"/>
        <charset val="134"/>
      </rPr>
      <t>一、</t>
    </r>
    <r>
      <rPr>
        <b/>
        <sz val="12"/>
        <color indexed="8"/>
        <rFont val="宋体"/>
        <charset val="134"/>
      </rPr>
      <t>机关工资福利支出</t>
    </r>
  </si>
  <si>
    <r>
      <rPr>
        <sz val="12"/>
        <color indexed="8"/>
        <rFont val="Times New Roman"/>
        <charset val="134"/>
      </rPr>
      <t xml:space="preserve">        </t>
    </r>
    <r>
      <rPr>
        <sz val="12"/>
        <color indexed="8"/>
        <rFont val="宋体"/>
        <charset val="134"/>
      </rPr>
      <t>工资奖金津补贴</t>
    </r>
  </si>
  <si>
    <r>
      <rPr>
        <sz val="12"/>
        <color indexed="8"/>
        <rFont val="Times New Roman"/>
        <charset val="134"/>
      </rPr>
      <t xml:space="preserve">        </t>
    </r>
    <r>
      <rPr>
        <sz val="12"/>
        <color indexed="8"/>
        <rFont val="宋体"/>
        <charset val="134"/>
      </rPr>
      <t>社会保障缴费</t>
    </r>
  </si>
  <si>
    <r>
      <rPr>
        <sz val="12"/>
        <color indexed="8"/>
        <rFont val="Times New Roman"/>
        <charset val="134"/>
      </rPr>
      <t xml:space="preserve">        </t>
    </r>
    <r>
      <rPr>
        <sz val="12"/>
        <color indexed="8"/>
        <rFont val="宋体"/>
        <charset val="134"/>
      </rPr>
      <t>住房公积金</t>
    </r>
  </si>
  <si>
    <r>
      <rPr>
        <sz val="12"/>
        <color indexed="8"/>
        <rFont val="Times New Roman"/>
        <charset val="134"/>
      </rPr>
      <t xml:space="preserve">        </t>
    </r>
    <r>
      <rPr>
        <sz val="12"/>
        <color indexed="8"/>
        <rFont val="宋体"/>
        <charset val="134"/>
      </rPr>
      <t>其他工资福利支出</t>
    </r>
  </si>
  <si>
    <r>
      <rPr>
        <b/>
        <sz val="12"/>
        <color indexed="8"/>
        <rFont val="宋体"/>
        <charset val="134"/>
      </rPr>
      <t>二、</t>
    </r>
    <r>
      <rPr>
        <b/>
        <sz val="12"/>
        <rFont val="宋体"/>
        <charset val="134"/>
      </rPr>
      <t>机关商品和服务支出</t>
    </r>
  </si>
  <si>
    <r>
      <rPr>
        <sz val="12"/>
        <color indexed="8"/>
        <rFont val="Times New Roman"/>
        <charset val="134"/>
      </rPr>
      <t xml:space="preserve">        </t>
    </r>
    <r>
      <rPr>
        <sz val="12"/>
        <color indexed="8"/>
        <rFont val="宋体"/>
        <charset val="134"/>
      </rPr>
      <t>办公经费</t>
    </r>
  </si>
  <si>
    <r>
      <rPr>
        <sz val="12"/>
        <color indexed="8"/>
        <rFont val="Times New Roman"/>
        <charset val="134"/>
      </rPr>
      <t xml:space="preserve">        </t>
    </r>
    <r>
      <rPr>
        <sz val="12"/>
        <color indexed="8"/>
        <rFont val="宋体"/>
        <charset val="134"/>
      </rPr>
      <t>会议费</t>
    </r>
  </si>
  <si>
    <r>
      <rPr>
        <sz val="12"/>
        <color indexed="8"/>
        <rFont val="Times New Roman"/>
        <charset val="134"/>
      </rPr>
      <t xml:space="preserve">        </t>
    </r>
    <r>
      <rPr>
        <sz val="12"/>
        <color indexed="8"/>
        <rFont val="宋体"/>
        <charset val="134"/>
      </rPr>
      <t>培训费</t>
    </r>
  </si>
  <si>
    <r>
      <rPr>
        <sz val="12"/>
        <color indexed="8"/>
        <rFont val="Times New Roman"/>
        <charset val="134"/>
      </rPr>
      <t xml:space="preserve">        </t>
    </r>
    <r>
      <rPr>
        <sz val="12"/>
        <color indexed="8"/>
        <rFont val="宋体"/>
        <charset val="134"/>
      </rPr>
      <t>专用材料购置费</t>
    </r>
  </si>
  <si>
    <r>
      <rPr>
        <sz val="12"/>
        <color indexed="8"/>
        <rFont val="Times New Roman"/>
        <charset val="134"/>
      </rPr>
      <t xml:space="preserve">        </t>
    </r>
    <r>
      <rPr>
        <sz val="12"/>
        <color indexed="8"/>
        <rFont val="宋体"/>
        <charset val="134"/>
      </rPr>
      <t>委托业务费</t>
    </r>
  </si>
  <si>
    <r>
      <rPr>
        <sz val="12"/>
        <color indexed="8"/>
        <rFont val="Times New Roman"/>
        <charset val="134"/>
      </rPr>
      <t xml:space="preserve">        </t>
    </r>
    <r>
      <rPr>
        <sz val="12"/>
        <color indexed="8"/>
        <rFont val="宋体"/>
        <charset val="134"/>
      </rPr>
      <t>公务接待费</t>
    </r>
  </si>
  <si>
    <r>
      <rPr>
        <sz val="12"/>
        <color indexed="8"/>
        <rFont val="Times New Roman"/>
        <charset val="134"/>
      </rPr>
      <t xml:space="preserve">        </t>
    </r>
    <r>
      <rPr>
        <sz val="12"/>
        <color indexed="8"/>
        <rFont val="宋体"/>
        <charset val="134"/>
      </rPr>
      <t>因公出国（境）费用</t>
    </r>
  </si>
  <si>
    <r>
      <rPr>
        <sz val="12"/>
        <color indexed="8"/>
        <rFont val="Times New Roman"/>
        <charset val="134"/>
      </rPr>
      <t xml:space="preserve">        </t>
    </r>
    <r>
      <rPr>
        <sz val="12"/>
        <color indexed="8"/>
        <rFont val="宋体"/>
        <charset val="134"/>
      </rPr>
      <t>公务用车运行维护费</t>
    </r>
  </si>
  <si>
    <r>
      <rPr>
        <sz val="12"/>
        <color indexed="8"/>
        <rFont val="Times New Roman"/>
        <charset val="134"/>
      </rPr>
      <t xml:space="preserve">        </t>
    </r>
    <r>
      <rPr>
        <sz val="12"/>
        <color indexed="8"/>
        <rFont val="宋体"/>
        <charset val="134"/>
      </rPr>
      <t>维修</t>
    </r>
    <r>
      <rPr>
        <sz val="12"/>
        <color indexed="8"/>
        <rFont val="Times New Roman"/>
        <charset val="134"/>
      </rPr>
      <t>(</t>
    </r>
    <r>
      <rPr>
        <sz val="12"/>
        <color indexed="8"/>
        <rFont val="宋体"/>
        <charset val="134"/>
      </rPr>
      <t>护</t>
    </r>
    <r>
      <rPr>
        <sz val="12"/>
        <color indexed="8"/>
        <rFont val="Times New Roman"/>
        <charset val="134"/>
      </rPr>
      <t>)</t>
    </r>
    <r>
      <rPr>
        <sz val="12"/>
        <color indexed="8"/>
        <rFont val="宋体"/>
        <charset val="134"/>
      </rPr>
      <t>费</t>
    </r>
  </si>
  <si>
    <r>
      <rPr>
        <sz val="12"/>
        <color indexed="8"/>
        <rFont val="Times New Roman"/>
        <charset val="134"/>
      </rPr>
      <t xml:space="preserve">        </t>
    </r>
    <r>
      <rPr>
        <sz val="12"/>
        <color indexed="8"/>
        <rFont val="宋体"/>
        <charset val="134"/>
      </rPr>
      <t>其他商品和服务支出</t>
    </r>
  </si>
  <si>
    <r>
      <rPr>
        <b/>
        <sz val="12"/>
        <color indexed="8"/>
        <rFont val="宋体"/>
        <charset val="134"/>
      </rPr>
      <t>三、</t>
    </r>
    <r>
      <rPr>
        <b/>
        <sz val="12"/>
        <rFont val="宋体"/>
        <charset val="134"/>
      </rPr>
      <t>机关资本性支出</t>
    </r>
  </si>
  <si>
    <r>
      <rPr>
        <sz val="12"/>
        <color indexed="8"/>
        <rFont val="Times New Roman"/>
        <charset val="134"/>
      </rPr>
      <t xml:space="preserve">        </t>
    </r>
    <r>
      <rPr>
        <sz val="12"/>
        <color indexed="8"/>
        <rFont val="宋体"/>
        <charset val="134"/>
      </rPr>
      <t>房屋建筑物购建</t>
    </r>
  </si>
  <si>
    <r>
      <rPr>
        <sz val="12"/>
        <color indexed="8"/>
        <rFont val="Times New Roman"/>
        <charset val="134"/>
      </rPr>
      <t xml:space="preserve">        </t>
    </r>
    <r>
      <rPr>
        <sz val="12"/>
        <color indexed="8"/>
        <rFont val="宋体"/>
        <charset val="134"/>
      </rPr>
      <t>基础设施建设</t>
    </r>
  </si>
  <si>
    <r>
      <rPr>
        <sz val="12"/>
        <color indexed="8"/>
        <rFont val="Times New Roman"/>
        <charset val="134"/>
      </rPr>
      <t xml:space="preserve">        </t>
    </r>
    <r>
      <rPr>
        <sz val="12"/>
        <color indexed="8"/>
        <rFont val="宋体"/>
        <charset val="134"/>
      </rPr>
      <t>公务用车购置</t>
    </r>
  </si>
  <si>
    <r>
      <rPr>
        <sz val="12"/>
        <color indexed="8"/>
        <rFont val="Times New Roman"/>
        <charset val="134"/>
      </rPr>
      <t xml:space="preserve">        </t>
    </r>
    <r>
      <rPr>
        <sz val="12"/>
        <color indexed="8"/>
        <rFont val="宋体"/>
        <charset val="134"/>
      </rPr>
      <t>土地征迁补偿和安置支出</t>
    </r>
  </si>
  <si>
    <r>
      <rPr>
        <sz val="12"/>
        <color indexed="8"/>
        <rFont val="Times New Roman"/>
        <charset val="134"/>
      </rPr>
      <t xml:space="preserve">        </t>
    </r>
    <r>
      <rPr>
        <sz val="12"/>
        <color indexed="8"/>
        <rFont val="宋体"/>
        <charset val="134"/>
      </rPr>
      <t>设备购置</t>
    </r>
  </si>
  <si>
    <r>
      <rPr>
        <sz val="12"/>
        <color indexed="8"/>
        <rFont val="Times New Roman"/>
        <charset val="134"/>
      </rPr>
      <t xml:space="preserve">        </t>
    </r>
    <r>
      <rPr>
        <sz val="12"/>
        <color indexed="8"/>
        <rFont val="宋体"/>
        <charset val="134"/>
      </rPr>
      <t>大型修缮</t>
    </r>
  </si>
  <si>
    <r>
      <rPr>
        <sz val="12"/>
        <color indexed="8"/>
        <rFont val="Times New Roman"/>
        <charset val="134"/>
      </rPr>
      <t xml:space="preserve">        </t>
    </r>
    <r>
      <rPr>
        <sz val="12"/>
        <color indexed="8"/>
        <rFont val="宋体"/>
        <charset val="134"/>
      </rPr>
      <t>其他资本性支出</t>
    </r>
  </si>
  <si>
    <r>
      <rPr>
        <b/>
        <sz val="12"/>
        <color indexed="8"/>
        <rFont val="宋体"/>
        <charset val="134"/>
      </rPr>
      <t>四、</t>
    </r>
    <r>
      <rPr>
        <b/>
        <sz val="12"/>
        <rFont val="宋体"/>
        <charset val="134"/>
      </rPr>
      <t>机关资本性支出（基本建设）</t>
    </r>
  </si>
  <si>
    <r>
      <rPr>
        <sz val="11"/>
        <rFont val="宋体"/>
        <charset val="134"/>
      </rPr>
      <t xml:space="preserve">    </t>
    </r>
    <r>
      <rPr>
        <sz val="12"/>
        <color rgb="FF000000"/>
        <rFont val="宋体"/>
        <charset val="134"/>
      </rPr>
      <t>房屋建筑物购建</t>
    </r>
  </si>
  <si>
    <r>
      <rPr>
        <sz val="11"/>
        <rFont val="宋体"/>
        <charset val="134"/>
      </rPr>
      <t xml:space="preserve">    </t>
    </r>
    <r>
      <rPr>
        <sz val="12"/>
        <color rgb="FF000000"/>
        <rFont val="宋体"/>
        <charset val="134"/>
      </rPr>
      <t>基础设施建设</t>
    </r>
  </si>
  <si>
    <r>
      <rPr>
        <sz val="11"/>
        <rFont val="宋体"/>
        <charset val="134"/>
      </rPr>
      <t xml:space="preserve">    </t>
    </r>
    <r>
      <rPr>
        <sz val="12"/>
        <color rgb="FF000000"/>
        <rFont val="宋体"/>
        <charset val="134"/>
      </rPr>
      <t>公务用车购置</t>
    </r>
  </si>
  <si>
    <r>
      <rPr>
        <sz val="11"/>
        <rFont val="宋体"/>
        <charset val="134"/>
      </rPr>
      <t xml:space="preserve">    </t>
    </r>
    <r>
      <rPr>
        <sz val="12"/>
        <color rgb="FF000000"/>
        <rFont val="宋体"/>
        <charset val="134"/>
      </rPr>
      <t>设备购置</t>
    </r>
  </si>
  <si>
    <r>
      <rPr>
        <sz val="11"/>
        <rFont val="宋体"/>
        <charset val="134"/>
      </rPr>
      <t xml:space="preserve">    </t>
    </r>
    <r>
      <rPr>
        <sz val="12"/>
        <color rgb="FF000000"/>
        <rFont val="宋体"/>
        <charset val="134"/>
      </rPr>
      <t>大型修缮</t>
    </r>
  </si>
  <si>
    <r>
      <rPr>
        <sz val="11"/>
        <rFont val="宋体"/>
        <charset val="134"/>
      </rPr>
      <t xml:space="preserve">    </t>
    </r>
    <r>
      <rPr>
        <sz val="12"/>
        <color rgb="FF000000"/>
        <rFont val="宋体"/>
        <charset val="134"/>
      </rPr>
      <t>其他资本性支出</t>
    </r>
  </si>
  <si>
    <r>
      <rPr>
        <b/>
        <sz val="12"/>
        <color indexed="8"/>
        <rFont val="宋体"/>
        <charset val="134"/>
      </rPr>
      <t>五、</t>
    </r>
    <r>
      <rPr>
        <b/>
        <sz val="12"/>
        <color indexed="8"/>
        <rFont val="宋体"/>
        <charset val="134"/>
      </rPr>
      <t>对事业单位经常性补助</t>
    </r>
  </si>
  <si>
    <r>
      <rPr>
        <sz val="12"/>
        <color indexed="8"/>
        <rFont val="Times New Roman"/>
        <charset val="134"/>
      </rPr>
      <t xml:space="preserve">        </t>
    </r>
    <r>
      <rPr>
        <sz val="12"/>
        <color indexed="8"/>
        <rFont val="宋体"/>
        <charset val="134"/>
      </rPr>
      <t>工资福利支出</t>
    </r>
  </si>
  <si>
    <r>
      <rPr>
        <sz val="12"/>
        <color indexed="8"/>
        <rFont val="Times New Roman"/>
        <charset val="134"/>
      </rPr>
      <t xml:space="preserve">        </t>
    </r>
    <r>
      <rPr>
        <sz val="12"/>
        <color indexed="8"/>
        <rFont val="宋体"/>
        <charset val="134"/>
      </rPr>
      <t>商品和服务支出</t>
    </r>
  </si>
  <si>
    <r>
      <rPr>
        <sz val="12"/>
        <color indexed="8"/>
        <rFont val="Times New Roman"/>
        <charset val="134"/>
      </rPr>
      <t xml:space="preserve">        </t>
    </r>
    <r>
      <rPr>
        <sz val="12"/>
        <color indexed="8"/>
        <rFont val="宋体"/>
        <charset val="134"/>
      </rPr>
      <t>其他对事业单位补助</t>
    </r>
  </si>
  <si>
    <r>
      <rPr>
        <b/>
        <sz val="12"/>
        <color indexed="8"/>
        <rFont val="宋体"/>
        <charset val="134"/>
      </rPr>
      <t>六、</t>
    </r>
    <r>
      <rPr>
        <b/>
        <sz val="12"/>
        <color indexed="8"/>
        <rFont val="宋体"/>
        <charset val="134"/>
      </rPr>
      <t>对事业单位资本性补助</t>
    </r>
  </si>
  <si>
    <r>
      <rPr>
        <sz val="11"/>
        <rFont val="宋体"/>
        <charset val="134"/>
      </rPr>
      <t xml:space="preserve">    </t>
    </r>
    <r>
      <rPr>
        <sz val="12"/>
        <color rgb="FF000000"/>
        <rFont val="宋体"/>
        <charset val="134"/>
      </rPr>
      <t>资本性支出</t>
    </r>
  </si>
  <si>
    <r>
      <rPr>
        <sz val="11"/>
        <rFont val="宋体"/>
        <charset val="134"/>
      </rPr>
      <t xml:space="preserve">    </t>
    </r>
    <r>
      <rPr>
        <sz val="12"/>
        <color rgb="FF000000"/>
        <rFont val="宋体"/>
        <charset val="134"/>
      </rPr>
      <t>资本性支出（基本建设）</t>
    </r>
  </si>
  <si>
    <r>
      <rPr>
        <b/>
        <sz val="12"/>
        <color indexed="8"/>
        <rFont val="宋体"/>
        <charset val="134"/>
      </rPr>
      <t>七、</t>
    </r>
    <r>
      <rPr>
        <b/>
        <sz val="12"/>
        <color indexed="8"/>
        <rFont val="宋体"/>
        <charset val="134"/>
      </rPr>
      <t>对企业补助</t>
    </r>
  </si>
  <si>
    <r>
      <rPr>
        <sz val="11"/>
        <rFont val="宋体"/>
        <charset val="134"/>
      </rPr>
      <t xml:space="preserve">    </t>
    </r>
    <r>
      <rPr>
        <sz val="12"/>
        <color rgb="FF000000"/>
        <rFont val="宋体"/>
        <charset val="134"/>
      </rPr>
      <t>费用补贴</t>
    </r>
  </si>
  <si>
    <r>
      <rPr>
        <sz val="11"/>
        <rFont val="宋体"/>
        <charset val="134"/>
      </rPr>
      <t xml:space="preserve">    </t>
    </r>
    <r>
      <rPr>
        <sz val="12"/>
        <color rgb="FF000000"/>
        <rFont val="宋体"/>
        <charset val="134"/>
      </rPr>
      <t>利息补贴</t>
    </r>
  </si>
  <si>
    <r>
      <rPr>
        <sz val="11"/>
        <rFont val="宋体"/>
        <charset val="134"/>
      </rPr>
      <t xml:space="preserve">    </t>
    </r>
    <r>
      <rPr>
        <sz val="12"/>
        <color rgb="FF000000"/>
        <rFont val="宋体"/>
        <charset val="134"/>
      </rPr>
      <t>其他对企业补助</t>
    </r>
  </si>
  <si>
    <r>
      <rPr>
        <b/>
        <sz val="12"/>
        <color indexed="8"/>
        <rFont val="宋体"/>
        <charset val="134"/>
      </rPr>
      <t>八、</t>
    </r>
    <r>
      <rPr>
        <b/>
        <sz val="12"/>
        <color indexed="8"/>
        <rFont val="宋体"/>
        <charset val="134"/>
      </rPr>
      <t>对个人和家庭的补助</t>
    </r>
  </si>
  <si>
    <r>
      <rPr>
        <sz val="11"/>
        <rFont val="宋体"/>
        <charset val="134"/>
      </rPr>
      <t xml:space="preserve">    </t>
    </r>
    <r>
      <rPr>
        <sz val="12"/>
        <color rgb="FF000000"/>
        <rFont val="宋体"/>
        <charset val="134"/>
      </rPr>
      <t>社会福利和救助</t>
    </r>
  </si>
  <si>
    <r>
      <rPr>
        <sz val="11"/>
        <rFont val="宋体"/>
        <charset val="134"/>
      </rPr>
      <t xml:space="preserve">    </t>
    </r>
    <r>
      <rPr>
        <sz val="12"/>
        <color rgb="FF000000"/>
        <rFont val="宋体"/>
        <charset val="134"/>
      </rPr>
      <t>助学金</t>
    </r>
  </si>
  <si>
    <r>
      <rPr>
        <sz val="11"/>
        <rFont val="宋体"/>
        <charset val="134"/>
      </rPr>
      <t xml:space="preserve">    </t>
    </r>
    <r>
      <rPr>
        <sz val="12"/>
        <color rgb="FF000000"/>
        <rFont val="宋体"/>
        <charset val="134"/>
      </rPr>
      <t>个人农业生产补贴</t>
    </r>
  </si>
  <si>
    <r>
      <rPr>
        <sz val="11"/>
        <rFont val="宋体"/>
        <charset val="134"/>
      </rPr>
      <t xml:space="preserve">    </t>
    </r>
    <r>
      <rPr>
        <sz val="12"/>
        <color rgb="FF000000"/>
        <rFont val="宋体"/>
        <charset val="134"/>
      </rPr>
      <t>离退休费</t>
    </r>
  </si>
  <si>
    <r>
      <rPr>
        <sz val="11"/>
        <rFont val="宋体"/>
        <charset val="134"/>
      </rPr>
      <t xml:space="preserve">    </t>
    </r>
    <r>
      <rPr>
        <sz val="12"/>
        <color rgb="FF000000"/>
        <rFont val="宋体"/>
        <charset val="134"/>
      </rPr>
      <t>其他对个人和家庭的补助</t>
    </r>
  </si>
  <si>
    <r>
      <rPr>
        <b/>
        <sz val="12"/>
        <color indexed="8"/>
        <rFont val="宋体"/>
        <charset val="134"/>
      </rPr>
      <t>九、</t>
    </r>
    <r>
      <rPr>
        <b/>
        <sz val="12"/>
        <color indexed="8"/>
        <rFont val="宋体"/>
        <charset val="134"/>
      </rPr>
      <t>对社会保障基金补助</t>
    </r>
  </si>
  <si>
    <r>
      <rPr>
        <sz val="12"/>
        <color indexed="8"/>
        <rFont val="Times New Roman"/>
        <charset val="134"/>
      </rPr>
      <t xml:space="preserve">        </t>
    </r>
    <r>
      <rPr>
        <sz val="12"/>
        <color indexed="8"/>
        <rFont val="宋体"/>
        <charset val="134"/>
      </rPr>
      <t>对社会保险基金补助</t>
    </r>
  </si>
  <si>
    <r>
      <rPr>
        <b/>
        <sz val="12"/>
        <color indexed="8"/>
        <rFont val="宋体"/>
        <charset val="134"/>
      </rPr>
      <t>十、</t>
    </r>
    <r>
      <rPr>
        <b/>
        <sz val="12"/>
        <color indexed="8"/>
        <rFont val="宋体"/>
        <charset val="134"/>
      </rPr>
      <t>债务利息及费用支出</t>
    </r>
  </si>
  <si>
    <r>
      <rPr>
        <sz val="12"/>
        <color indexed="8"/>
        <rFont val="Times New Roman"/>
        <charset val="134"/>
      </rPr>
      <t xml:space="preserve">        </t>
    </r>
    <r>
      <rPr>
        <sz val="12"/>
        <color indexed="8"/>
        <rFont val="宋体"/>
        <charset val="134"/>
      </rPr>
      <t>国内债务付息</t>
    </r>
  </si>
  <si>
    <r>
      <rPr>
        <sz val="12"/>
        <color indexed="8"/>
        <rFont val="Times New Roman"/>
        <charset val="134"/>
      </rPr>
      <t xml:space="preserve">        </t>
    </r>
    <r>
      <rPr>
        <sz val="12"/>
        <color indexed="8"/>
        <rFont val="宋体"/>
        <charset val="134"/>
      </rPr>
      <t>国内债务发行费用</t>
    </r>
  </si>
  <si>
    <t>十一、债务还本支出</t>
  </si>
  <si>
    <r>
      <rPr>
        <sz val="12"/>
        <color indexed="8"/>
        <rFont val="Times New Roman"/>
        <charset val="134"/>
      </rPr>
      <t xml:space="preserve">        </t>
    </r>
    <r>
      <rPr>
        <sz val="12"/>
        <color indexed="8"/>
        <rFont val="宋体"/>
        <charset val="134"/>
      </rPr>
      <t>国内债务还本支出</t>
    </r>
  </si>
  <si>
    <r>
      <rPr>
        <b/>
        <sz val="12"/>
        <color indexed="8"/>
        <rFont val="宋体"/>
        <charset val="134"/>
      </rPr>
      <t>十二、</t>
    </r>
    <r>
      <rPr>
        <b/>
        <sz val="12"/>
        <color indexed="8"/>
        <rFont val="宋体"/>
        <charset val="134"/>
      </rPr>
      <t>转移性支出</t>
    </r>
  </si>
  <si>
    <r>
      <rPr>
        <sz val="12"/>
        <color indexed="8"/>
        <rFont val="Times New Roman"/>
        <charset val="134"/>
      </rPr>
      <t xml:space="preserve">        </t>
    </r>
    <r>
      <rPr>
        <sz val="12"/>
        <color indexed="8"/>
        <rFont val="宋体"/>
        <charset val="134"/>
      </rPr>
      <t>上下级政府间转移性支出</t>
    </r>
  </si>
  <si>
    <r>
      <rPr>
        <sz val="12"/>
        <color rgb="FF000000"/>
        <rFont val="Times New Roman"/>
        <charset val="134"/>
      </rPr>
      <t xml:space="preserve">        </t>
    </r>
    <r>
      <rPr>
        <sz val="12"/>
        <color rgb="FF000000"/>
        <rFont val="宋体"/>
        <charset val="134"/>
      </rPr>
      <t>债务转贷</t>
    </r>
  </si>
  <si>
    <r>
      <rPr>
        <sz val="12"/>
        <color rgb="FF000000"/>
        <rFont val="Times New Roman"/>
        <charset val="134"/>
      </rPr>
      <t xml:space="preserve">        </t>
    </r>
    <r>
      <rPr>
        <sz val="12"/>
        <color rgb="FF000000"/>
        <rFont val="宋体"/>
        <charset val="134"/>
      </rPr>
      <t>调出资金</t>
    </r>
  </si>
  <si>
    <r>
      <rPr>
        <sz val="12"/>
        <color rgb="FF000000"/>
        <rFont val="Times New Roman"/>
        <charset val="134"/>
      </rPr>
      <t xml:space="preserve">        </t>
    </r>
    <r>
      <rPr>
        <sz val="12"/>
        <color rgb="FF000000"/>
        <rFont val="宋体"/>
        <charset val="134"/>
      </rPr>
      <t>安排预算稳定调节基金</t>
    </r>
  </si>
  <si>
    <r>
      <rPr>
        <sz val="12"/>
        <color rgb="FF000000"/>
        <rFont val="Times New Roman"/>
        <charset val="134"/>
      </rPr>
      <t xml:space="preserve">        </t>
    </r>
    <r>
      <rPr>
        <sz val="12"/>
        <color rgb="FF000000"/>
        <rFont val="宋体"/>
        <charset val="134"/>
      </rPr>
      <t>补充预算周转金</t>
    </r>
  </si>
  <si>
    <t>十三、预备费及预留</t>
  </si>
  <si>
    <r>
      <rPr>
        <sz val="12"/>
        <color indexed="8"/>
        <rFont val="Times New Roman"/>
        <charset val="134"/>
      </rPr>
      <t xml:space="preserve">        </t>
    </r>
    <r>
      <rPr>
        <sz val="12"/>
        <color indexed="8"/>
        <rFont val="宋体"/>
        <charset val="134"/>
      </rPr>
      <t>预备费</t>
    </r>
  </si>
  <si>
    <r>
      <rPr>
        <sz val="12"/>
        <color indexed="8"/>
        <rFont val="Times New Roman"/>
        <charset val="134"/>
      </rPr>
      <t xml:space="preserve">        </t>
    </r>
    <r>
      <rPr>
        <sz val="12"/>
        <color indexed="8"/>
        <rFont val="宋体"/>
        <charset val="134"/>
      </rPr>
      <t>预留</t>
    </r>
  </si>
  <si>
    <t>十四、其他支出</t>
  </si>
  <si>
    <r>
      <rPr>
        <sz val="12"/>
        <color rgb="FF000000"/>
        <rFont val="Times New Roman"/>
        <charset val="134"/>
      </rPr>
      <t xml:space="preserve">        </t>
    </r>
    <r>
      <rPr>
        <sz val="12"/>
        <color rgb="FF000000"/>
        <rFont val="宋体"/>
        <charset val="134"/>
      </rPr>
      <t>国家赔偿费用支出</t>
    </r>
  </si>
  <si>
    <r>
      <rPr>
        <sz val="12"/>
        <color rgb="FF000000"/>
        <rFont val="Times New Roman"/>
        <charset val="134"/>
      </rPr>
      <t xml:space="preserve">        </t>
    </r>
    <r>
      <rPr>
        <sz val="12"/>
        <color rgb="FF000000"/>
        <rFont val="宋体"/>
        <charset val="134"/>
      </rPr>
      <t>对民间非营利组织和群众性自治组织补贴</t>
    </r>
  </si>
  <si>
    <r>
      <rPr>
        <sz val="12"/>
        <color rgb="FF000000"/>
        <rFont val="Times New Roman"/>
        <charset val="134"/>
      </rPr>
      <t xml:space="preserve">        </t>
    </r>
    <r>
      <rPr>
        <sz val="12"/>
        <color rgb="FF000000"/>
        <rFont val="宋体"/>
        <charset val="134"/>
      </rPr>
      <t>经常性赠与</t>
    </r>
  </si>
  <si>
    <r>
      <rPr>
        <sz val="12"/>
        <color rgb="FF000000"/>
        <rFont val="Times New Roman"/>
        <charset val="134"/>
      </rPr>
      <t xml:space="preserve">        </t>
    </r>
    <r>
      <rPr>
        <sz val="12"/>
        <color rgb="FF000000"/>
        <rFont val="宋体"/>
        <charset val="134"/>
      </rPr>
      <t>资本性赠与</t>
    </r>
  </si>
  <si>
    <r>
      <rPr>
        <sz val="12"/>
        <color indexed="8"/>
        <rFont val="Times New Roman"/>
        <charset val="134"/>
      </rPr>
      <t xml:space="preserve">        </t>
    </r>
    <r>
      <rPr>
        <sz val="12"/>
        <color indexed="8"/>
        <rFont val="宋体"/>
        <charset val="134"/>
      </rPr>
      <t>其他支出</t>
    </r>
  </si>
  <si>
    <t>表二十六：</t>
  </si>
  <si>
    <r>
      <t>2024</t>
    </r>
    <r>
      <rPr>
        <b/>
        <sz val="20"/>
        <rFont val="宋体"/>
        <charset val="134"/>
      </rPr>
      <t>年县级一般公共预算支出预算表</t>
    </r>
    <r>
      <rPr>
        <b/>
        <sz val="20"/>
        <rFont val="Times New Roman"/>
        <charset val="134"/>
      </rPr>
      <t xml:space="preserve">
</t>
    </r>
    <r>
      <rPr>
        <b/>
        <sz val="20"/>
        <rFont val="宋体"/>
        <charset val="134"/>
      </rPr>
      <t>（按功能科目分类）</t>
    </r>
  </si>
  <si>
    <r>
      <rPr>
        <sz val="11"/>
        <rFont val="宋体"/>
        <charset val="134"/>
      </rPr>
      <t>金额单位：万元</t>
    </r>
  </si>
  <si>
    <t>支出科目编码</t>
  </si>
  <si>
    <t>一般公共服务支出</t>
  </si>
  <si>
    <t>人大事务</t>
  </si>
  <si>
    <t>行政运行</t>
  </si>
  <si>
    <t>人大会议</t>
  </si>
  <si>
    <t>人大监督</t>
  </si>
  <si>
    <t>代表工作</t>
  </si>
  <si>
    <t>政协事务</t>
  </si>
  <si>
    <t>政协会议</t>
  </si>
  <si>
    <t>委员视察</t>
  </si>
  <si>
    <t>参政议政</t>
  </si>
  <si>
    <t>其他政协事务支出</t>
  </si>
  <si>
    <t>政府办公厅（室）及相关机构事务</t>
  </si>
  <si>
    <t>一般行政管理事务</t>
  </si>
  <si>
    <t>机关服务</t>
  </si>
  <si>
    <t>专项业务及机关事务管理</t>
  </si>
  <si>
    <t>政务公开审批</t>
  </si>
  <si>
    <t>信访事务</t>
  </si>
  <si>
    <t>参事事务</t>
  </si>
  <si>
    <t>事业运行</t>
  </si>
  <si>
    <t>其他政府办公厅（室）及相关机构事务支出</t>
  </si>
  <si>
    <t>发展与改革事务</t>
  </si>
  <si>
    <t>物价管理</t>
  </si>
  <si>
    <t>其他发展与改革事务支出</t>
  </si>
  <si>
    <t>统计信息事务</t>
  </si>
  <si>
    <t>统计管理</t>
  </si>
  <si>
    <t>统计抽样调查</t>
  </si>
  <si>
    <t>财政事务</t>
  </si>
  <si>
    <t>预算改革业务</t>
  </si>
  <si>
    <t>财政国库业务</t>
  </si>
  <si>
    <t>信息化建设</t>
  </si>
  <si>
    <t>财政委托业务支出</t>
  </si>
  <si>
    <t>其他财政事务支出</t>
  </si>
  <si>
    <t>税收事务</t>
  </si>
  <si>
    <t>审计事务</t>
  </si>
  <si>
    <t>审计业务</t>
  </si>
  <si>
    <t>其他审计事务支出</t>
  </si>
  <si>
    <t>纪检监察事务</t>
  </si>
  <si>
    <t>大案要案查处</t>
  </si>
  <si>
    <t>派驻派出机构</t>
  </si>
  <si>
    <t>其他纪检监察事务支出</t>
  </si>
  <si>
    <t>商贸事务</t>
  </si>
  <si>
    <t>国内贸易管理</t>
  </si>
  <si>
    <t>招商引资</t>
  </si>
  <si>
    <t>其他商贸事务支出</t>
  </si>
  <si>
    <t>档案事务</t>
  </si>
  <si>
    <t>档案馆</t>
  </si>
  <si>
    <t>其他档案事务支出</t>
  </si>
  <si>
    <t>民主党派及工商联事务</t>
  </si>
  <si>
    <t>其他民主党派及工商联事务支出</t>
  </si>
  <si>
    <t>群众团体事务</t>
  </si>
  <si>
    <t>其他群众团体事务支出</t>
  </si>
  <si>
    <t>党委办公厅（室）及相关机构事务</t>
  </si>
  <si>
    <t>专项业务</t>
  </si>
  <si>
    <t>组织事务</t>
  </si>
  <si>
    <t>其他组织事务支出</t>
  </si>
  <si>
    <t>宣传事务</t>
  </si>
  <si>
    <t>其他宣传事务支出</t>
  </si>
  <si>
    <t>统战事务</t>
  </si>
  <si>
    <t>宗教事务</t>
  </si>
  <si>
    <t>其他统战事务支出</t>
  </si>
  <si>
    <t>其他共产党事务支出</t>
  </si>
  <si>
    <t>市场监督管理事务</t>
  </si>
  <si>
    <t>市场主体管理</t>
  </si>
  <si>
    <t>市场秩序执法</t>
  </si>
  <si>
    <t>其他市场监督管理事务</t>
  </si>
  <si>
    <t>信访业务</t>
  </si>
  <si>
    <t>外交支出</t>
  </si>
  <si>
    <t>外交管理事务</t>
  </si>
  <si>
    <t>其他外交管理事务支出</t>
  </si>
  <si>
    <t>驻外机构</t>
  </si>
  <si>
    <t>驻外使领馆（团、处）</t>
  </si>
  <si>
    <t>其他驻外机构支出</t>
  </si>
  <si>
    <t>对外援助</t>
  </si>
  <si>
    <t>援外优惠贷款贴息</t>
  </si>
  <si>
    <t>国际组织</t>
  </si>
  <si>
    <t>国际组织会费</t>
  </si>
  <si>
    <t>国际组织捐赠</t>
  </si>
  <si>
    <t>维和摊款</t>
  </si>
  <si>
    <t>国际组织股金及基金</t>
  </si>
  <si>
    <t>其他国际组织支出</t>
  </si>
  <si>
    <t>对外合作与交流</t>
  </si>
  <si>
    <t>在华国际会议</t>
  </si>
  <si>
    <t>国际交流活动</t>
  </si>
  <si>
    <t>对外合作活动</t>
  </si>
  <si>
    <t>其他对外合作与交流支出</t>
  </si>
  <si>
    <t>对外宣传</t>
  </si>
  <si>
    <t>边界勘界联检</t>
  </si>
  <si>
    <t>边界勘界</t>
  </si>
  <si>
    <t>边界联检</t>
  </si>
  <si>
    <t>边界界桩维护</t>
  </si>
  <si>
    <t>其他支出</t>
  </si>
  <si>
    <t>国际发展合作</t>
  </si>
  <si>
    <t>其他国际发展合作支出</t>
  </si>
  <si>
    <t>其他外交支出</t>
  </si>
  <si>
    <t>国防支出</t>
  </si>
  <si>
    <t>现役部队</t>
  </si>
  <si>
    <t>国防科研事业</t>
  </si>
  <si>
    <t>专项工程</t>
  </si>
  <si>
    <t>国防动员</t>
  </si>
  <si>
    <t>兵役征集</t>
  </si>
  <si>
    <t>人民防空</t>
  </si>
  <si>
    <t>交通战备</t>
  </si>
  <si>
    <t>国防教育</t>
  </si>
  <si>
    <t>预备役部队</t>
  </si>
  <si>
    <t>民兵</t>
  </si>
  <si>
    <t>边海防</t>
  </si>
  <si>
    <t>其他国防动员支出</t>
  </si>
  <si>
    <t>其他国防支出</t>
  </si>
  <si>
    <t>公共安全支出</t>
  </si>
  <si>
    <t>武装警察部队</t>
  </si>
  <si>
    <t>其他武装警察部队支出</t>
  </si>
  <si>
    <t>公安</t>
  </si>
  <si>
    <t>执法办案</t>
  </si>
  <si>
    <t>特别业务</t>
  </si>
  <si>
    <t>其他公安支出</t>
  </si>
  <si>
    <t>国家安全</t>
  </si>
  <si>
    <t>安全业务</t>
  </si>
  <si>
    <t>其他国家安全支出</t>
  </si>
  <si>
    <t>检察</t>
  </si>
  <si>
    <t>检察监督</t>
  </si>
  <si>
    <t>其他检察支出</t>
  </si>
  <si>
    <t>法院</t>
  </si>
  <si>
    <t>案件审判</t>
  </si>
  <si>
    <t>“两庭”建设</t>
  </si>
  <si>
    <t>其他法院支出</t>
  </si>
  <si>
    <t>司法</t>
  </si>
  <si>
    <t>基层司法业务</t>
  </si>
  <si>
    <t>普法宣传</t>
  </si>
  <si>
    <t>律师管理</t>
  </si>
  <si>
    <t>公共法律服务</t>
  </si>
  <si>
    <t>社区矫正</t>
  </si>
  <si>
    <t>法治建设</t>
  </si>
  <si>
    <t>其他司法支出</t>
  </si>
  <si>
    <t>监狱</t>
  </si>
  <si>
    <t>犯人生活</t>
  </si>
  <si>
    <t>犯人改造</t>
  </si>
  <si>
    <t>狱政设施建设</t>
  </si>
  <si>
    <t>其他监狱支出</t>
  </si>
  <si>
    <t>强制隔离戒毒</t>
  </si>
  <si>
    <t>强制隔离戒毒人员生活</t>
  </si>
  <si>
    <t>强制隔离戒毒人员教育</t>
  </si>
  <si>
    <t>所政设施建设</t>
  </si>
  <si>
    <t>其他强制隔离戒毒支出</t>
  </si>
  <si>
    <t>国家保密</t>
  </si>
  <si>
    <t>保密技术</t>
  </si>
  <si>
    <t>保密管理</t>
  </si>
  <si>
    <t>其他国家保密支出</t>
  </si>
  <si>
    <t>缉私警察</t>
  </si>
  <si>
    <t>缉私业务</t>
  </si>
  <si>
    <t>其他缉私警察支出</t>
  </si>
  <si>
    <t>其他公共安全支出</t>
  </si>
  <si>
    <t>教育支出</t>
  </si>
  <si>
    <t>教育管理事务</t>
  </si>
  <si>
    <t>其他教育管理事务支出</t>
  </si>
  <si>
    <t>普通教育</t>
  </si>
  <si>
    <t>学前教育</t>
  </si>
  <si>
    <t>小学教育</t>
  </si>
  <si>
    <t>初中教育</t>
  </si>
  <si>
    <t>高中教育</t>
  </si>
  <si>
    <t>其他普通教育支出</t>
  </si>
  <si>
    <t>职业教育</t>
  </si>
  <si>
    <t>中等职业教育</t>
  </si>
  <si>
    <t>技校教育</t>
  </si>
  <si>
    <t>高等职业教育</t>
  </si>
  <si>
    <t>其他职业教育支出</t>
  </si>
  <si>
    <t>成人教育</t>
  </si>
  <si>
    <t>成人初等教育</t>
  </si>
  <si>
    <t>成人中等教育</t>
  </si>
  <si>
    <t>成人高等教育</t>
  </si>
  <si>
    <t>成人广播电视教育</t>
  </si>
  <si>
    <t>其他成人教育支出</t>
  </si>
  <si>
    <t>广播电视教育</t>
  </si>
  <si>
    <t>广播电视学校</t>
  </si>
  <si>
    <t>教育电视台</t>
  </si>
  <si>
    <t>其他广播电视教育支出</t>
  </si>
  <si>
    <t>留学教育</t>
  </si>
  <si>
    <t>出国留学教育</t>
  </si>
  <si>
    <t>来华留学教育</t>
  </si>
  <si>
    <t>其他留学教育支出</t>
  </si>
  <si>
    <t>特殊教育</t>
  </si>
  <si>
    <t>特殊学校教育</t>
  </si>
  <si>
    <t>工读学校教育</t>
  </si>
  <si>
    <t>其他特殊教育支出</t>
  </si>
  <si>
    <t>进修及培训</t>
  </si>
  <si>
    <t>教师进修</t>
  </si>
  <si>
    <t>干部教育</t>
  </si>
  <si>
    <t>培训支出</t>
  </si>
  <si>
    <t>教育费附加安排的支出</t>
  </si>
  <si>
    <t>农村中小学校舍建设</t>
  </si>
  <si>
    <t>农村中小学教学设施</t>
  </si>
  <si>
    <t>城市中小学校舍建设</t>
  </si>
  <si>
    <t>城市中小学教学设施</t>
  </si>
  <si>
    <t>中等职业学校教学设施</t>
  </si>
  <si>
    <t>其他教育费附加安排的支出</t>
  </si>
  <si>
    <t>其他教育支出</t>
  </si>
  <si>
    <t>科学技术支出</t>
  </si>
  <si>
    <t>科学技术管理事务</t>
  </si>
  <si>
    <t>其他科学技术管理事务支出</t>
  </si>
  <si>
    <t>基础研究</t>
  </si>
  <si>
    <t>机构运行</t>
  </si>
  <si>
    <t>自然科学基金</t>
  </si>
  <si>
    <t>重点实验室及相关设施</t>
  </si>
  <si>
    <t>重大科学工程</t>
  </si>
  <si>
    <t>专项基础科研</t>
  </si>
  <si>
    <t>科技人才队伍建设</t>
  </si>
  <si>
    <t>其他基础研究支出</t>
  </si>
  <si>
    <t>应用研究</t>
  </si>
  <si>
    <t>社会公益研究</t>
  </si>
  <si>
    <t>高技术研究</t>
  </si>
  <si>
    <t>专项科研试制</t>
  </si>
  <si>
    <t>其他应用研究支出</t>
  </si>
  <si>
    <t>技术研究与开发</t>
  </si>
  <si>
    <t>科技成果转化与扩散</t>
  </si>
  <si>
    <t>其他技术研究与开发支出</t>
  </si>
  <si>
    <t>科技条件与服务</t>
  </si>
  <si>
    <t>技术创新服务体系</t>
  </si>
  <si>
    <t>科技条件专项</t>
  </si>
  <si>
    <t>其他科技条件与服务支出</t>
  </si>
  <si>
    <t>社会科学</t>
  </si>
  <si>
    <t>社会科学研究机构</t>
  </si>
  <si>
    <t>社会科学研究</t>
  </si>
  <si>
    <t>社科基金支出</t>
  </si>
  <si>
    <t>其他社会科学支出</t>
  </si>
  <si>
    <t>科学技术普及</t>
  </si>
  <si>
    <t>科普活动</t>
  </si>
  <si>
    <t>青少年科技活动</t>
  </si>
  <si>
    <t>学术交流活动</t>
  </si>
  <si>
    <t>科技馆站</t>
  </si>
  <si>
    <t>其他科学技术普及支出</t>
  </si>
  <si>
    <t>科技交流与合作</t>
  </si>
  <si>
    <t>国际交流与合作</t>
  </si>
  <si>
    <t>重大科技合作项目</t>
  </si>
  <si>
    <t>其他科技交流与合作支出</t>
  </si>
  <si>
    <t>科技重大项目</t>
  </si>
  <si>
    <t>科技重大专项</t>
  </si>
  <si>
    <t>重点研发计划</t>
  </si>
  <si>
    <t>其他科技重大项目</t>
  </si>
  <si>
    <t>其他科学技术支出</t>
  </si>
  <si>
    <t>科技奖励</t>
  </si>
  <si>
    <t>核应急</t>
  </si>
  <si>
    <t>转制科研机构</t>
  </si>
  <si>
    <t>文化旅游体育与传媒支出</t>
  </si>
  <si>
    <t>文化和旅游</t>
  </si>
  <si>
    <t>图书馆</t>
  </si>
  <si>
    <t>文化展示及纪念机构</t>
  </si>
  <si>
    <t>艺术表演场所</t>
  </si>
  <si>
    <t>艺术表演团体</t>
  </si>
  <si>
    <t>文化活动</t>
  </si>
  <si>
    <t>群众文化</t>
  </si>
  <si>
    <t>文化和旅游交流与合作</t>
  </si>
  <si>
    <t>文化创作与保护</t>
  </si>
  <si>
    <t>文化和旅游市场管理</t>
  </si>
  <si>
    <t>旅游宣传</t>
  </si>
  <si>
    <t>文化和旅游管理事务</t>
  </si>
  <si>
    <t>其他文化和旅游支出</t>
  </si>
  <si>
    <t>文物</t>
  </si>
  <si>
    <t>文物保护</t>
  </si>
  <si>
    <t>博物馆</t>
  </si>
  <si>
    <t>历史名城与古迹</t>
  </si>
  <si>
    <t>其他文物支出</t>
  </si>
  <si>
    <t>体育</t>
  </si>
  <si>
    <t>运动项目管理</t>
  </si>
  <si>
    <t>体育竞赛</t>
  </si>
  <si>
    <t>体育训练</t>
  </si>
  <si>
    <t>体育场馆</t>
  </si>
  <si>
    <t>群众体育</t>
  </si>
  <si>
    <t>体育交流与合作</t>
  </si>
  <si>
    <t>其他体育支出</t>
  </si>
  <si>
    <t>新闻出版电影</t>
  </si>
  <si>
    <t>新闻通讯</t>
  </si>
  <si>
    <t>出版发行</t>
  </si>
  <si>
    <t>版权管理</t>
  </si>
  <si>
    <t>电影</t>
  </si>
  <si>
    <t>其他新闻出版电影支出</t>
  </si>
  <si>
    <t>广播电视</t>
  </si>
  <si>
    <t>广播</t>
  </si>
  <si>
    <t>电视</t>
  </si>
  <si>
    <t>监测监管</t>
  </si>
  <si>
    <t>广播电视事务</t>
  </si>
  <si>
    <t>其他广播电视支出</t>
  </si>
  <si>
    <t>其他文化旅游体育与传媒支出</t>
  </si>
  <si>
    <t>宣传文化发展专项支出</t>
  </si>
  <si>
    <t>文化产业发展专项支出</t>
  </si>
  <si>
    <t>社会保障和就业支出</t>
  </si>
  <si>
    <t>人力资源和社会保障管理事务</t>
  </si>
  <si>
    <t>综合业务管理</t>
  </si>
  <si>
    <t>劳动保障监察</t>
  </si>
  <si>
    <t>就业管理事务</t>
  </si>
  <si>
    <t>社会保险业务管理事务</t>
  </si>
  <si>
    <t>社会保险经办机构</t>
  </si>
  <si>
    <t>劳动关系和维权</t>
  </si>
  <si>
    <t>公共就业服务和职业技能鉴定机构</t>
  </si>
  <si>
    <t>劳动人事争议调解仲裁</t>
  </si>
  <si>
    <t>其他人力资源和社会保障管理事务支出</t>
  </si>
  <si>
    <t>民政管理事务</t>
  </si>
  <si>
    <t>社会组织管理</t>
  </si>
  <si>
    <t>行政区划和地名管理</t>
  </si>
  <si>
    <t>基层政权建设和社区治理</t>
  </si>
  <si>
    <t>其他民政管理事务支出</t>
  </si>
  <si>
    <t>补充全国社会保障基金</t>
  </si>
  <si>
    <t>用一般公共预算补充基金</t>
  </si>
  <si>
    <t>行政事业单位养老支出</t>
  </si>
  <si>
    <t>行政单位离退休</t>
  </si>
  <si>
    <t>事业单位离退休</t>
  </si>
  <si>
    <t>离退休人员管理机构</t>
  </si>
  <si>
    <t>机关事业单位基本养老保险缴费支出</t>
  </si>
  <si>
    <t>机关事业单位职业年金缴费支出</t>
  </si>
  <si>
    <t>对机关事业单位基本养老保险基金的补助</t>
  </si>
  <si>
    <t>其他行政事业单位养老支出</t>
  </si>
  <si>
    <t>企业改革补助</t>
  </si>
  <si>
    <t>企业关闭破产补助</t>
  </si>
  <si>
    <t>厂办大集体改革补助</t>
  </si>
  <si>
    <t>其他企业改革发展补助</t>
  </si>
  <si>
    <t>就业补助</t>
  </si>
  <si>
    <t>就业创业服务补贴</t>
  </si>
  <si>
    <t>职业培训补贴</t>
  </si>
  <si>
    <t>社会保险补贴</t>
  </si>
  <si>
    <t>公益性岗位补贴</t>
  </si>
  <si>
    <t>职业技能鉴定补贴</t>
  </si>
  <si>
    <t>就业见习补贴</t>
  </si>
  <si>
    <t>高技能人才培养补助</t>
  </si>
  <si>
    <t>求职创业补贴</t>
  </si>
  <si>
    <t>其他就业补助支出</t>
  </si>
  <si>
    <t>抚恤</t>
  </si>
  <si>
    <t>死亡抚恤</t>
  </si>
  <si>
    <t>伤残抚恤</t>
  </si>
  <si>
    <t>在乡复员、退伍军人生活补助</t>
  </si>
  <si>
    <t>优抚事业单位支出</t>
  </si>
  <si>
    <t>义务兵优待</t>
  </si>
  <si>
    <t>农村籍退役士兵老年生活补助</t>
  </si>
  <si>
    <t>其他优抚支出</t>
  </si>
  <si>
    <t>退役安置</t>
  </si>
  <si>
    <t>退役士兵安置</t>
  </si>
  <si>
    <t>军队移交政府的离退休人员安置</t>
  </si>
  <si>
    <t>军队移交政府离退休干部管理机构</t>
  </si>
  <si>
    <t>退役士兵管理教育</t>
  </si>
  <si>
    <t>军队转业干部安置</t>
  </si>
  <si>
    <t>其他退役安置支出</t>
  </si>
  <si>
    <t>社会福利</t>
  </si>
  <si>
    <t>儿童福利</t>
  </si>
  <si>
    <t>老年福利</t>
  </si>
  <si>
    <t>康复辅具</t>
  </si>
  <si>
    <t>殡葬</t>
  </si>
  <si>
    <t>社会福利事业单位</t>
  </si>
  <si>
    <t>养老服务</t>
  </si>
  <si>
    <t>其他社会福利支出</t>
  </si>
  <si>
    <t>残疾人事业</t>
  </si>
  <si>
    <t>残疾人康复</t>
  </si>
  <si>
    <t>残疾人就业</t>
  </si>
  <si>
    <t>残疾人体育</t>
  </si>
  <si>
    <t>残疾人生活和护理补贴</t>
  </si>
  <si>
    <t>其他残疾人事业支出</t>
  </si>
  <si>
    <t>红十字事业</t>
  </si>
  <si>
    <t>其他红十字事业支出</t>
  </si>
  <si>
    <t>最低生活保障</t>
  </si>
  <si>
    <t>城市最低生活保障金支出</t>
  </si>
  <si>
    <t>农村最低生活保障金支出</t>
  </si>
  <si>
    <t>临时救助</t>
  </si>
  <si>
    <t>临时救助支出</t>
  </si>
  <si>
    <t>流浪乞讨人员救助支出</t>
  </si>
  <si>
    <t>特困人员救助供养</t>
  </si>
  <si>
    <t>城市特困人员救助供养支出</t>
  </si>
  <si>
    <t>农村特困人员救助供养支出</t>
  </si>
  <si>
    <t>补充道路交通事故社会救助基金</t>
  </si>
  <si>
    <t>交强险增值税补助基金支出</t>
  </si>
  <si>
    <t>交强险罚款收入补助基金支出</t>
  </si>
  <si>
    <t>其他生活救助</t>
  </si>
  <si>
    <t>其他城市生活救助</t>
  </si>
  <si>
    <t>其他农村生活救助</t>
  </si>
  <si>
    <t>财政对基本养老保险基金的补助</t>
  </si>
  <si>
    <t>财政对企业职工基本养老保险基金的补助</t>
  </si>
  <si>
    <t>财政对城乡居民基本养老保险基金的补助</t>
  </si>
  <si>
    <t>财政对其他基本养老保险基金的补助</t>
  </si>
  <si>
    <t>财政对其他社会保险基金的补助</t>
  </si>
  <si>
    <t>财政对失业保险基金的补助</t>
  </si>
  <si>
    <t>财政对工伤保险基金的补助</t>
  </si>
  <si>
    <t>财政对生育保险基金的补助</t>
  </si>
  <si>
    <t>其他财政对社会保险基金的补助</t>
  </si>
  <si>
    <t>退役军人管理事务</t>
  </si>
  <si>
    <t>拥军优属</t>
  </si>
  <si>
    <t>部队供应</t>
  </si>
  <si>
    <t>其他退役军人事务管理支出</t>
  </si>
  <si>
    <t>财政代缴社会保险费支出</t>
  </si>
  <si>
    <t>财政代缴城乡居民基本养老保险费支出</t>
  </si>
  <si>
    <t>财政代缴其他社会保险费支出</t>
  </si>
  <si>
    <t>其他社会保障和就业支出</t>
  </si>
  <si>
    <t>卫生健康支出</t>
  </si>
  <si>
    <t>卫生健康管理事务</t>
  </si>
  <si>
    <t>其他卫生健康管理事务支出</t>
  </si>
  <si>
    <t>公立医院</t>
  </si>
  <si>
    <t>综合医院</t>
  </si>
  <si>
    <t>中医（民族）医院</t>
  </si>
  <si>
    <t>传染病医院</t>
  </si>
  <si>
    <t>职业病防治医院</t>
  </si>
  <si>
    <t>精神病医院</t>
  </si>
  <si>
    <t>妇幼保健医院</t>
  </si>
  <si>
    <t>儿童医院</t>
  </si>
  <si>
    <t>其他专科医院</t>
  </si>
  <si>
    <t>福利医院</t>
  </si>
  <si>
    <t>行业医院</t>
  </si>
  <si>
    <t>处理医疗欠费</t>
  </si>
  <si>
    <t>康复医院</t>
  </si>
  <si>
    <t>其他公立医院支出</t>
  </si>
  <si>
    <t>基层医疗卫生机构</t>
  </si>
  <si>
    <t>城市社区卫生机构</t>
  </si>
  <si>
    <t>乡镇卫生院</t>
  </si>
  <si>
    <t>其他基层医疗卫生机构支出</t>
  </si>
  <si>
    <t>公共卫生</t>
  </si>
  <si>
    <t>疾病预防控制机构</t>
  </si>
  <si>
    <t>卫生监督机构</t>
  </si>
  <si>
    <t>妇幼保健机构</t>
  </si>
  <si>
    <t>精神卫生机构</t>
  </si>
  <si>
    <t>应急救治机构</t>
  </si>
  <si>
    <t>采供血机构</t>
  </si>
  <si>
    <t>其他专业公共卫生机构</t>
  </si>
  <si>
    <t>基本公共卫生服务</t>
  </si>
  <si>
    <t>重大公共卫生服务</t>
  </si>
  <si>
    <t>突发公共卫生事件应急处理</t>
  </si>
  <si>
    <t>其他公共卫生支出</t>
  </si>
  <si>
    <t>中医药</t>
  </si>
  <si>
    <t>中医（民族医）药专项</t>
  </si>
  <si>
    <t>其他中医药支出</t>
  </si>
  <si>
    <t>计划生育事务</t>
  </si>
  <si>
    <t>计划生育机构</t>
  </si>
  <si>
    <t>计划生育服务</t>
  </si>
  <si>
    <t>其他计划生育事务支出</t>
  </si>
  <si>
    <t>行政事业单位医疗</t>
  </si>
  <si>
    <t>行政单位医疗</t>
  </si>
  <si>
    <t>事业单位医疗</t>
  </si>
  <si>
    <t>公务员医疗补助</t>
  </si>
  <si>
    <t>其他行政事业单位医疗支出</t>
  </si>
  <si>
    <t>财政对基本医疗保险基金的补助</t>
  </si>
  <si>
    <t>财政对职工基本医疗保险基金的补助</t>
  </si>
  <si>
    <t>财政对城乡居民基本医疗保险基金的补助</t>
  </si>
  <si>
    <t>财政对其他基本医疗保险基金的补助</t>
  </si>
  <si>
    <t>医疗救助</t>
  </si>
  <si>
    <t>城乡医疗救助</t>
  </si>
  <si>
    <t>疾病应急救助</t>
  </si>
  <si>
    <t>其他医疗救助支出</t>
  </si>
  <si>
    <t>优抚对象医疗</t>
  </si>
  <si>
    <t>优抚对象医疗补助</t>
  </si>
  <si>
    <t>其他优抚对象医疗支出</t>
  </si>
  <si>
    <t>医疗保障管理事务</t>
  </si>
  <si>
    <t>医疗保障政策管理</t>
  </si>
  <si>
    <t>医疗保障经办事务</t>
  </si>
  <si>
    <t>其他医疗保障管理事务支出</t>
  </si>
  <si>
    <t>老龄卫生健康事务</t>
  </si>
  <si>
    <t>其他卫生健康支出</t>
  </si>
  <si>
    <t>节能环保支出</t>
  </si>
  <si>
    <t>环境保护管理事务</t>
  </si>
  <si>
    <t>生态环境保护宣传</t>
  </si>
  <si>
    <t>环境保护法规、规划及标准</t>
  </si>
  <si>
    <t>生态环境国际合作及履约</t>
  </si>
  <si>
    <t>生态环境保护行政许可</t>
  </si>
  <si>
    <t>应对气候变化管理事务</t>
  </si>
  <si>
    <t>其他环境保护管理事务支出</t>
  </si>
  <si>
    <t>环境监测与监察</t>
  </si>
  <si>
    <t>建设项目环评审查与监督</t>
  </si>
  <si>
    <t>核与辐射安全监督</t>
  </si>
  <si>
    <t>其他环境监测与监察支出</t>
  </si>
  <si>
    <t>污染防治</t>
  </si>
  <si>
    <t>大气</t>
  </si>
  <si>
    <t>水体</t>
  </si>
  <si>
    <t>噪声</t>
  </si>
  <si>
    <t>固体废弃物与化学品</t>
  </si>
  <si>
    <t>放射源和放射性废物监管</t>
  </si>
  <si>
    <t>辐射</t>
  </si>
  <si>
    <t>其他污染防治支出</t>
  </si>
  <si>
    <t>自然生态保护</t>
  </si>
  <si>
    <t>生态保护</t>
  </si>
  <si>
    <t>农村环境保护</t>
  </si>
  <si>
    <t>生物及物种资源保护</t>
  </si>
  <si>
    <t>其他自然生态保护支出</t>
  </si>
  <si>
    <t>天然林保护</t>
  </si>
  <si>
    <t>森林管护</t>
  </si>
  <si>
    <t>社会保险补助</t>
  </si>
  <si>
    <t>政策性社会性支出补助</t>
  </si>
  <si>
    <t>天然林保护工程建设</t>
  </si>
  <si>
    <t>停伐补助</t>
  </si>
  <si>
    <t>其他天然林保护支出</t>
  </si>
  <si>
    <t>退耕还林还草</t>
  </si>
  <si>
    <t>退耕现金</t>
  </si>
  <si>
    <t>退耕还林粮食折现补贴</t>
  </si>
  <si>
    <t>退耕还林粮食费用补贴</t>
  </si>
  <si>
    <t>退耕还林工程建设</t>
  </si>
  <si>
    <t>其他退耕还林还草支出</t>
  </si>
  <si>
    <t>风沙荒漠治理</t>
  </si>
  <si>
    <t>京津风沙源治理工程建设</t>
  </si>
  <si>
    <t>其他风沙荒漠治理支出</t>
  </si>
  <si>
    <t>退牧还草</t>
  </si>
  <si>
    <t>退牧还草工程建设</t>
  </si>
  <si>
    <t>其他退牧还草支出</t>
  </si>
  <si>
    <t>已垦草原退耕还草</t>
  </si>
  <si>
    <t>能源节约利用</t>
  </si>
  <si>
    <t>污染减排</t>
  </si>
  <si>
    <t>生态环境监测与信息</t>
  </si>
  <si>
    <t>生态环境执法监察</t>
  </si>
  <si>
    <t>减排专项支出</t>
  </si>
  <si>
    <t>清洁生产专项支出</t>
  </si>
  <si>
    <t>其他污染减排支出</t>
  </si>
  <si>
    <t>可再生能源</t>
  </si>
  <si>
    <t>循环经济</t>
  </si>
  <si>
    <t>能源管理事务</t>
  </si>
  <si>
    <t>能源预测预警</t>
  </si>
  <si>
    <t>能源战略规划与实施</t>
  </si>
  <si>
    <t>能源科技装备</t>
  </si>
  <si>
    <t>能源行业管理</t>
  </si>
  <si>
    <t>能源管理</t>
  </si>
  <si>
    <t>石油储备发展管理</t>
  </si>
  <si>
    <t>能源调查</t>
  </si>
  <si>
    <t>农村电网建设</t>
  </si>
  <si>
    <t>其他能源管理事务支出</t>
  </si>
  <si>
    <t>其他节能环保支出</t>
  </si>
  <si>
    <t>城乡社区支出</t>
  </si>
  <si>
    <t>城乡社区管理事务</t>
  </si>
  <si>
    <t>城管执法</t>
  </si>
  <si>
    <t>工程建设标准规范编制与监管</t>
  </si>
  <si>
    <t>工程建设管理</t>
  </si>
  <si>
    <t>市政公用行业市场监管</t>
  </si>
  <si>
    <t>住宅建设与房地产市场监管</t>
  </si>
  <si>
    <t>执业资格注册、资质审查</t>
  </si>
  <si>
    <t>其他城乡社区管理事务支出</t>
  </si>
  <si>
    <t>城乡社区规划与管理</t>
  </si>
  <si>
    <t>城乡社区公共设施</t>
  </si>
  <si>
    <t>小城镇基础设施建设</t>
  </si>
  <si>
    <t>其他城乡社区公共设施支出</t>
  </si>
  <si>
    <t>城乡社区环境卫生</t>
  </si>
  <si>
    <t>建设市场管理与监督</t>
  </si>
  <si>
    <t>其他城乡社区支出</t>
  </si>
  <si>
    <t>农林水支出</t>
  </si>
  <si>
    <t>农业农村</t>
  </si>
  <si>
    <t>农垦运行</t>
  </si>
  <si>
    <t>科技转化与推广服务</t>
  </si>
  <si>
    <t>病虫害控制</t>
  </si>
  <si>
    <t>农产品质量安全</t>
  </si>
  <si>
    <t>执法监管</t>
  </si>
  <si>
    <t>统计监测与信息服务</t>
  </si>
  <si>
    <t>行业业务管理</t>
  </si>
  <si>
    <t>对外交流与合作</t>
  </si>
  <si>
    <t>防灾救灾</t>
  </si>
  <si>
    <t>稳定农民收入补贴</t>
  </si>
  <si>
    <t>农业结构调整补贴</t>
  </si>
  <si>
    <t>农业生产发展</t>
  </si>
  <si>
    <t>农村合作经济</t>
  </si>
  <si>
    <t>农产品加工与促销</t>
  </si>
  <si>
    <t>农村社会事业</t>
  </si>
  <si>
    <t>农业资源保护修复与利用</t>
  </si>
  <si>
    <t>农村道路建设</t>
  </si>
  <si>
    <t>成品油价格改革对渔业的补贴</t>
  </si>
  <si>
    <t>对高校毕业生到基层任职补助</t>
  </si>
  <si>
    <t>农田建设</t>
  </si>
  <si>
    <t>其他农业农村支出</t>
  </si>
  <si>
    <t>林业和草原</t>
  </si>
  <si>
    <t>事业机构</t>
  </si>
  <si>
    <t>森林资源培育</t>
  </si>
  <si>
    <t>技术推广与转化</t>
  </si>
  <si>
    <t>森林资源管理</t>
  </si>
  <si>
    <t>森林生态效益补偿</t>
  </si>
  <si>
    <t>自然保护区等管理</t>
  </si>
  <si>
    <t>动植物保护</t>
  </si>
  <si>
    <t>湿地保护</t>
  </si>
  <si>
    <t>执法与监督</t>
  </si>
  <si>
    <t>防沙治沙</t>
  </si>
  <si>
    <t>产业化管理</t>
  </si>
  <si>
    <t>信息管理</t>
  </si>
  <si>
    <t>林区公共支出</t>
  </si>
  <si>
    <t>贷款贴息</t>
  </si>
  <si>
    <t>成品油价格改革对林业的补贴</t>
  </si>
  <si>
    <t>林业草原防灾减灾</t>
  </si>
  <si>
    <t>国家公园</t>
  </si>
  <si>
    <t>草原管理</t>
  </si>
  <si>
    <t>其他林业和草原支出</t>
  </si>
  <si>
    <t>水利</t>
  </si>
  <si>
    <t>水利行业业务管理</t>
  </si>
  <si>
    <t>水利工程建设</t>
  </si>
  <si>
    <t>水利工程运行与维护</t>
  </si>
  <si>
    <t>长江黄河等流域管理</t>
  </si>
  <si>
    <t>水利前期工作</t>
  </si>
  <si>
    <t>水利执法监督</t>
  </si>
  <si>
    <t>水土保持</t>
  </si>
  <si>
    <t>水资源节约管理与保护</t>
  </si>
  <si>
    <t>水质监测</t>
  </si>
  <si>
    <t>水文测报</t>
  </si>
  <si>
    <t>防汛</t>
  </si>
  <si>
    <t>抗旱</t>
  </si>
  <si>
    <t>农村水利</t>
  </si>
  <si>
    <t>水利技术推广</t>
  </si>
  <si>
    <t>国际河流治理与管理</t>
  </si>
  <si>
    <t>江河湖库水系综合整治</t>
  </si>
  <si>
    <t>大中型水库移民后期扶持专项支出</t>
  </si>
  <si>
    <t>水利安全监督</t>
  </si>
  <si>
    <t>水利建设征地及移民支出</t>
  </si>
  <si>
    <t>农村人畜饮水</t>
  </si>
  <si>
    <t>南水北调工程建设</t>
  </si>
  <si>
    <t>南水北调工程管理</t>
  </si>
  <si>
    <t>其他水利支出</t>
  </si>
  <si>
    <t>扶贫</t>
  </si>
  <si>
    <t>农村基础设施建设</t>
  </si>
  <si>
    <t>生产发展</t>
  </si>
  <si>
    <t>社会发展</t>
  </si>
  <si>
    <t>扶贫贷款奖补和贴息</t>
  </si>
  <si>
    <t>“三西”农业建设专项补助</t>
  </si>
  <si>
    <t>其他巩固脱贫攻坚成果衔接乡村振兴支出</t>
  </si>
  <si>
    <t>农村综合改革</t>
  </si>
  <si>
    <t>对村级一事一议的补助</t>
  </si>
  <si>
    <t>国有农场办社会职能改革补助</t>
  </si>
  <si>
    <t>对村民委员会和村党支部的补助</t>
  </si>
  <si>
    <t>对村集体经济组织的补助</t>
  </si>
  <si>
    <t>农村综合改革示范试点补助</t>
  </si>
  <si>
    <t>其他农村综合改革支出</t>
  </si>
  <si>
    <t>普惠金融发展支出</t>
  </si>
  <si>
    <t>支持农村金融机构</t>
  </si>
  <si>
    <t>涉农贷款增量奖励</t>
  </si>
  <si>
    <t>农业保险保费补贴</t>
  </si>
  <si>
    <t>创业担保贷款贴息</t>
  </si>
  <si>
    <t>补充创业担保贷款基金</t>
  </si>
  <si>
    <t>其他普惠金融发展支出</t>
  </si>
  <si>
    <t>目标价格补贴</t>
  </si>
  <si>
    <t>棉花目标价格补贴</t>
  </si>
  <si>
    <t>其他目标价格补贴</t>
  </si>
  <si>
    <t>其他农林水支出</t>
  </si>
  <si>
    <t>化解其他公益性乡村债务支出</t>
  </si>
  <si>
    <t>交通运输支出</t>
  </si>
  <si>
    <t>公路水路运输</t>
  </si>
  <si>
    <t>公路建设</t>
  </si>
  <si>
    <t>公路养护</t>
  </si>
  <si>
    <t>交通运输信息化建设</t>
  </si>
  <si>
    <t>公路和运输安全</t>
  </si>
  <si>
    <t>公路还贷专项</t>
  </si>
  <si>
    <t>公路运输管理</t>
  </si>
  <si>
    <t>公路和运输技术标准化建设</t>
  </si>
  <si>
    <t>港口设施</t>
  </si>
  <si>
    <t>航道维护</t>
  </si>
  <si>
    <t>船舶检验</t>
  </si>
  <si>
    <t>救助打捞</t>
  </si>
  <si>
    <t>内河运输</t>
  </si>
  <si>
    <t>远洋运输</t>
  </si>
  <si>
    <t>海事管理</t>
  </si>
  <si>
    <t>航标事业发展支出</t>
  </si>
  <si>
    <t>水路运输管理支出</t>
  </si>
  <si>
    <t>口岸建设</t>
  </si>
  <si>
    <t>取消政府还贷二级公路收费专项支出</t>
  </si>
  <si>
    <t>其他公路水路运输支出</t>
  </si>
  <si>
    <t>铁路运输</t>
  </si>
  <si>
    <t>铁路路网建设</t>
  </si>
  <si>
    <t>铁路还贷专项</t>
  </si>
  <si>
    <t>铁路安全</t>
  </si>
  <si>
    <t>铁路专项运输</t>
  </si>
  <si>
    <t>行业监管</t>
  </si>
  <si>
    <t>其他铁路运输支出</t>
  </si>
  <si>
    <t>民用航空运输</t>
  </si>
  <si>
    <t>机场建设</t>
  </si>
  <si>
    <t>空管系统建设</t>
  </si>
  <si>
    <t>民航还贷专项支出</t>
  </si>
  <si>
    <t>民用航空安全</t>
  </si>
  <si>
    <t>民航专项运输</t>
  </si>
  <si>
    <t>其他民用航空运输支出</t>
  </si>
  <si>
    <t>成品油价格改革对交通运输的补贴</t>
  </si>
  <si>
    <t>对城市公交的补贴</t>
  </si>
  <si>
    <t>对农村道路客运的补贴</t>
  </si>
  <si>
    <t>对出租车的补贴</t>
  </si>
  <si>
    <t>成品油价格改革补贴其他支出</t>
  </si>
  <si>
    <t>邮政业支出</t>
  </si>
  <si>
    <t>邮政普遍服务与特殊服务</t>
  </si>
  <si>
    <t>其他邮政业支出</t>
  </si>
  <si>
    <t>车辆购置税支出</t>
  </si>
  <si>
    <t>车辆购置税用于公路等基础设施建设支出</t>
  </si>
  <si>
    <t>车辆购置税用于农村公路建设支出</t>
  </si>
  <si>
    <t>车辆购置税用于老旧汽车报废更新补贴</t>
  </si>
  <si>
    <t>车辆购置税其他支出</t>
  </si>
  <si>
    <t>其他交通运输支出</t>
  </si>
  <si>
    <t>公共交通运营补助</t>
  </si>
  <si>
    <t>资源勘探工业信息等支出</t>
  </si>
  <si>
    <t>资源勘探开发</t>
  </si>
  <si>
    <t>煤炭勘探开采和洗选</t>
  </si>
  <si>
    <t>石油和天然气勘探开采</t>
  </si>
  <si>
    <t>黑色金属矿勘探和采选</t>
  </si>
  <si>
    <t>有色金属矿勘探和采选</t>
  </si>
  <si>
    <t>非金属矿勘探和采选</t>
  </si>
  <si>
    <t>其他资源勘探业支出</t>
  </si>
  <si>
    <t>制造业</t>
  </si>
  <si>
    <t>纺织业</t>
  </si>
  <si>
    <t>医药制造业</t>
  </si>
  <si>
    <t>非金属矿物制品业</t>
  </si>
  <si>
    <t>通信设备、计算机及其他电子设备制造业</t>
  </si>
  <si>
    <t>交通运输设备制造业</t>
  </si>
  <si>
    <t>电气机械及器材制造业</t>
  </si>
  <si>
    <t>工艺品及其他制造业</t>
  </si>
  <si>
    <t>石油加工、炼焦及核燃料加工业</t>
  </si>
  <si>
    <t>化学原料及化学制品制造业</t>
  </si>
  <si>
    <t>黑色金属冶炼及压延加工业</t>
  </si>
  <si>
    <t>有色金属冶炼及压延加工业</t>
  </si>
  <si>
    <t>其他制造业支出</t>
  </si>
  <si>
    <t>建筑业</t>
  </si>
  <si>
    <t>其他建筑业支出</t>
  </si>
  <si>
    <t>工业和信息产业监管</t>
  </si>
  <si>
    <t>战备应急</t>
  </si>
  <si>
    <t>信息安全建设</t>
  </si>
  <si>
    <t>专用通信</t>
  </si>
  <si>
    <t>无线电监管</t>
  </si>
  <si>
    <t>工业和信息产业战略研究与标准制定</t>
  </si>
  <si>
    <t>工业和信息产业支持</t>
  </si>
  <si>
    <t>电子专项工程</t>
  </si>
  <si>
    <t>产业发展</t>
  </si>
  <si>
    <t>其他工业和信息产业监管支出</t>
  </si>
  <si>
    <t>国有资产监管</t>
  </si>
  <si>
    <t>国有企业监事会专项</t>
  </si>
  <si>
    <t>中央企业专项管理</t>
  </si>
  <si>
    <t>其他国有资产监管支出</t>
  </si>
  <si>
    <t>支持中小企业发展和管理支出</t>
  </si>
  <si>
    <t>科技型中小企业技术创新基金</t>
  </si>
  <si>
    <t>中小企业发展专项</t>
  </si>
  <si>
    <t>其他支持中小企业发展和管理支出</t>
  </si>
  <si>
    <t>其他资源勘探工业信息等支出</t>
  </si>
  <si>
    <t>黄金事务</t>
  </si>
  <si>
    <t>技术改造支出</t>
  </si>
  <si>
    <t>中药材扶持资金支出</t>
  </si>
  <si>
    <t>重点产业振兴和技术改造项目贷款贴息</t>
  </si>
  <si>
    <t>商业服务业等支出</t>
  </si>
  <si>
    <t>商业流通事务</t>
  </si>
  <si>
    <t>食品流通安全补贴</t>
  </si>
  <si>
    <t>市场监测及信息管理</t>
  </si>
  <si>
    <t>民贸企业补贴</t>
  </si>
  <si>
    <t>民贸民品贷款贴息</t>
  </si>
  <si>
    <t>其他商业流通事务支出</t>
  </si>
  <si>
    <t>涉外发展服务支出</t>
  </si>
  <si>
    <t>外商投资环境建设补助资金</t>
  </si>
  <si>
    <t>其他涉外发展服务支出</t>
  </si>
  <si>
    <t>其他商业服务业等支出</t>
  </si>
  <si>
    <t>服务业基础设施建设</t>
  </si>
  <si>
    <t>金融支出</t>
  </si>
  <si>
    <t>金融部门行政支出</t>
  </si>
  <si>
    <t>安全防卫</t>
  </si>
  <si>
    <t>金融部门其他行政支出</t>
  </si>
  <si>
    <t>金融部门监管支出</t>
  </si>
  <si>
    <t>货币发行</t>
  </si>
  <si>
    <t>金融服务</t>
  </si>
  <si>
    <t>反假币</t>
  </si>
  <si>
    <t>重点金融机构监管</t>
  </si>
  <si>
    <t>金融稽查与案件处理</t>
  </si>
  <si>
    <t>金融行业电子化建设</t>
  </si>
  <si>
    <t>从业人员资格考试</t>
  </si>
  <si>
    <t>反洗钱</t>
  </si>
  <si>
    <t>金融部门其他监管支出</t>
  </si>
  <si>
    <t>金融发展支出</t>
  </si>
  <si>
    <t>政策性银行亏损补贴</t>
  </si>
  <si>
    <t>利息费用补贴支出</t>
  </si>
  <si>
    <t>补充资本金</t>
  </si>
  <si>
    <t>风险基金补助</t>
  </si>
  <si>
    <t>其他金融发展支出</t>
  </si>
  <si>
    <t>金融调控支出</t>
  </si>
  <si>
    <t>中央银行亏损补贴</t>
  </si>
  <si>
    <t>其他金融调控支出</t>
  </si>
  <si>
    <t>其他金融支出</t>
  </si>
  <si>
    <t>援助其他地区支出</t>
  </si>
  <si>
    <t>一般公共服务</t>
  </si>
  <si>
    <t>教育</t>
  </si>
  <si>
    <t>文化体育与传媒</t>
  </si>
  <si>
    <t>医疗卫生</t>
  </si>
  <si>
    <t>节能环保</t>
  </si>
  <si>
    <t>农业</t>
  </si>
  <si>
    <t>交通运输</t>
  </si>
  <si>
    <t>住房保障</t>
  </si>
  <si>
    <t>自然资源海洋气象等支出</t>
  </si>
  <si>
    <t>自然资源事务</t>
  </si>
  <si>
    <t>自然资源规划及管理</t>
  </si>
  <si>
    <t>自然资源利用与保护</t>
  </si>
  <si>
    <t>自然资源社会公益服务</t>
  </si>
  <si>
    <t>自然资源行业业务管理</t>
  </si>
  <si>
    <t>自然资源调查与确权登记</t>
  </si>
  <si>
    <t>土地资源储备支出</t>
  </si>
  <si>
    <t>地质矿产资源与环境调查</t>
  </si>
  <si>
    <t>地质勘查与矿产资源管理</t>
  </si>
  <si>
    <t>地质转产项目财政贴息</t>
  </si>
  <si>
    <t>国外风险勘查</t>
  </si>
  <si>
    <t>地质勘查基金（周转金）支出</t>
  </si>
  <si>
    <t>海域与海岛管理</t>
  </si>
  <si>
    <t>自然资源国际合作与海洋权益保护</t>
  </si>
  <si>
    <t>自然资源卫星</t>
  </si>
  <si>
    <t>极地考察</t>
  </si>
  <si>
    <t>深海调查与资源开发</t>
  </si>
  <si>
    <t>海港航标维护</t>
  </si>
  <si>
    <t>海水淡化</t>
  </si>
  <si>
    <t>无居民海岛使用金支出</t>
  </si>
  <si>
    <t>海洋战略规划与预警监测</t>
  </si>
  <si>
    <t>基础测绘与地理信息监管</t>
  </si>
  <si>
    <t>其他自然资源事务支出</t>
  </si>
  <si>
    <t>气象事务</t>
  </si>
  <si>
    <t>气象事业机构</t>
  </si>
  <si>
    <t>气象探测</t>
  </si>
  <si>
    <t>气象信息传输及管理</t>
  </si>
  <si>
    <t>气象预报预测</t>
  </si>
  <si>
    <t>气象服务</t>
  </si>
  <si>
    <t>气象装备保障维护</t>
  </si>
  <si>
    <t>气象基础设施建设与维修</t>
  </si>
  <si>
    <t>气象卫星</t>
  </si>
  <si>
    <t>气象法规与标准</t>
  </si>
  <si>
    <t>气象资金审计稽查</t>
  </si>
  <si>
    <t>其他气象事务支出</t>
  </si>
  <si>
    <t>其他自然资源海洋气象等支出</t>
  </si>
  <si>
    <t>住房保障支出</t>
  </si>
  <si>
    <t>保障性安居工程支出</t>
  </si>
  <si>
    <t>廉租住房</t>
  </si>
  <si>
    <t>沉陷区治理</t>
  </si>
  <si>
    <t>棚户区改造</t>
  </si>
  <si>
    <t>少数民族地区游牧民定居工程</t>
  </si>
  <si>
    <t>农村危房改造</t>
  </si>
  <si>
    <t>公共租赁住房</t>
  </si>
  <si>
    <t>保障性住房租金补贴</t>
  </si>
  <si>
    <t>老旧小区改造</t>
  </si>
  <si>
    <t>住房租赁市场发展</t>
  </si>
  <si>
    <t>其他保障性安居工程支出</t>
  </si>
  <si>
    <t>住房改革支出</t>
  </si>
  <si>
    <t>住房公积金</t>
  </si>
  <si>
    <t>提租补贴</t>
  </si>
  <si>
    <t>购房补贴</t>
  </si>
  <si>
    <t>城乡社区住宅</t>
  </si>
  <si>
    <t>公有住房建设和维修改造支出</t>
  </si>
  <si>
    <t>住房公积金管理</t>
  </si>
  <si>
    <t>其他城乡社区住宅支出</t>
  </si>
  <si>
    <t>粮油物资储备支出</t>
  </si>
  <si>
    <t>粮油事务</t>
  </si>
  <si>
    <t>粮食财务与审计支出</t>
  </si>
  <si>
    <t>粮食信息统计</t>
  </si>
  <si>
    <t>粮食专项业务活动</t>
  </si>
  <si>
    <t>国家粮油差价补贴</t>
  </si>
  <si>
    <t>粮食财务挂账利息补贴</t>
  </si>
  <si>
    <t>粮食财务挂账消化款</t>
  </si>
  <si>
    <t>处理陈化粮补贴</t>
  </si>
  <si>
    <t>粮食风险基金</t>
  </si>
  <si>
    <t>粮油市场调控专项资金</t>
  </si>
  <si>
    <t>其他粮油事务支出</t>
  </si>
  <si>
    <t>物资事务</t>
  </si>
  <si>
    <t>铁路专用线</t>
  </si>
  <si>
    <t>护库武警和民兵支出</t>
  </si>
  <si>
    <t>物资保管与保养</t>
  </si>
  <si>
    <t>专项贷款利息</t>
  </si>
  <si>
    <t>物资转移</t>
  </si>
  <si>
    <t>物资轮换</t>
  </si>
  <si>
    <t>仓库建设</t>
  </si>
  <si>
    <t>仓库安防</t>
  </si>
  <si>
    <t>其他物资事务支出</t>
  </si>
  <si>
    <t>能源储备</t>
  </si>
  <si>
    <t>石油储备</t>
  </si>
  <si>
    <t>天然铀能源储备</t>
  </si>
  <si>
    <t>煤炭储备</t>
  </si>
  <si>
    <t>其他能源储备支出</t>
  </si>
  <si>
    <t>粮油储备</t>
  </si>
  <si>
    <t>储备粮油补贴</t>
  </si>
  <si>
    <t>储备粮油差价补贴</t>
  </si>
  <si>
    <t>储备粮（油）库建设</t>
  </si>
  <si>
    <t>最低收购价政策支出</t>
  </si>
  <si>
    <t>其他粮油储备支出</t>
  </si>
  <si>
    <t>重要商品储备</t>
  </si>
  <si>
    <t>棉花储备</t>
  </si>
  <si>
    <t>食糖储备</t>
  </si>
  <si>
    <t>肉类储备</t>
  </si>
  <si>
    <t>化肥储备</t>
  </si>
  <si>
    <t>农药储备</t>
  </si>
  <si>
    <t>边销茶储备</t>
  </si>
  <si>
    <t>羊毛储备</t>
  </si>
  <si>
    <t>医药储备</t>
  </si>
  <si>
    <t>食盐储备</t>
  </si>
  <si>
    <t>应急物资储备</t>
  </si>
  <si>
    <t>其他重要商品储备支出</t>
  </si>
  <si>
    <t>灾害防治及应急管理支出</t>
  </si>
  <si>
    <t>应急管理事务</t>
  </si>
  <si>
    <t>灾害风险防治</t>
  </si>
  <si>
    <t>国务院安委会专项</t>
  </si>
  <si>
    <t>安全监管</t>
  </si>
  <si>
    <t>安全生产基础</t>
  </si>
  <si>
    <t>应急救援</t>
  </si>
  <si>
    <t>应急管理</t>
  </si>
  <si>
    <t>其他应急管理支出</t>
  </si>
  <si>
    <t>消防事务</t>
  </si>
  <si>
    <t>消防应急救援</t>
  </si>
  <si>
    <t>其他消防事务支出</t>
  </si>
  <si>
    <t>森林消防事务</t>
  </si>
  <si>
    <t>森林消防应急救援</t>
  </si>
  <si>
    <t>其他森林消防事务支出</t>
  </si>
  <si>
    <t>煤矿安全</t>
  </si>
  <si>
    <t>煤矿安全监察事务</t>
  </si>
  <si>
    <t>煤矿应急救援事务</t>
  </si>
  <si>
    <t>其他煤矿安全支出</t>
  </si>
  <si>
    <t>地震事务</t>
  </si>
  <si>
    <t>地震监测</t>
  </si>
  <si>
    <t>地震预测预报</t>
  </si>
  <si>
    <t>地震灾害预防</t>
  </si>
  <si>
    <t>地震应急救援</t>
  </si>
  <si>
    <t>地震环境探察</t>
  </si>
  <si>
    <t>防震减灾信息管理</t>
  </si>
  <si>
    <t>防震减灾基础管理</t>
  </si>
  <si>
    <t>地震事业机构</t>
  </si>
  <si>
    <t>其他地震事务支出</t>
  </si>
  <si>
    <t>自然灾害防治</t>
  </si>
  <si>
    <t>地质灾害防治</t>
  </si>
  <si>
    <t>森林草原防灾减灾</t>
  </si>
  <si>
    <t>其他自然灾害防治支出</t>
  </si>
  <si>
    <t>自然灾害救灾及恢复重建支出</t>
  </si>
  <si>
    <t>中央自然灾害生活补助</t>
  </si>
  <si>
    <t>地方自然灾害生活补助</t>
  </si>
  <si>
    <t>自然灾害救灾补助</t>
  </si>
  <si>
    <t>自然灾害灾后重建补助</t>
  </si>
  <si>
    <t>其他自然灾害救灾及恢复重建支出</t>
  </si>
  <si>
    <t>其他灾害防治及应急管理支出</t>
  </si>
  <si>
    <t>预备费</t>
  </si>
  <si>
    <t>年初预留</t>
  </si>
  <si>
    <t>返还性支出</t>
  </si>
  <si>
    <t>所得税基数返还支出</t>
  </si>
  <si>
    <t>成品油税费改革税收返还支出</t>
  </si>
  <si>
    <t>增值税税收返还支出</t>
  </si>
  <si>
    <t>消费税税收返还支出</t>
  </si>
  <si>
    <t>增值税“五五分享”税收返还支出</t>
  </si>
  <si>
    <t>其他返还性支出</t>
  </si>
  <si>
    <t>一般性转移支付</t>
  </si>
  <si>
    <t>体制补助支出</t>
  </si>
  <si>
    <t>均衡性转移支付支出</t>
  </si>
  <si>
    <t>县级基本财力保障机制奖补资金支出</t>
  </si>
  <si>
    <t>结算补助支出</t>
  </si>
  <si>
    <t>资源枯竭型城市转移支付补助支出</t>
  </si>
  <si>
    <t>企业事业单位划转补助支出</t>
  </si>
  <si>
    <t>产粮（油）大县奖励资金支出</t>
  </si>
  <si>
    <t>重点生态功能区转移支付支出</t>
  </si>
  <si>
    <t>固定数额补助支出</t>
  </si>
  <si>
    <t>革命老区转移支付支出</t>
  </si>
  <si>
    <t>民族地区转移支付支出</t>
  </si>
  <si>
    <t>边境地区转移支付支出</t>
  </si>
  <si>
    <t>贫困地区转移支付支出</t>
  </si>
  <si>
    <t>一般公共服务共同财政事权转移支付支出</t>
  </si>
  <si>
    <t>外交共同财政事权转移支付支出</t>
  </si>
  <si>
    <t>国防共同财政事权转移支付支出</t>
  </si>
  <si>
    <t>公共安全共同财政事权转移支付支出</t>
  </si>
  <si>
    <t>教育共同财政事权转移支付支出</t>
  </si>
  <si>
    <t>科学技术共同财政事权转移支付支出</t>
  </si>
  <si>
    <t>文化旅游体育与传媒共同财政事权转移支付支出</t>
  </si>
  <si>
    <t>社会保障和就业共同财政事权转移支付支出</t>
  </si>
  <si>
    <t>医疗卫生共同财政事权转移支付支出</t>
  </si>
  <si>
    <t>节能环保共同财政事权转移支付支出</t>
  </si>
  <si>
    <t>城乡社区共同财政事权转移支付支出</t>
  </si>
  <si>
    <t>农林水共同财政事权转移支付支出</t>
  </si>
  <si>
    <t>交通运输共同财政事权转移支付支出</t>
  </si>
  <si>
    <t>资源勘探信息等共同财政事权转移支付支出</t>
  </si>
  <si>
    <t>商业服务业等共同财政事权转移支付支出</t>
  </si>
  <si>
    <t>金融共同财政事权转移支付支出</t>
  </si>
  <si>
    <t>自然资源海洋气象等共同财政事权转移支付支出</t>
  </si>
  <si>
    <t>住房保障共同财政事权转移支付支出</t>
  </si>
  <si>
    <t>粮油物资储备共同财政事权转移支付支出</t>
  </si>
  <si>
    <t>灾害防治及应急管理共同财政事权转移支付支出</t>
  </si>
  <si>
    <t>其他共同财政事权转移支付支出</t>
  </si>
  <si>
    <t>其他一般性转移支付支出</t>
  </si>
  <si>
    <t>专项转移支付</t>
  </si>
  <si>
    <t>外交</t>
  </si>
  <si>
    <t>国防</t>
  </si>
  <si>
    <t>公共安全</t>
  </si>
  <si>
    <t>科学技术</t>
  </si>
  <si>
    <t>文化旅游体育与传媒</t>
  </si>
  <si>
    <t>社会保障和就业</t>
  </si>
  <si>
    <t>卫生健康</t>
  </si>
  <si>
    <t>城乡社区</t>
  </si>
  <si>
    <t>农林水</t>
  </si>
  <si>
    <t>资源勘探信息等</t>
  </si>
  <si>
    <t>商业服务业等</t>
  </si>
  <si>
    <t>金融</t>
  </si>
  <si>
    <t>自然资源海洋气象等</t>
  </si>
  <si>
    <t>粮油物资储备</t>
  </si>
  <si>
    <t>灾害防治及应急管理</t>
  </si>
  <si>
    <t>上解支出</t>
  </si>
  <si>
    <t>体制上解支出</t>
  </si>
  <si>
    <t>专项上解支出</t>
  </si>
  <si>
    <t>调出资金</t>
  </si>
  <si>
    <t>年终结余</t>
  </si>
  <si>
    <t>一般公共预算年终结余</t>
  </si>
  <si>
    <t>债务转贷支出</t>
  </si>
  <si>
    <t>地方政府一般债券转贷支出</t>
  </si>
  <si>
    <t>地方政府向外国政府借款转贷支出</t>
  </si>
  <si>
    <t>地方政府向国际组织借款转贷支出</t>
  </si>
  <si>
    <t>地方政府其他一般债务转贷支出</t>
  </si>
  <si>
    <t>安排预算稳定调节基金</t>
  </si>
  <si>
    <t>补充预算周转金</t>
  </si>
  <si>
    <t>债务还本支出</t>
  </si>
  <si>
    <t>中央政府国内债务还本支出</t>
  </si>
  <si>
    <t>中央政府国外债务还本支出</t>
  </si>
  <si>
    <t>地方政府一般债券还本支出</t>
  </si>
  <si>
    <t>地方政府向外国政府借款还本支出</t>
  </si>
  <si>
    <t>地方政府向国际组织借款还本支出</t>
  </si>
  <si>
    <t>地方政府其他一般债务还本支出</t>
  </si>
  <si>
    <t>债务付息支出</t>
  </si>
  <si>
    <t>中央政府国内债务付息支出</t>
  </si>
  <si>
    <t>中央政府国外债务付息支出</t>
  </si>
  <si>
    <t>地方政府一般债务付息支出</t>
  </si>
  <si>
    <t>地方政府一般债券付息支出</t>
  </si>
  <si>
    <t>地方政府向外国政府借款付息支出</t>
  </si>
  <si>
    <t>地方政府向国际组织借款付息支出</t>
  </si>
  <si>
    <t>地方政府其他一般债务付息支出</t>
  </si>
  <si>
    <t>债务发行费用支出</t>
  </si>
  <si>
    <t>中央政府国内债务发行费用支出</t>
  </si>
  <si>
    <t>中央政府国外债务发行费用支出</t>
  </si>
  <si>
    <t>地方政府一般债务发行费用支出</t>
  </si>
  <si>
    <t>表二十七：</t>
  </si>
  <si>
    <r>
      <rPr>
        <b/>
        <sz val="20"/>
        <rFont val="Times New Roman"/>
        <charset val="134"/>
      </rPr>
      <t>2024</t>
    </r>
    <r>
      <rPr>
        <b/>
        <sz val="20"/>
        <rFont val="宋体"/>
        <charset val="134"/>
      </rPr>
      <t>年县级一般公共预算基本支出预算表</t>
    </r>
    <r>
      <rPr>
        <b/>
        <sz val="20"/>
        <rFont val="Times New Roman"/>
        <charset val="134"/>
      </rPr>
      <t xml:space="preserve">
</t>
    </r>
  </si>
  <si>
    <t>项      目</t>
  </si>
  <si>
    <r>
      <rPr>
        <b/>
        <sz val="12"/>
        <color rgb="FF000000"/>
        <rFont val="Times New Roman"/>
        <charset val="134"/>
      </rPr>
      <t>2024</t>
    </r>
    <r>
      <rPr>
        <b/>
        <sz val="12"/>
        <color rgb="FF000000"/>
        <rFont val="宋体"/>
        <charset val="134"/>
      </rPr>
      <t>年预算数</t>
    </r>
  </si>
  <si>
    <r>
      <rPr>
        <sz val="12"/>
        <color indexed="8"/>
        <rFont val="Times New Roman"/>
        <charset val="134"/>
      </rPr>
      <t xml:space="preserve">        </t>
    </r>
    <r>
      <rPr>
        <sz val="12"/>
        <color indexed="8"/>
        <rFont val="宋体"/>
        <charset val="134"/>
      </rPr>
      <t>维修（护）费</t>
    </r>
  </si>
  <si>
    <t>三、对事业单位经常性补助</t>
  </si>
  <si>
    <r>
      <rPr>
        <sz val="12"/>
        <color rgb="FF000000"/>
        <rFont val="Times New Roman"/>
        <charset val="134"/>
      </rPr>
      <t xml:space="preserve">        </t>
    </r>
    <r>
      <rPr>
        <sz val="12"/>
        <color rgb="FF000000"/>
        <rFont val="宋体"/>
        <charset val="134"/>
      </rPr>
      <t>工资福利支出</t>
    </r>
  </si>
  <si>
    <t xml:space="preserve">        商品和服务支出</t>
  </si>
  <si>
    <t xml:space="preserve">        其他对事业单位补助</t>
  </si>
  <si>
    <t>四、对个人和家庭的补助</t>
  </si>
  <si>
    <r>
      <rPr>
        <sz val="12"/>
        <color indexed="8"/>
        <rFont val="Times New Roman"/>
        <charset val="134"/>
      </rPr>
      <t xml:space="preserve">        </t>
    </r>
    <r>
      <rPr>
        <sz val="12"/>
        <color indexed="8"/>
        <rFont val="宋体"/>
        <charset val="134"/>
      </rPr>
      <t>社会福利和救助</t>
    </r>
  </si>
  <si>
    <r>
      <rPr>
        <sz val="12"/>
        <color indexed="8"/>
        <rFont val="Times New Roman"/>
        <charset val="134"/>
      </rPr>
      <t xml:space="preserve">        </t>
    </r>
    <r>
      <rPr>
        <sz val="12"/>
        <color indexed="8"/>
        <rFont val="宋体"/>
        <charset val="134"/>
      </rPr>
      <t>助学金</t>
    </r>
  </si>
  <si>
    <r>
      <rPr>
        <sz val="12"/>
        <color rgb="FF000000"/>
        <rFont val="Times New Roman"/>
        <charset val="134"/>
      </rPr>
      <t xml:space="preserve">       </t>
    </r>
    <r>
      <rPr>
        <sz val="12"/>
        <color rgb="FF000000"/>
        <rFont val="宋体"/>
        <charset val="134"/>
      </rPr>
      <t>个人农业生产补贴</t>
    </r>
  </si>
  <si>
    <t xml:space="preserve">        离退休费</t>
  </si>
  <si>
    <r>
      <rPr>
        <sz val="12"/>
        <color rgb="FF000000"/>
        <rFont val="Times New Roman"/>
        <charset val="134"/>
      </rPr>
      <t xml:space="preserve">        </t>
    </r>
    <r>
      <rPr>
        <sz val="12"/>
        <color rgb="FF000000"/>
        <rFont val="宋体"/>
        <charset val="134"/>
      </rPr>
      <t>其他对个人和家庭补助</t>
    </r>
  </si>
  <si>
    <t>表二十八：</t>
  </si>
  <si>
    <r>
      <rPr>
        <b/>
        <sz val="20"/>
        <color rgb="FF000000"/>
        <rFont val="Times New Roman"/>
        <charset val="134"/>
      </rPr>
      <t>2024</t>
    </r>
    <r>
      <rPr>
        <b/>
        <sz val="20"/>
        <color rgb="FF000000"/>
        <rFont val="宋体"/>
        <charset val="134"/>
      </rPr>
      <t>年县级对乡镇税收返还和一般性转移支付</t>
    </r>
    <r>
      <rPr>
        <b/>
        <sz val="20"/>
        <color rgb="FF000000"/>
        <rFont val="Times New Roman"/>
        <charset val="134"/>
      </rPr>
      <t xml:space="preserve">
</t>
    </r>
    <r>
      <rPr>
        <b/>
        <sz val="20"/>
        <color rgb="FF000000"/>
        <rFont val="宋体"/>
        <charset val="134"/>
      </rPr>
      <t>分地区分项目预算表</t>
    </r>
  </si>
  <si>
    <t>序号</t>
  </si>
  <si>
    <t>地区</t>
  </si>
  <si>
    <t>1.增值税税收返还支出</t>
  </si>
  <si>
    <t>2.税费改革转移支付补助</t>
  </si>
  <si>
    <t>3.固定体制补助</t>
  </si>
  <si>
    <t>4.工资补助</t>
  </si>
  <si>
    <t>合计</t>
  </si>
  <si>
    <t>青阳街道</t>
  </si>
  <si>
    <t>大楼街道</t>
  </si>
  <si>
    <t>重岗街道</t>
  </si>
  <si>
    <t>双沟镇</t>
  </si>
  <si>
    <t>天岗湖乡</t>
  </si>
  <si>
    <t>上塘镇</t>
  </si>
  <si>
    <t>魏营镇</t>
  </si>
  <si>
    <t>瑶沟乡</t>
  </si>
  <si>
    <t>车门乡</t>
  </si>
  <si>
    <t>石集乡</t>
  </si>
  <si>
    <t>梅花镇</t>
  </si>
  <si>
    <t>归仁镇</t>
  </si>
  <si>
    <t>金锁镇</t>
  </si>
  <si>
    <t>朱湖镇</t>
  </si>
  <si>
    <t>界集镇</t>
  </si>
  <si>
    <t>龙集镇</t>
  </si>
  <si>
    <t>临淮镇</t>
  </si>
  <si>
    <t>半城镇</t>
  </si>
  <si>
    <t>孙园镇</t>
  </si>
  <si>
    <t>表二十九：</t>
  </si>
  <si>
    <r>
      <rPr>
        <b/>
        <sz val="20"/>
        <color rgb="FF000000"/>
        <rFont val="Times New Roman"/>
        <charset val="134"/>
      </rPr>
      <t>2024</t>
    </r>
    <r>
      <rPr>
        <b/>
        <sz val="20"/>
        <color rgb="FF000000"/>
        <rFont val="宋体"/>
        <charset val="134"/>
      </rPr>
      <t>年县级对乡镇专项转移支付分项目</t>
    </r>
    <r>
      <rPr>
        <b/>
        <sz val="20"/>
        <color rgb="FF000000"/>
        <rFont val="Times New Roman"/>
        <charset val="134"/>
      </rPr>
      <t xml:space="preserve">
</t>
    </r>
    <r>
      <rPr>
        <b/>
        <sz val="20"/>
        <color rgb="FF000000"/>
        <rFont val="宋体"/>
        <charset val="134"/>
      </rPr>
      <t>分地区预算表</t>
    </r>
  </si>
  <si>
    <t>项  目</t>
  </si>
  <si>
    <t xml:space="preserve"> 1.抚恤经费补助</t>
  </si>
  <si>
    <t xml:space="preserve"> 2.村级经费补助</t>
  </si>
  <si>
    <t>表三十：</t>
  </si>
  <si>
    <r>
      <rPr>
        <b/>
        <sz val="20"/>
        <rFont val="Times New Roman"/>
        <charset val="134"/>
      </rPr>
      <t>2024</t>
    </r>
    <r>
      <rPr>
        <b/>
        <sz val="20"/>
        <rFont val="宋体"/>
        <charset val="134"/>
      </rPr>
      <t>年县级财力安排的一般公共预算支出表</t>
    </r>
  </si>
  <si>
    <t xml:space="preserve"> 项     目</t>
  </si>
  <si>
    <t>2023年预算数</t>
  </si>
  <si>
    <t>增幅</t>
  </si>
  <si>
    <t>县级财力支出合计</t>
  </si>
  <si>
    <r>
      <rPr>
        <sz val="12"/>
        <rFont val="Times New Roman"/>
        <charset val="134"/>
      </rPr>
      <t>13.</t>
    </r>
    <r>
      <rPr>
        <sz val="12"/>
        <rFont val="宋体"/>
        <charset val="134"/>
      </rPr>
      <t>资源勘探工业信息等支出</t>
    </r>
  </si>
  <si>
    <r>
      <rPr>
        <sz val="12"/>
        <rFont val="Times New Roman"/>
        <charset val="134"/>
      </rPr>
      <t>21.</t>
    </r>
    <r>
      <rPr>
        <sz val="12"/>
        <rFont val="宋体"/>
        <charset val="134"/>
      </rPr>
      <t>预备费</t>
    </r>
  </si>
  <si>
    <r>
      <rPr>
        <sz val="12"/>
        <rFont val="Times New Roman"/>
        <charset val="134"/>
      </rPr>
      <t>22.</t>
    </r>
    <r>
      <rPr>
        <sz val="12"/>
        <rFont val="宋体"/>
        <charset val="134"/>
      </rPr>
      <t>其他支出</t>
    </r>
  </si>
  <si>
    <t>表三十一：</t>
  </si>
  <si>
    <r>
      <rPr>
        <b/>
        <sz val="20"/>
        <rFont val="Times New Roman"/>
        <charset val="134"/>
      </rPr>
      <t>2024</t>
    </r>
    <r>
      <rPr>
        <b/>
        <sz val="20"/>
        <rFont val="宋体"/>
        <charset val="134"/>
      </rPr>
      <t>年县级财政专项资金清单及预算安排情况表</t>
    </r>
  </si>
  <si>
    <t>重点支出项目名称</t>
  </si>
  <si>
    <t>2024年
预算数</t>
  </si>
  <si>
    <t>实施部门</t>
  </si>
  <si>
    <t>城市社区为民服务经费</t>
  </si>
  <si>
    <t>泗洪县委组织部</t>
  </si>
  <si>
    <t>精神障碍患者监护以奖代补资金</t>
  </si>
  <si>
    <t>泗洪县委政法委</t>
  </si>
  <si>
    <t>精神文明及宣传文化建设</t>
  </si>
  <si>
    <t>泗洪县委宣传部</t>
  </si>
  <si>
    <t>义务教育学校家庭困难学生生活补助</t>
  </si>
  <si>
    <t>泗洪县教育局</t>
  </si>
  <si>
    <t>普通高中学生国家助学金</t>
  </si>
  <si>
    <t>民办学校（民办园）公用经费</t>
  </si>
  <si>
    <t>困难残疾人生活补贴资金</t>
  </si>
  <si>
    <t>泗洪县民政局</t>
  </si>
  <si>
    <t>农村最低生活保障资金</t>
  </si>
  <si>
    <t>城市最低生活保障资金</t>
  </si>
  <si>
    <t>尊老金专项资金</t>
  </si>
  <si>
    <t>泗洪县残疾人联合会</t>
  </si>
  <si>
    <t>医改药品零差价补贴</t>
  </si>
  <si>
    <t>泗洪县卫生健康局</t>
  </si>
  <si>
    <t>农村部分计划生育家庭奖扶金</t>
  </si>
  <si>
    <t>优抚对象各项补助经费</t>
  </si>
  <si>
    <t>泗洪县退役军人事务局</t>
  </si>
  <si>
    <t>秸秆机械化还田项目</t>
  </si>
  <si>
    <t>泗洪县农业农村局</t>
  </si>
  <si>
    <t>农业机械购置补贴经费</t>
  </si>
  <si>
    <t>农村公路养护补助经费</t>
  </si>
  <si>
    <t>泗洪县交通运输局</t>
  </si>
  <si>
    <t>县级储备粮贷款贴息资金及轮换费用</t>
  </si>
  <si>
    <t>泗洪县发展和改革局</t>
  </si>
  <si>
    <t>表三十二：</t>
  </si>
  <si>
    <r>
      <rPr>
        <b/>
        <sz val="20"/>
        <rFont val="Times New Roman"/>
        <charset val="134"/>
      </rPr>
      <t>2024</t>
    </r>
    <r>
      <rPr>
        <b/>
        <sz val="20"/>
        <rFont val="宋体"/>
        <charset val="134"/>
      </rPr>
      <t>年县级一般公共预算</t>
    </r>
    <r>
      <rPr>
        <b/>
        <sz val="20"/>
        <rFont val="Times New Roman"/>
        <charset val="134"/>
      </rPr>
      <t>“</t>
    </r>
    <r>
      <rPr>
        <b/>
        <sz val="20"/>
        <rFont val="宋体"/>
        <charset val="134"/>
      </rPr>
      <t>三公</t>
    </r>
    <r>
      <rPr>
        <b/>
        <sz val="20"/>
        <rFont val="Times New Roman"/>
        <charset val="134"/>
      </rPr>
      <t>”</t>
    </r>
    <r>
      <rPr>
        <b/>
        <sz val="20"/>
        <rFont val="宋体"/>
        <charset val="134"/>
      </rPr>
      <t>经费、会议费、</t>
    </r>
    <r>
      <rPr>
        <b/>
        <sz val="20"/>
        <rFont val="Times New Roman"/>
        <charset val="134"/>
      </rPr>
      <t xml:space="preserve">
</t>
    </r>
    <r>
      <rPr>
        <b/>
        <sz val="20"/>
        <rFont val="宋体"/>
        <charset val="134"/>
      </rPr>
      <t>培训费、机关运行经费预算表</t>
    </r>
  </si>
  <si>
    <t>一、“三公”经费支出合计</t>
  </si>
  <si>
    <t xml:space="preserve">       1.因公出国（境）费</t>
  </si>
  <si>
    <t xml:space="preserve">       2.公务用车购置及运行维护费</t>
  </si>
  <si>
    <t xml:space="preserve">           公务用车购置</t>
  </si>
  <si>
    <r>
      <rPr>
        <sz val="12"/>
        <color indexed="8"/>
        <rFont val="宋体"/>
        <charset val="134"/>
      </rPr>
      <t xml:space="preserve"> </t>
    </r>
    <r>
      <rPr>
        <sz val="12"/>
        <rFont val="宋体"/>
        <charset val="134"/>
      </rPr>
      <t xml:space="preserve">          公务用车运行维护费</t>
    </r>
  </si>
  <si>
    <t xml:space="preserve">       3.公务接待费</t>
  </si>
  <si>
    <t>二、会议费</t>
  </si>
  <si>
    <t>三、培训费</t>
  </si>
  <si>
    <t>四、机关运行经费</t>
  </si>
  <si>
    <t>注：2024年，机关运行经费指行政单位（含参公）一般公共预算安排的基本支出中的“商品和服务支出”经费。</t>
  </si>
  <si>
    <t>表三十三：</t>
  </si>
  <si>
    <r>
      <rPr>
        <sz val="20"/>
        <rFont val="Times New Roman"/>
        <charset val="134"/>
      </rPr>
      <t>2024</t>
    </r>
    <r>
      <rPr>
        <sz val="20"/>
        <rFont val="方正小标宋_GBK"/>
        <charset val="134"/>
      </rPr>
      <t>年泗洪县政府性基金收入预算表（代编）</t>
    </r>
  </si>
  <si>
    <t xml:space="preserve"> 项    目</t>
  </si>
  <si>
    <t>表三十四：</t>
  </si>
  <si>
    <r>
      <rPr>
        <sz val="20"/>
        <rFont val="Times New Roman"/>
        <charset val="134"/>
      </rPr>
      <t>2024</t>
    </r>
    <r>
      <rPr>
        <sz val="20"/>
        <rFont val="方正小标宋_GBK"/>
        <charset val="134"/>
      </rPr>
      <t>年泗洪县政府性基金支出预算表（代编）</t>
    </r>
  </si>
  <si>
    <r>
      <rPr>
        <b/>
        <sz val="12"/>
        <rFont val="Times New Roman"/>
        <charset val="134"/>
      </rPr>
      <t xml:space="preserve"> </t>
    </r>
    <r>
      <rPr>
        <b/>
        <sz val="12"/>
        <rFont val="宋体"/>
        <charset val="134"/>
      </rPr>
      <t xml:space="preserve">项   </t>
    </r>
    <r>
      <rPr>
        <b/>
        <sz val="12"/>
        <rFont val="Times New Roman"/>
        <charset val="134"/>
      </rPr>
      <t xml:space="preserve">  </t>
    </r>
    <r>
      <rPr>
        <b/>
        <sz val="12"/>
        <rFont val="宋体"/>
        <charset val="134"/>
      </rPr>
      <t>目</t>
    </r>
  </si>
  <si>
    <r>
      <rPr>
        <sz val="12"/>
        <rFont val="Times New Roman"/>
        <charset val="134"/>
      </rPr>
      <t xml:space="preserve">       </t>
    </r>
    <r>
      <rPr>
        <sz val="12"/>
        <rFont val="宋体"/>
        <charset val="134"/>
      </rPr>
      <t>国家电影事业发展专项资金安排的支出</t>
    </r>
  </si>
  <si>
    <r>
      <rPr>
        <sz val="12"/>
        <rFont val="Times New Roman"/>
        <charset val="134"/>
      </rPr>
      <t xml:space="preserve">       </t>
    </r>
    <r>
      <rPr>
        <sz val="12"/>
        <rFont val="宋体"/>
        <charset val="134"/>
      </rPr>
      <t>旅游发展基金支出</t>
    </r>
  </si>
  <si>
    <r>
      <rPr>
        <sz val="12"/>
        <rFont val="Times New Roman"/>
        <charset val="134"/>
      </rPr>
      <t xml:space="preserve">       </t>
    </r>
    <r>
      <rPr>
        <sz val="12"/>
        <rFont val="宋体"/>
        <charset val="134"/>
      </rPr>
      <t>小型水库移民扶助基金对应专项债务收入安排的支出</t>
    </r>
  </si>
  <si>
    <r>
      <rPr>
        <sz val="12"/>
        <rFont val="Times New Roman"/>
        <charset val="134"/>
      </rPr>
      <t xml:space="preserve">        </t>
    </r>
    <r>
      <rPr>
        <sz val="12"/>
        <rFont val="宋体"/>
        <charset val="134"/>
      </rPr>
      <t>国有土地使用权出让收安排的支出</t>
    </r>
  </si>
  <si>
    <r>
      <rPr>
        <sz val="12"/>
        <rFont val="Times New Roman"/>
        <charset val="134"/>
      </rPr>
      <t xml:space="preserve">        </t>
    </r>
    <r>
      <rPr>
        <sz val="12"/>
        <rFont val="宋体"/>
        <charset val="134"/>
      </rPr>
      <t>国有土地收益基金安排的支出</t>
    </r>
  </si>
  <si>
    <r>
      <rPr>
        <sz val="12"/>
        <rFont val="Times New Roman"/>
        <charset val="134"/>
      </rPr>
      <t xml:space="preserve">        </t>
    </r>
    <r>
      <rPr>
        <sz val="12"/>
        <rFont val="宋体"/>
        <charset val="134"/>
      </rPr>
      <t>农业土地开发资金安排的支出</t>
    </r>
  </si>
  <si>
    <r>
      <rPr>
        <sz val="12"/>
        <rFont val="Times New Roman"/>
        <charset val="134"/>
      </rPr>
      <t xml:space="preserve">        </t>
    </r>
    <r>
      <rPr>
        <sz val="12"/>
        <rFont val="宋体"/>
        <charset val="134"/>
      </rPr>
      <t>城市基础设施配套费安排的支出</t>
    </r>
  </si>
  <si>
    <r>
      <rPr>
        <sz val="12"/>
        <rFont val="Times New Roman"/>
        <charset val="134"/>
      </rPr>
      <t xml:space="preserve">        </t>
    </r>
    <r>
      <rPr>
        <sz val="12"/>
        <rFont val="宋体"/>
        <charset val="134"/>
      </rPr>
      <t>污水处理费安排的支出</t>
    </r>
  </si>
  <si>
    <r>
      <rPr>
        <sz val="12"/>
        <rFont val="Times New Roman"/>
        <charset val="134"/>
      </rPr>
      <t xml:space="preserve">        </t>
    </r>
    <r>
      <rPr>
        <sz val="12"/>
        <rFont val="宋体"/>
        <charset val="134"/>
      </rPr>
      <t>土地储备专项债券收入安排的支出</t>
    </r>
  </si>
  <si>
    <r>
      <rPr>
        <sz val="12"/>
        <rFont val="Times New Roman"/>
        <charset val="134"/>
      </rPr>
      <t xml:space="preserve">        </t>
    </r>
    <r>
      <rPr>
        <sz val="12"/>
        <rFont val="宋体"/>
        <charset val="134"/>
      </rPr>
      <t>棚户区改造专项债券收入安排的支出</t>
    </r>
  </si>
  <si>
    <t xml:space="preserve">    国有土地使用权出让收入对应专项债务收入安排的支出</t>
  </si>
  <si>
    <t>表三十五：</t>
  </si>
  <si>
    <r>
      <rPr>
        <b/>
        <sz val="20"/>
        <rFont val="Times New Roman"/>
        <charset val="134"/>
      </rPr>
      <t>2024</t>
    </r>
    <r>
      <rPr>
        <b/>
        <sz val="20"/>
        <rFont val="宋体"/>
        <charset val="134"/>
      </rPr>
      <t>年县级政府性基金收入预算表</t>
    </r>
  </si>
  <si>
    <r>
      <rPr>
        <b/>
        <sz val="12"/>
        <rFont val="Times New Roman"/>
        <charset val="134"/>
      </rPr>
      <t xml:space="preserve"> </t>
    </r>
    <r>
      <rPr>
        <b/>
        <sz val="12"/>
        <rFont val="宋体"/>
        <charset val="134"/>
      </rPr>
      <t>项</t>
    </r>
    <r>
      <rPr>
        <b/>
        <sz val="12"/>
        <rFont val="Times New Roman"/>
        <charset val="134"/>
      </rPr>
      <t xml:space="preserve">        </t>
    </r>
    <r>
      <rPr>
        <b/>
        <sz val="12"/>
        <rFont val="宋体"/>
        <charset val="134"/>
      </rPr>
      <t>目</t>
    </r>
  </si>
  <si>
    <t xml:space="preserve">   政府性基金上解收入</t>
  </si>
  <si>
    <t>表三十六：</t>
  </si>
  <si>
    <r>
      <rPr>
        <b/>
        <sz val="20"/>
        <rFont val="Times New Roman"/>
        <charset val="134"/>
      </rPr>
      <t>2024</t>
    </r>
    <r>
      <rPr>
        <b/>
        <sz val="20"/>
        <rFont val="宋体"/>
        <charset val="134"/>
      </rPr>
      <t>年县级政府性基金支出预算表</t>
    </r>
  </si>
  <si>
    <t xml:space="preserve">   政府性基金转移支付</t>
  </si>
  <si>
    <t xml:space="preserve">       政府性基金补助支出</t>
  </si>
  <si>
    <t xml:space="preserve">   地方政府专项债务转贷支出</t>
  </si>
  <si>
    <t>表三十七：</t>
  </si>
  <si>
    <r>
      <rPr>
        <b/>
        <sz val="20"/>
        <rFont val="Times New Roman"/>
        <charset val="134"/>
      </rPr>
      <t>2024</t>
    </r>
    <r>
      <rPr>
        <b/>
        <sz val="20"/>
        <rFont val="宋体"/>
        <charset val="134"/>
      </rPr>
      <t>年县级政府性基金预算平衡情况表</t>
    </r>
  </si>
  <si>
    <t>表三十八：</t>
  </si>
  <si>
    <r>
      <rPr>
        <b/>
        <sz val="20"/>
        <rFont val="Times New Roman"/>
        <charset val="134"/>
      </rPr>
      <t>2024</t>
    </r>
    <r>
      <rPr>
        <b/>
        <sz val="20"/>
        <rFont val="宋体"/>
        <charset val="134"/>
      </rPr>
      <t>年县级政府性基金预算支出表</t>
    </r>
    <r>
      <rPr>
        <b/>
        <sz val="20"/>
        <rFont val="Times New Roman"/>
        <charset val="134"/>
      </rPr>
      <t xml:space="preserve">
</t>
    </r>
    <r>
      <rPr>
        <b/>
        <sz val="20"/>
        <rFont val="宋体"/>
        <charset val="134"/>
      </rPr>
      <t>（按经济科目分类）</t>
    </r>
  </si>
  <si>
    <t>一、机关工资福利支出</t>
  </si>
  <si>
    <t xml:space="preserve">        工资奖金津补贴</t>
  </si>
  <si>
    <t xml:space="preserve">        社会保障缴费</t>
  </si>
  <si>
    <t xml:space="preserve">        住房公积金</t>
  </si>
  <si>
    <t xml:space="preserve">        其他工资福利支出</t>
  </si>
  <si>
    <t>二、机关商品和服务支出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</si>
  <si>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</si>
  <si>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</si>
  <si>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</si>
  <si>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</si>
  <si>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</si>
  <si>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</si>
  <si>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</si>
  <si>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</si>
  <si>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</si>
  <si>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</si>
  <si>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三、机关资本性支出</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</si>
  <si>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</si>
  <si>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</si>
  <si>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</si>
  <si>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</si>
  <si>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</si>
  <si>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</si>
  <si>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</si>
  <si>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四、机关资本性支出（基本建设）</t>
  </si>
  <si>
    <t>五、对事业单位经常性补助</t>
  </si>
  <si>
    <t xml:space="preserve">        工资福利支出</t>
  </si>
  <si>
    <t>六、对事业单位资本性补助</t>
  </si>
  <si>
    <t xml:space="preserve">        资本性支出（一）</t>
  </si>
  <si>
    <t xml:space="preserve">        资本性支出（二）</t>
  </si>
  <si>
    <t>七、对企业补助</t>
  </si>
  <si>
    <t xml:space="preserve">        费用补贴</t>
  </si>
  <si>
    <t xml:space="preserve">        利息补贴</t>
  </si>
  <si>
    <t xml:space="preserve">        其他对企业补助</t>
  </si>
  <si>
    <t>八、对企业资本性支出</t>
  </si>
  <si>
    <t xml:space="preserve">        对企业资本性支出（一）</t>
  </si>
  <si>
    <t xml:space="preserve">        对企业资本性支出（二）</t>
  </si>
  <si>
    <t>九、对个人和家庭的补助</t>
  </si>
  <si>
    <t xml:space="preserve">        社会福利和救助</t>
  </si>
  <si>
    <t xml:space="preserve">        助学金</t>
  </si>
  <si>
    <t xml:space="preserve">        个人农业生产补贴</t>
  </si>
  <si>
    <t xml:space="preserve">        其他对个人和家庭补助</t>
  </si>
  <si>
    <t>十、对社会保障基金补助</t>
  </si>
  <si>
    <t xml:space="preserve">        对社会保险基金补助</t>
  </si>
  <si>
    <t xml:space="preserve">        补充全国社会保障基金</t>
  </si>
  <si>
    <t>十一、债务利息及费用支出</t>
  </si>
  <si>
    <t xml:space="preserve">        国内债务付息</t>
  </si>
  <si>
    <t xml:space="preserve">        国内债务发行费用</t>
  </si>
  <si>
    <t>十二、债务还本支出</t>
  </si>
  <si>
    <t xml:space="preserve">        国内债务还本</t>
  </si>
  <si>
    <t>十三、转移性支出</t>
  </si>
  <si>
    <t xml:space="preserve">        上下级政府间转移性支出</t>
  </si>
  <si>
    <t xml:space="preserve">        援助其他地区支出</t>
  </si>
  <si>
    <t xml:space="preserve">        债务转贷</t>
  </si>
  <si>
    <t xml:space="preserve">        调出资金</t>
  </si>
  <si>
    <t xml:space="preserve">        安排预算稳定调节基金</t>
  </si>
  <si>
    <t xml:space="preserve">        补充预算周转金</t>
  </si>
  <si>
    <t>十四、预备费及预留</t>
  </si>
  <si>
    <t xml:space="preserve">        预备费</t>
  </si>
  <si>
    <t xml:space="preserve">        预留</t>
  </si>
  <si>
    <t>十五、其他支出</t>
  </si>
  <si>
    <t xml:space="preserve">        国家赔偿费用支出</t>
  </si>
  <si>
    <t xml:space="preserve">        对民间非营利组织和群众性自治组织补贴</t>
  </si>
  <si>
    <r>
      <rPr>
        <sz val="12"/>
        <color rgb="FF000000"/>
        <rFont val="Times New Roman"/>
        <charset val="134"/>
      </rPr>
      <t xml:space="preserve">         </t>
    </r>
    <r>
      <rPr>
        <sz val="12"/>
        <color rgb="FF000000"/>
        <rFont val="宋体"/>
        <charset val="134"/>
      </rPr>
      <t>经常性赠与</t>
    </r>
  </si>
  <si>
    <r>
      <rPr>
        <sz val="12"/>
        <color rgb="FF000000"/>
        <rFont val="Times New Roman"/>
        <charset val="134"/>
      </rPr>
      <t xml:space="preserve">         </t>
    </r>
    <r>
      <rPr>
        <sz val="12"/>
        <color rgb="FF000000"/>
        <rFont val="宋体"/>
        <charset val="134"/>
      </rPr>
      <t>资本性赠与</t>
    </r>
  </si>
  <si>
    <r>
      <rPr>
        <sz val="12"/>
        <color rgb="FF000000"/>
        <rFont val="Times New Roman"/>
        <charset val="134"/>
      </rPr>
      <t xml:space="preserve">        </t>
    </r>
    <r>
      <rPr>
        <sz val="12"/>
        <color rgb="FF000000"/>
        <rFont val="宋体"/>
        <charset val="134"/>
      </rPr>
      <t>其他支出</t>
    </r>
  </si>
  <si>
    <t>表三十九：</t>
  </si>
  <si>
    <r>
      <rPr>
        <sz val="20"/>
        <rFont val="Times New Roman"/>
        <charset val="134"/>
      </rPr>
      <t>2024</t>
    </r>
    <r>
      <rPr>
        <sz val="20"/>
        <rFont val="宋体"/>
        <charset val="134"/>
      </rPr>
      <t>年县级政府性基金预算支出预算表</t>
    </r>
    <r>
      <rPr>
        <sz val="20"/>
        <rFont val="Times New Roman"/>
        <charset val="134"/>
      </rPr>
      <t xml:space="preserve">
</t>
    </r>
    <r>
      <rPr>
        <sz val="20"/>
        <rFont val="宋体"/>
        <charset val="134"/>
      </rPr>
      <t>（按功能科目分类）</t>
    </r>
  </si>
  <si>
    <r>
      <rPr>
        <sz val="10"/>
        <rFont val="宋体"/>
        <charset val="134"/>
      </rPr>
      <t>金额单位</t>
    </r>
    <r>
      <rPr>
        <sz val="10"/>
        <rFont val="Times New Roman"/>
        <charset val="134"/>
      </rPr>
      <t>:</t>
    </r>
    <r>
      <rPr>
        <sz val="10"/>
        <rFont val="宋体"/>
        <charset val="134"/>
      </rPr>
      <t>万元</t>
    </r>
  </si>
  <si>
    <t>支 出 科 目</t>
  </si>
  <si>
    <t>一、文化旅游体育与传媒支出</t>
  </si>
  <si>
    <t xml:space="preserve">    国家电影事业发展专项资金安排的支出</t>
  </si>
  <si>
    <t xml:space="preserve">        其他国家电影事业发展专项资金支出</t>
  </si>
  <si>
    <t>二、社会保障和就业支出</t>
  </si>
  <si>
    <t xml:space="preserve">    大中型水库移民后期扶持基金支出</t>
  </si>
  <si>
    <t xml:space="preserve">      基础设施建设和经济发展</t>
  </si>
  <si>
    <t>三、城乡社区支出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</si>
  <si>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</si>
  <si>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</si>
  <si>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</si>
  <si>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</si>
  <si>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</si>
  <si>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</si>
  <si>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</si>
  <si>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</si>
  <si>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</si>
  <si>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</si>
  <si>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农村社会事业支出</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</si>
  <si>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</si>
  <si>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</si>
  <si>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</si>
  <si>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</si>
  <si>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</si>
  <si>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</si>
  <si>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</si>
  <si>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</si>
  <si>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</si>
  <si>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</si>
  <si>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</si>
  <si>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</si>
  <si>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</si>
  <si>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</si>
  <si>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</si>
  <si>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</si>
  <si>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</si>
  <si>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</si>
  <si>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</si>
  <si>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</si>
  <si>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r>
      <rPr>
        <sz val="12"/>
        <rFont val="宋体"/>
        <charset val="134"/>
      </rPr>
      <t xml:space="preserve">    </t>
    </r>
    <r>
      <rPr>
        <sz val="12"/>
        <rFont val="宋体"/>
        <charset val="134"/>
      </rPr>
      <t xml:space="preserve">  城市防洪</t>
    </r>
  </si>
  <si>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</si>
  <si>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</si>
  <si>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</si>
  <si>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公共租赁住房支出</t>
  </si>
  <si>
    <t xml:space="preserve">      其他国有土地使用权出让收入对应专项债务安排的支出</t>
  </si>
  <si>
    <t>四、农林水支出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</si>
  <si>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</si>
  <si>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</si>
  <si>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</si>
  <si>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</si>
  <si>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</si>
  <si>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</si>
  <si>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</si>
  <si>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五、交通运输支出</t>
  </si>
  <si>
    <t xml:space="preserve">    车辆通行费安排的支出</t>
  </si>
  <si>
    <t xml:space="preserve">      公路还贷</t>
  </si>
  <si>
    <t xml:space="preserve">      政府还贷公路养护</t>
  </si>
  <si>
    <t xml:space="preserve">      政府还贷公路管理</t>
  </si>
  <si>
    <t xml:space="preserve">      其他车辆通行费安排的支出</t>
  </si>
  <si>
    <t>六、资源勘探工业信息等支出</t>
  </si>
  <si>
    <t xml:space="preserve">    农网还贷资金支出</t>
  </si>
  <si>
    <t xml:space="preserve">      中央农网还贷资金支出</t>
  </si>
  <si>
    <t xml:space="preserve">      地方农网还贷资金支出</t>
  </si>
  <si>
    <t xml:space="preserve">      其他农网还贷资金支出</t>
  </si>
  <si>
    <t>七、其他支出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</si>
  <si>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</si>
  <si>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</si>
  <si>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</si>
  <si>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</si>
  <si>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</si>
  <si>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</si>
  <si>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</si>
  <si>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</si>
  <si>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</si>
  <si>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</si>
  <si>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</si>
  <si>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</si>
  <si>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</si>
  <si>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</si>
  <si>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</si>
  <si>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</si>
  <si>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</si>
  <si>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</si>
  <si>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</si>
  <si>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</si>
  <si>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</si>
  <si>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用于巩固脱贫攻坚成果衔接乡村振兴的彩票公益金支出</t>
  </si>
  <si>
    <t xml:space="preserve">      用于法律援助的彩票公益金支出</t>
  </si>
  <si>
    <t xml:space="preserve">      用于城乡医疗救助的彩票公益金支出</t>
  </si>
  <si>
    <t xml:space="preserve">      用于其他社会公益事业的彩票公益金支出</t>
  </si>
  <si>
    <t>八、债务付息支出</t>
  </si>
  <si>
    <t xml:space="preserve">    地方政府专项债务付息支出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</si>
  <si>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</si>
  <si>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</si>
  <si>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</si>
  <si>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</si>
  <si>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</si>
  <si>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</si>
  <si>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</si>
  <si>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</si>
  <si>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</si>
  <si>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</si>
  <si>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</si>
  <si>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</si>
  <si>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其他政府性基金债务付息支出</t>
  </si>
  <si>
    <t>九、债务发行费用支出</t>
  </si>
  <si>
    <t xml:space="preserve">    地方政府专项债务发行费用支出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</si>
  <si>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</si>
  <si>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</si>
  <si>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</si>
  <si>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</si>
  <si>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</si>
  <si>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</si>
  <si>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</si>
  <si>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</si>
  <si>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</si>
  <si>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</si>
  <si>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</si>
  <si>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</si>
  <si>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</si>
  <si>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</si>
  <si>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</si>
  <si>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表四十：</t>
  </si>
  <si>
    <r>
      <rPr>
        <b/>
        <sz val="20"/>
        <color rgb="FF000000"/>
        <rFont val="Times New Roman"/>
        <charset val="134"/>
      </rPr>
      <t>2024</t>
    </r>
    <r>
      <rPr>
        <b/>
        <sz val="20"/>
        <color rgb="FF000000"/>
        <rFont val="宋体"/>
        <charset val="134"/>
      </rPr>
      <t>年县级对乡镇政府性基金专项转移支付分地区分项目预算表</t>
    </r>
  </si>
  <si>
    <t>金额单位:万元</t>
  </si>
  <si>
    <t>1.文化体育与传媒支出</t>
  </si>
  <si>
    <t>2.城乡社区支出</t>
  </si>
  <si>
    <t>3.交通运输支出</t>
  </si>
  <si>
    <t>4.资源勘探信息等支出</t>
  </si>
  <si>
    <t>5.其他支出</t>
  </si>
  <si>
    <t>注：县级对乡镇级政府无政府性基金转移支付支出。</t>
  </si>
  <si>
    <t>表四十一：</t>
  </si>
  <si>
    <r>
      <rPr>
        <sz val="20"/>
        <rFont val="Times New Roman"/>
        <charset val="134"/>
      </rPr>
      <t>2024</t>
    </r>
    <r>
      <rPr>
        <sz val="20"/>
        <rFont val="方正小标宋_GBK"/>
        <charset val="134"/>
      </rPr>
      <t>年泗洪县国有资本经营收入预算表（代编）</t>
    </r>
  </si>
  <si>
    <t xml:space="preserve">      化工企业利润收入</t>
  </si>
  <si>
    <t xml:space="preserve">      运输企业利润收入</t>
  </si>
  <si>
    <t xml:space="preserve">      投资服务企业利润收入</t>
  </si>
  <si>
    <t xml:space="preserve">      贸易企业利润收入</t>
  </si>
  <si>
    <t xml:space="preserve">      建筑施工企业利润收入</t>
  </si>
  <si>
    <t xml:space="preserve">      房地产企业利润收入</t>
  </si>
  <si>
    <t xml:space="preserve">      对外合作企业利润收入</t>
  </si>
  <si>
    <t xml:space="preserve">      农林牧渔企业利润收入</t>
  </si>
  <si>
    <t xml:space="preserve">      教育文化广播企业利润收入</t>
  </si>
  <si>
    <t xml:space="preserve">      其他国有资本经营预算利润收入</t>
  </si>
  <si>
    <t>5.其他国有资本经营收入</t>
  </si>
  <si>
    <t>上年结转收入</t>
  </si>
  <si>
    <t>上级专项转移支付</t>
  </si>
  <si>
    <t>本年收入总计</t>
  </si>
  <si>
    <t>表四十二：</t>
  </si>
  <si>
    <r>
      <rPr>
        <b/>
        <sz val="20"/>
        <rFont val="Times New Roman"/>
        <charset val="134"/>
      </rPr>
      <t>2024</t>
    </r>
    <r>
      <rPr>
        <b/>
        <sz val="20"/>
        <rFont val="宋体"/>
        <charset val="134"/>
      </rPr>
      <t>年泗洪县国有资本经营支出预算表（代编）</t>
    </r>
  </si>
  <si>
    <r>
      <rPr>
        <b/>
        <sz val="12"/>
        <rFont val="宋体"/>
        <charset val="134"/>
      </rPr>
      <t xml:space="preserve">支 </t>
    </r>
    <r>
      <rPr>
        <b/>
        <sz val="12"/>
        <color indexed="8"/>
        <rFont val="宋体"/>
        <charset val="134"/>
      </rPr>
      <t>出 项 目</t>
    </r>
  </si>
  <si>
    <t xml:space="preserve">    “三供一业”移交补助支出</t>
  </si>
  <si>
    <t xml:space="preserve">    国有企业办职教幼教补助支出</t>
  </si>
  <si>
    <t xml:space="preserve">    国有企业退休人员社会化管理补助支出</t>
  </si>
  <si>
    <t xml:space="preserve">    国有企业改革成本支出</t>
  </si>
  <si>
    <t xml:space="preserve">    离休干部医药费补助支出</t>
  </si>
  <si>
    <t xml:space="preserve">    其他解决历史遗留问题及改革成本支出</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</si>
  <si>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</si>
  <si>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</si>
  <si>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</si>
  <si>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</si>
  <si>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</si>
  <si>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其他国有企业资本金注入</t>
  </si>
  <si>
    <t xml:space="preserve">    国有企业政策性补贴</t>
  </si>
  <si>
    <t xml:space="preserve">    其他国有资本经营预算支出</t>
  </si>
  <si>
    <t xml:space="preserve">   国有资本经营预算上解支出</t>
  </si>
  <si>
    <t xml:space="preserve">   国有资本经营预算调出资金</t>
  </si>
  <si>
    <t>表四十三：</t>
  </si>
  <si>
    <r>
      <rPr>
        <sz val="20"/>
        <rFont val="Times New Roman"/>
        <charset val="134"/>
      </rPr>
      <t>2024</t>
    </r>
    <r>
      <rPr>
        <sz val="20"/>
        <rFont val="方正小标宋_GBK"/>
        <charset val="134"/>
      </rPr>
      <t>年县级国有资本经营收入预算表</t>
    </r>
  </si>
  <si>
    <t xml:space="preserve">    国有资本经营预算上解收入 </t>
  </si>
  <si>
    <t>表四十四：</t>
  </si>
  <si>
    <r>
      <rPr>
        <b/>
        <sz val="20"/>
        <rFont val="Times New Roman"/>
        <charset val="134"/>
      </rPr>
      <t>2024</t>
    </r>
    <r>
      <rPr>
        <b/>
        <sz val="20"/>
        <rFont val="宋体"/>
        <charset val="134"/>
      </rPr>
      <t>年县级国有资本经营支出预算表</t>
    </r>
  </si>
  <si>
    <r>
      <rPr>
        <sz val="12"/>
        <rFont val="宋体"/>
        <charset val="134"/>
      </rPr>
      <t xml:space="preserve"> </t>
    </r>
    <r>
      <rPr>
        <sz val="12"/>
        <rFont val="宋体"/>
        <charset val="134"/>
      </rPr>
      <t xml:space="preserve">     </t>
    </r>
    <r>
      <rPr>
        <sz val="12"/>
        <rFont val="宋体"/>
        <charset val="134"/>
      </rPr>
      <t>其他解决历史遗留问题及改革成本支出</t>
    </r>
  </si>
  <si>
    <r>
      <rPr>
        <sz val="12"/>
        <rFont val="宋体"/>
        <charset val="134"/>
      </rPr>
      <t xml:space="preserve"> </t>
    </r>
    <r>
      <rPr>
        <sz val="12"/>
        <rFont val="宋体"/>
        <charset val="134"/>
      </rPr>
      <t xml:space="preserve">     国有企业政策性补贴</t>
    </r>
  </si>
  <si>
    <r>
      <rPr>
        <sz val="12"/>
        <rFont val="宋体"/>
        <charset val="134"/>
      </rPr>
      <t xml:space="preserve"> </t>
    </r>
    <r>
      <rPr>
        <sz val="12"/>
        <rFont val="宋体"/>
        <charset val="134"/>
      </rPr>
      <t xml:space="preserve">     </t>
    </r>
    <r>
      <rPr>
        <sz val="12"/>
        <rFont val="宋体"/>
        <charset val="134"/>
      </rPr>
      <t xml:space="preserve">其他国有资本经营预算支出 </t>
    </r>
  </si>
  <si>
    <t>表四十五：</t>
  </si>
  <si>
    <r>
      <rPr>
        <b/>
        <sz val="20"/>
        <rFont val="Times New Roman"/>
        <charset val="134"/>
      </rPr>
      <t>2024</t>
    </r>
    <r>
      <rPr>
        <b/>
        <sz val="20"/>
        <rFont val="宋体"/>
        <charset val="134"/>
      </rPr>
      <t>年县级国有资本经营预算平衡情况表</t>
    </r>
  </si>
  <si>
    <t>县级国有资本经营预算支出</t>
  </si>
  <si>
    <r>
      <rPr>
        <sz val="12"/>
        <rFont val="Times New Roman"/>
        <charset val="134"/>
      </rPr>
      <t xml:space="preserve">        </t>
    </r>
    <r>
      <rPr>
        <sz val="12"/>
        <rFont val="宋体"/>
        <charset val="134"/>
      </rPr>
      <t>上年结转收入</t>
    </r>
  </si>
  <si>
    <r>
      <rPr>
        <sz val="11"/>
        <color rgb="FF000000"/>
        <rFont val="Times New Roman"/>
        <charset val="134"/>
      </rPr>
      <t xml:space="preserve">        </t>
    </r>
    <r>
      <rPr>
        <sz val="11"/>
        <color rgb="FF000000"/>
        <rFont val="宋体"/>
        <charset val="134"/>
      </rPr>
      <t>调出资金</t>
    </r>
  </si>
  <si>
    <r>
      <rPr>
        <sz val="12"/>
        <rFont val="Times New Roman"/>
        <charset val="134"/>
      </rPr>
      <t xml:space="preserve">        </t>
    </r>
    <r>
      <rPr>
        <sz val="12"/>
        <rFont val="宋体"/>
        <charset val="134"/>
      </rPr>
      <t>年终结转</t>
    </r>
  </si>
  <si>
    <t>表四十六：</t>
  </si>
  <si>
    <r>
      <rPr>
        <b/>
        <sz val="20"/>
        <color rgb="FF000000"/>
        <rFont val="Times New Roman"/>
        <charset val="134"/>
      </rPr>
      <t>2024</t>
    </r>
    <r>
      <rPr>
        <b/>
        <sz val="20"/>
        <color rgb="FF000000"/>
        <rFont val="宋体"/>
        <charset val="134"/>
      </rPr>
      <t>年县级国有资本经营预算转移支付预算表</t>
    </r>
  </si>
  <si>
    <t>科目</t>
  </si>
  <si>
    <t>注：县级对乡镇级政府无国有资本经营预算转移支付支出。</t>
  </si>
  <si>
    <t>表四十七：</t>
  </si>
  <si>
    <r>
      <rPr>
        <sz val="20"/>
        <rFont val="Times New Roman"/>
        <charset val="134"/>
      </rPr>
      <t>2024</t>
    </r>
    <r>
      <rPr>
        <sz val="20"/>
        <rFont val="方正小标宋_GBK"/>
        <charset val="134"/>
      </rPr>
      <t>年县级国有资本经营预算支出表</t>
    </r>
    <r>
      <rPr>
        <sz val="20"/>
        <rFont val="Times New Roman"/>
        <charset val="134"/>
      </rPr>
      <t xml:space="preserve">
</t>
    </r>
    <r>
      <rPr>
        <sz val="20"/>
        <rFont val="方正小标宋_GBK"/>
        <charset val="134"/>
      </rPr>
      <t>（按经济科目分类）</t>
    </r>
  </si>
  <si>
    <t>县级支出总计</t>
  </si>
  <si>
    <r>
      <rPr>
        <b/>
        <sz val="12"/>
        <color indexed="8"/>
        <rFont val="宋体"/>
        <charset val="134"/>
      </rPr>
      <t>一、</t>
    </r>
    <r>
      <rPr>
        <b/>
        <sz val="12"/>
        <color indexed="8"/>
        <rFont val="宋体"/>
        <charset val="134"/>
      </rPr>
      <t>对企业补助</t>
    </r>
  </si>
  <si>
    <r>
      <rPr>
        <sz val="12"/>
        <color indexed="8"/>
        <rFont val="Times New Roman"/>
        <charset val="134"/>
      </rPr>
      <t xml:space="preserve">        </t>
    </r>
    <r>
      <rPr>
        <sz val="12"/>
        <color indexed="8"/>
        <rFont val="宋体"/>
        <charset val="134"/>
      </rPr>
      <t>费用补贴</t>
    </r>
  </si>
  <si>
    <r>
      <rPr>
        <sz val="12"/>
        <color indexed="8"/>
        <rFont val="Times New Roman"/>
        <charset val="134"/>
      </rPr>
      <t xml:space="preserve">        </t>
    </r>
    <r>
      <rPr>
        <sz val="12"/>
        <color indexed="8"/>
        <rFont val="宋体"/>
        <charset val="134"/>
      </rPr>
      <t>利息补贴</t>
    </r>
  </si>
  <si>
    <r>
      <rPr>
        <sz val="12"/>
        <color indexed="8"/>
        <rFont val="Times New Roman"/>
        <charset val="134"/>
      </rPr>
      <t xml:space="preserve">        </t>
    </r>
    <r>
      <rPr>
        <sz val="12"/>
        <color indexed="8"/>
        <rFont val="宋体"/>
        <charset val="134"/>
      </rPr>
      <t>其他对企业补助</t>
    </r>
  </si>
  <si>
    <r>
      <rPr>
        <b/>
        <sz val="12"/>
        <color indexed="8"/>
        <rFont val="宋体"/>
        <charset val="134"/>
      </rPr>
      <t>二、</t>
    </r>
    <r>
      <rPr>
        <b/>
        <sz val="12"/>
        <color indexed="8"/>
        <rFont val="宋体"/>
        <charset val="134"/>
      </rPr>
      <t>对企业资本性支出</t>
    </r>
  </si>
  <si>
    <r>
      <rPr>
        <sz val="12"/>
        <color indexed="8"/>
        <rFont val="Times New Roman"/>
        <charset val="134"/>
      </rPr>
      <t xml:space="preserve">        </t>
    </r>
    <r>
      <rPr>
        <sz val="12"/>
        <color indexed="8"/>
        <rFont val="宋体"/>
        <charset val="134"/>
      </rPr>
      <t>对企业资本性支出（一）</t>
    </r>
  </si>
  <si>
    <r>
      <rPr>
        <sz val="12"/>
        <color indexed="8"/>
        <rFont val="Times New Roman"/>
        <charset val="134"/>
      </rPr>
      <t xml:space="preserve">        </t>
    </r>
    <r>
      <rPr>
        <sz val="12"/>
        <color indexed="8"/>
        <rFont val="宋体"/>
        <charset val="134"/>
      </rPr>
      <t>对企业资本性支出（二）</t>
    </r>
  </si>
  <si>
    <t>三、转移性支出</t>
  </si>
  <si>
    <r>
      <rPr>
        <sz val="12"/>
        <color indexed="8"/>
        <rFont val="Times New Roman"/>
        <charset val="134"/>
      </rPr>
      <t xml:space="preserve">        </t>
    </r>
    <r>
      <rPr>
        <sz val="12"/>
        <color indexed="8"/>
        <rFont val="宋体"/>
        <charset val="134"/>
      </rPr>
      <t>援助其他地区支出</t>
    </r>
  </si>
  <si>
    <r>
      <rPr>
        <sz val="12"/>
        <color indexed="8"/>
        <rFont val="Times New Roman"/>
        <charset val="134"/>
      </rPr>
      <t xml:space="preserve">        </t>
    </r>
    <r>
      <rPr>
        <sz val="12"/>
        <color indexed="8"/>
        <rFont val="宋体"/>
        <charset val="134"/>
      </rPr>
      <t>债务转贷</t>
    </r>
  </si>
  <si>
    <r>
      <rPr>
        <sz val="12"/>
        <color indexed="8"/>
        <rFont val="Times New Roman"/>
        <charset val="134"/>
      </rPr>
      <t xml:space="preserve">        </t>
    </r>
    <r>
      <rPr>
        <sz val="12"/>
        <color indexed="8"/>
        <rFont val="宋体"/>
        <charset val="134"/>
      </rPr>
      <t>调出资金</t>
    </r>
  </si>
  <si>
    <t>表四十八：</t>
  </si>
  <si>
    <r>
      <rPr>
        <b/>
        <sz val="20"/>
        <rFont val="Times New Roman"/>
        <charset val="134"/>
      </rPr>
      <t>2024</t>
    </r>
    <r>
      <rPr>
        <b/>
        <sz val="20"/>
        <rFont val="宋体"/>
        <charset val="134"/>
      </rPr>
      <t>年泗洪县社会保险基金预算收入表（代编）</t>
    </r>
  </si>
  <si>
    <r>
      <rPr>
        <sz val="12"/>
        <color indexed="8"/>
        <rFont val="Times New Roman"/>
        <charset val="134"/>
      </rPr>
      <t>3.</t>
    </r>
    <r>
      <rPr>
        <sz val="12"/>
        <color indexed="8"/>
        <rFont val="宋体"/>
        <charset val="134"/>
      </rPr>
      <t>机关事业单位基本养老保险基金收入</t>
    </r>
  </si>
  <si>
    <r>
      <rPr>
        <sz val="12"/>
        <color indexed="8"/>
        <rFont val="Times New Roman"/>
        <charset val="134"/>
      </rPr>
      <t>4.</t>
    </r>
    <r>
      <rPr>
        <sz val="12"/>
        <color indexed="8"/>
        <rFont val="宋体"/>
        <charset val="134"/>
      </rPr>
      <t>职工基本医疗保险（含生育保险）基金收入</t>
    </r>
  </si>
  <si>
    <r>
      <rPr>
        <sz val="12"/>
        <color indexed="8"/>
        <rFont val="Times New Roman"/>
        <charset val="134"/>
      </rPr>
      <t>7.</t>
    </r>
    <r>
      <rPr>
        <sz val="12"/>
        <color indexed="8"/>
        <rFont val="宋体"/>
        <charset val="134"/>
      </rPr>
      <t>失业保险基金收入</t>
    </r>
  </si>
  <si>
    <t>8.其他社会保险基金收入</t>
  </si>
  <si>
    <t xml:space="preserve">                    收 入 合 计</t>
  </si>
  <si>
    <t>表四十九：</t>
  </si>
  <si>
    <r>
      <rPr>
        <b/>
        <sz val="20"/>
        <rFont val="Times New Roman"/>
        <charset val="134"/>
      </rPr>
      <t>2024</t>
    </r>
    <r>
      <rPr>
        <b/>
        <sz val="20"/>
        <rFont val="宋体"/>
        <charset val="134"/>
      </rPr>
      <t>年泗洪县社会保险基金预算支出表（代编）</t>
    </r>
  </si>
  <si>
    <t xml:space="preserve">  （1）基本养老金</t>
  </si>
  <si>
    <t xml:space="preserve">  （2）医疗补助金</t>
  </si>
  <si>
    <t xml:space="preserve">  （3）丧葬抚恤补助</t>
  </si>
  <si>
    <t xml:space="preserve">  （4）转移支出</t>
  </si>
  <si>
    <t xml:space="preserve">  （5）其他企业职工基本养老保险基金支出</t>
  </si>
  <si>
    <t xml:space="preserve">  （1）基础养老金支出</t>
  </si>
  <si>
    <t xml:space="preserve">  （2）个人账户养老金支出</t>
  </si>
  <si>
    <t xml:space="preserve">  （3）丧葬抚恤补助支出</t>
  </si>
  <si>
    <t xml:space="preserve">  （5）其他城乡居民基本养老保险基金支出</t>
  </si>
  <si>
    <t xml:space="preserve">  （1）基本养老金支出</t>
  </si>
  <si>
    <t xml:space="preserve">  （2）转移支出</t>
  </si>
  <si>
    <t xml:space="preserve">  （3）其他机关事业单位基本养老保险基金支出</t>
  </si>
  <si>
    <t>4.职工基本医疗保险（含生育保险）基金支出</t>
  </si>
  <si>
    <r>
      <rPr>
        <sz val="12"/>
        <color indexed="8"/>
        <rFont val="宋体"/>
        <charset val="134"/>
      </rPr>
      <t xml:space="preserve"> </t>
    </r>
    <r>
      <rPr>
        <sz val="12"/>
        <color indexed="8"/>
        <rFont val="宋体"/>
        <charset val="134"/>
      </rPr>
      <t xml:space="preserve"> （1）职工基本医疗保险统筹基金</t>
    </r>
  </si>
  <si>
    <t xml:space="preserve">  （2）职工医疗保险个人账户基金</t>
  </si>
  <si>
    <t xml:space="preserve">  （3）其他职工基本医疗保险基金支出</t>
  </si>
  <si>
    <t xml:space="preserve">  （1）城乡居民基本医疗保险基金医疗待遇支出</t>
  </si>
  <si>
    <t xml:space="preserve">  （2）城乡居民大病保险支出</t>
  </si>
  <si>
    <t xml:space="preserve">  （3）其他城乡居民基本医疗保险基金支出</t>
  </si>
  <si>
    <t xml:space="preserve">  （1）工伤保险待遇</t>
  </si>
  <si>
    <t xml:space="preserve">  （2）劳动能力鉴定支出</t>
  </si>
  <si>
    <t xml:space="preserve">  （3）工伤预防费用支出</t>
  </si>
  <si>
    <t xml:space="preserve">  （4）其他工伤保险基金支出</t>
  </si>
  <si>
    <t>7.失业保险基金支出</t>
  </si>
  <si>
    <t xml:space="preserve">  （1）失业保险金</t>
  </si>
  <si>
    <t xml:space="preserve">  （2）医疗保险费</t>
  </si>
  <si>
    <t xml:space="preserve">  （4）职业培训和职业介绍补贴</t>
  </si>
  <si>
    <t xml:space="preserve">  （5）技能提升补贴支出</t>
  </si>
  <si>
    <t xml:space="preserve">  （6）稳定岗位补贴支出</t>
  </si>
  <si>
    <t xml:space="preserve">  （7）其他费用支出</t>
  </si>
  <si>
    <t xml:space="preserve">  （8）转移支出</t>
  </si>
  <si>
    <t xml:space="preserve">  （9）其他失业保险基金支出</t>
  </si>
  <si>
    <t>8.其他社会保险基金支出</t>
  </si>
  <si>
    <t>9.当年收支结余</t>
  </si>
  <si>
    <t>表五十：</t>
  </si>
  <si>
    <r>
      <rPr>
        <b/>
        <sz val="20"/>
        <rFont val="Times New Roman"/>
        <charset val="134"/>
      </rPr>
      <t>2024</t>
    </r>
    <r>
      <rPr>
        <b/>
        <sz val="20"/>
        <rFont val="宋体"/>
        <charset val="134"/>
      </rPr>
      <t>年县级社会保险基金预算收入表</t>
    </r>
  </si>
  <si>
    <t>1.企业职工基本养老保险基金收入</t>
  </si>
  <si>
    <t>4.职工基本医疗保险（含生育保险）基金收入</t>
  </si>
  <si>
    <t>5.城乡居民基本医疗保险基金收入</t>
  </si>
  <si>
    <t>7.失业保险基金收入</t>
  </si>
  <si>
    <t xml:space="preserve">             县级收入合计</t>
  </si>
  <si>
    <t>表五十一：</t>
  </si>
  <si>
    <r>
      <rPr>
        <b/>
        <sz val="20"/>
        <rFont val="Times New Roman"/>
        <charset val="134"/>
      </rPr>
      <t>2024</t>
    </r>
    <r>
      <rPr>
        <b/>
        <sz val="20"/>
        <rFont val="宋体"/>
        <charset val="134"/>
      </rPr>
      <t>年县级社会保险基金预算支出表</t>
    </r>
  </si>
  <si>
    <t>表五十二：</t>
  </si>
  <si>
    <r>
      <rPr>
        <sz val="20"/>
        <rFont val="方正小标宋_GBK"/>
        <charset val="134"/>
      </rPr>
      <t>泗洪县</t>
    </r>
    <r>
      <rPr>
        <sz val="20"/>
        <rFont val="Times New Roman"/>
        <charset val="134"/>
      </rPr>
      <t>2023</t>
    </r>
    <r>
      <rPr>
        <sz val="20"/>
        <rFont val="方正小标宋_GBK"/>
        <charset val="134"/>
      </rPr>
      <t>年地方政府债务限额及余额情况表</t>
    </r>
  </si>
  <si>
    <t>金额单位：亿元</t>
  </si>
  <si>
    <t>地   区</t>
  </si>
  <si>
    <t>2023年债务限额</t>
  </si>
  <si>
    <r>
      <rPr>
        <b/>
        <sz val="12"/>
        <rFont val="Times New Roman"/>
        <charset val="134"/>
      </rPr>
      <t>2023</t>
    </r>
    <r>
      <rPr>
        <b/>
        <sz val="12"/>
        <rFont val="宋体"/>
        <charset val="134"/>
      </rPr>
      <t>年债务余额预计执行数</t>
    </r>
  </si>
  <si>
    <t>一般债务</t>
  </si>
  <si>
    <t>专项债务</t>
  </si>
  <si>
    <t>泗洪县</t>
  </si>
  <si>
    <t>注：本表反映上一年度本地区、本级及所属地区地方政府债务限额及余额预计执行数。</t>
  </si>
  <si>
    <t>表五十三：</t>
  </si>
  <si>
    <r>
      <rPr>
        <sz val="18"/>
        <rFont val="方正小标宋_GBK"/>
        <charset val="134"/>
      </rPr>
      <t>泗洪县</t>
    </r>
    <r>
      <rPr>
        <sz val="18"/>
        <rFont val="Times New Roman"/>
        <charset val="134"/>
      </rPr>
      <t>2022</t>
    </r>
    <r>
      <rPr>
        <sz val="18"/>
        <rFont val="方正小标宋_GBK"/>
        <charset val="134"/>
      </rPr>
      <t>年和</t>
    </r>
    <r>
      <rPr>
        <sz val="18"/>
        <rFont val="Times New Roman"/>
        <charset val="134"/>
      </rPr>
      <t>2023</t>
    </r>
    <r>
      <rPr>
        <sz val="18"/>
        <rFont val="方正小标宋_GBK"/>
        <charset val="134"/>
      </rPr>
      <t>年地方政府一般债务余额情况表</t>
    </r>
  </si>
  <si>
    <t>项目</t>
  </si>
  <si>
    <t>一、2022年末地方政府一般债务余额实际数</t>
  </si>
  <si>
    <t>二、2022年末地方政府一般债务限额</t>
  </si>
  <si>
    <t>三、2023年地方政府一般债务转贷收入</t>
  </si>
  <si>
    <t>四、2023年地方政府一般债务还本支出</t>
  </si>
  <si>
    <t>五、2023年末地方政府一般债务余额预计执行数</t>
  </si>
  <si>
    <t>六、2023年末地方政府一般债务限额</t>
  </si>
  <si>
    <t>注：本表反映本地区上两年度一般债务余额，上一年度一般债务限额、发行额、还本支出及余额，本年度财政赤字及一般债务限额。</t>
  </si>
  <si>
    <t>表五十四：</t>
  </si>
  <si>
    <t>泗洪县2022年和2023年地方政府专项债务余额情况表</t>
  </si>
  <si>
    <r>
      <rPr>
        <sz val="12"/>
        <rFont val="宋体"/>
        <charset val="134"/>
      </rPr>
      <t>一、</t>
    </r>
    <r>
      <rPr>
        <sz val="12"/>
        <rFont val="Times New Roman"/>
        <charset val="134"/>
      </rPr>
      <t>2022</t>
    </r>
    <r>
      <rPr>
        <sz val="12"/>
        <rFont val="宋体"/>
        <charset val="134"/>
      </rPr>
      <t>年末地方政府专项债务余额实际数</t>
    </r>
  </si>
  <si>
    <r>
      <rPr>
        <sz val="12"/>
        <rFont val="宋体"/>
        <charset val="134"/>
      </rPr>
      <t>二、</t>
    </r>
    <r>
      <rPr>
        <sz val="12"/>
        <rFont val="Times New Roman"/>
        <charset val="134"/>
      </rPr>
      <t>2022</t>
    </r>
    <r>
      <rPr>
        <sz val="12"/>
        <rFont val="宋体"/>
        <charset val="134"/>
      </rPr>
      <t>年末地方政府专项债务限额</t>
    </r>
  </si>
  <si>
    <r>
      <rPr>
        <sz val="12"/>
        <rFont val="宋体"/>
        <charset val="134"/>
      </rPr>
      <t>三、</t>
    </r>
    <r>
      <rPr>
        <sz val="12"/>
        <rFont val="Times New Roman"/>
        <charset val="134"/>
      </rPr>
      <t>2023</t>
    </r>
    <r>
      <rPr>
        <sz val="12"/>
        <rFont val="宋体"/>
        <charset val="134"/>
      </rPr>
      <t>年地方政府专项债务发行额</t>
    </r>
  </si>
  <si>
    <r>
      <rPr>
        <sz val="12"/>
        <rFont val="宋体"/>
        <charset val="134"/>
      </rPr>
      <t>四、</t>
    </r>
    <r>
      <rPr>
        <sz val="12"/>
        <rFont val="Times New Roman"/>
        <charset val="134"/>
      </rPr>
      <t>2023</t>
    </r>
    <r>
      <rPr>
        <sz val="12"/>
        <rFont val="宋体"/>
        <charset val="134"/>
      </rPr>
      <t>年地方政府专项债务还本支出</t>
    </r>
  </si>
  <si>
    <r>
      <rPr>
        <sz val="12"/>
        <rFont val="宋体"/>
        <charset val="134"/>
      </rPr>
      <t>五、</t>
    </r>
    <r>
      <rPr>
        <sz val="12"/>
        <rFont val="Times New Roman"/>
        <charset val="134"/>
      </rPr>
      <t>2023</t>
    </r>
    <r>
      <rPr>
        <sz val="12"/>
        <rFont val="宋体"/>
        <charset val="134"/>
      </rPr>
      <t>年末地方政府专项债务余额预计执行数</t>
    </r>
  </si>
  <si>
    <r>
      <rPr>
        <sz val="12"/>
        <rFont val="宋体"/>
        <charset val="134"/>
      </rPr>
      <t>六、</t>
    </r>
    <r>
      <rPr>
        <sz val="12"/>
        <rFont val="Times New Roman"/>
        <charset val="134"/>
      </rPr>
      <t>2023</t>
    </r>
    <r>
      <rPr>
        <sz val="12"/>
        <rFont val="宋体"/>
        <charset val="134"/>
      </rPr>
      <t>年地方政府专项债务新增限额</t>
    </r>
  </si>
  <si>
    <r>
      <rPr>
        <sz val="12"/>
        <rFont val="宋体"/>
        <charset val="134"/>
      </rPr>
      <t>七、</t>
    </r>
    <r>
      <rPr>
        <sz val="12"/>
        <rFont val="Times New Roman"/>
        <charset val="134"/>
      </rPr>
      <t>2023</t>
    </r>
    <r>
      <rPr>
        <sz val="12"/>
        <rFont val="宋体"/>
        <charset val="134"/>
      </rPr>
      <t>年地方政府专项债务收回结存限额</t>
    </r>
  </si>
  <si>
    <r>
      <rPr>
        <sz val="12"/>
        <rFont val="宋体"/>
        <charset val="134"/>
      </rPr>
      <t>八、</t>
    </r>
    <r>
      <rPr>
        <sz val="12"/>
        <rFont val="Times New Roman"/>
        <charset val="134"/>
      </rPr>
      <t>2023</t>
    </r>
    <r>
      <rPr>
        <sz val="12"/>
        <rFont val="宋体"/>
        <charset val="134"/>
      </rPr>
      <t>年末地方政府专项债务限额</t>
    </r>
  </si>
  <si>
    <t>注：本表反映本地区上两年度专项债务余额，上一年度专项债务限额、发行额、还本额及余额，本年度专项债务新增限额及限额。</t>
  </si>
  <si>
    <t>表五十五：</t>
  </si>
  <si>
    <t>泗洪县地方政府债券发行及还本付息情况表</t>
  </si>
  <si>
    <t>本地区</t>
  </si>
  <si>
    <r>
      <rPr>
        <sz val="12"/>
        <rFont val="宋体"/>
        <charset val="134"/>
      </rPr>
      <t>一、</t>
    </r>
    <r>
      <rPr>
        <sz val="12"/>
        <rFont val="Times New Roman"/>
        <charset val="134"/>
      </rPr>
      <t>2023</t>
    </r>
    <r>
      <rPr>
        <sz val="12"/>
        <rFont val="宋体"/>
        <charset val="134"/>
      </rPr>
      <t>年发行预计执行数</t>
    </r>
  </si>
  <si>
    <t xml:space="preserve">   （一）一般债券</t>
  </si>
  <si>
    <t xml:space="preserve">    其中：再融资债券</t>
  </si>
  <si>
    <t xml:space="preserve">   （二）专项债券</t>
  </si>
  <si>
    <r>
      <rPr>
        <sz val="12"/>
        <rFont val="宋体"/>
        <charset val="134"/>
      </rPr>
      <t>二、</t>
    </r>
    <r>
      <rPr>
        <sz val="12"/>
        <rFont val="Times New Roman"/>
        <charset val="134"/>
      </rPr>
      <t>2023</t>
    </r>
    <r>
      <rPr>
        <sz val="12"/>
        <rFont val="宋体"/>
        <charset val="134"/>
      </rPr>
      <t>年还本支出预计执行数</t>
    </r>
  </si>
  <si>
    <r>
      <rPr>
        <sz val="12"/>
        <rFont val="宋体"/>
        <charset val="134"/>
      </rPr>
      <t>三、</t>
    </r>
    <r>
      <rPr>
        <sz val="12"/>
        <rFont val="Times New Roman"/>
        <charset val="134"/>
      </rPr>
      <t>2023</t>
    </r>
    <r>
      <rPr>
        <sz val="12"/>
        <rFont val="宋体"/>
        <charset val="134"/>
      </rPr>
      <t>年付息支出预计执行数</t>
    </r>
  </si>
  <si>
    <r>
      <rPr>
        <sz val="12"/>
        <rFont val="宋体"/>
        <charset val="134"/>
      </rPr>
      <t>四、</t>
    </r>
    <r>
      <rPr>
        <sz val="12"/>
        <rFont val="Times New Roman"/>
        <charset val="134"/>
      </rPr>
      <t>2024</t>
    </r>
    <r>
      <rPr>
        <sz val="12"/>
        <rFont val="宋体"/>
        <charset val="134"/>
      </rPr>
      <t>年还本支出预算数</t>
    </r>
  </si>
  <si>
    <t xml:space="preserve">         财政预算安排</t>
  </si>
  <si>
    <r>
      <rPr>
        <sz val="12"/>
        <rFont val="宋体"/>
        <charset val="134"/>
      </rPr>
      <t>五、</t>
    </r>
    <r>
      <rPr>
        <sz val="12"/>
        <rFont val="Times New Roman"/>
        <charset val="134"/>
      </rPr>
      <t>2024</t>
    </r>
    <r>
      <rPr>
        <sz val="12"/>
        <rFont val="宋体"/>
        <charset val="134"/>
      </rPr>
      <t>年付息支出预算数</t>
    </r>
  </si>
  <si>
    <r>
      <rPr>
        <sz val="12"/>
        <rFont val="Times New Roman"/>
        <charset val="134"/>
      </rPr>
      <t xml:space="preserve">      </t>
    </r>
    <r>
      <rPr>
        <sz val="12"/>
        <rFont val="宋体"/>
        <charset val="134"/>
      </rPr>
      <t>（二）专项债券</t>
    </r>
  </si>
  <si>
    <t>表五十六：</t>
  </si>
  <si>
    <r>
      <rPr>
        <sz val="20"/>
        <rFont val="方正小标宋_GBK"/>
        <charset val="134"/>
      </rPr>
      <t>泗洪县</t>
    </r>
    <r>
      <rPr>
        <sz val="20"/>
        <rFont val="Times New Roman"/>
        <charset val="134"/>
      </rPr>
      <t>2024</t>
    </r>
    <r>
      <rPr>
        <sz val="20"/>
        <rFont val="方正小标宋_GBK"/>
        <charset val="134"/>
      </rPr>
      <t>年地方政府债务限额提前下达情况表</t>
    </r>
  </si>
  <si>
    <r>
      <rPr>
        <b/>
        <sz val="12"/>
        <rFont val="宋体"/>
        <charset val="134"/>
      </rPr>
      <t>项</t>
    </r>
    <r>
      <rPr>
        <b/>
        <sz val="12"/>
        <rFont val="Times New Roman"/>
        <charset val="134"/>
      </rPr>
      <t xml:space="preserve">    </t>
    </r>
    <r>
      <rPr>
        <b/>
        <sz val="12"/>
        <rFont val="宋体"/>
        <charset val="134"/>
      </rPr>
      <t>目</t>
    </r>
  </si>
  <si>
    <t>本级</t>
  </si>
  <si>
    <t>下级</t>
  </si>
  <si>
    <r>
      <rPr>
        <sz val="12"/>
        <rFont val="宋体"/>
        <charset val="134"/>
      </rPr>
      <t>一、</t>
    </r>
    <r>
      <rPr>
        <sz val="12"/>
        <rFont val="Times New Roman"/>
        <charset val="134"/>
      </rPr>
      <t>2023</t>
    </r>
    <r>
      <rPr>
        <sz val="12"/>
        <rFont val="宋体"/>
        <charset val="134"/>
      </rPr>
      <t>年地方政府债务限额</t>
    </r>
  </si>
  <si>
    <r>
      <rPr>
        <sz val="12"/>
        <rFont val="Times New Roman"/>
        <charset val="134"/>
      </rPr>
      <t xml:space="preserve">   </t>
    </r>
    <r>
      <rPr>
        <sz val="12"/>
        <rFont val="宋体"/>
        <charset val="134"/>
      </rPr>
      <t>其中：一般债券限额</t>
    </r>
  </si>
  <si>
    <t xml:space="preserve">               专项债务限额</t>
  </si>
  <si>
    <r>
      <rPr>
        <sz val="12"/>
        <rFont val="宋体"/>
        <charset val="134"/>
      </rPr>
      <t>二、提前下达的</t>
    </r>
    <r>
      <rPr>
        <sz val="12"/>
        <rFont val="Times New Roman"/>
        <charset val="134"/>
      </rPr>
      <t>2024</t>
    </r>
    <r>
      <rPr>
        <sz val="12"/>
        <rFont val="宋体"/>
        <charset val="134"/>
      </rPr>
      <t>年新增地方政府债务限额</t>
    </r>
  </si>
  <si>
    <t xml:space="preserve">   其中：一般债券限额</t>
  </si>
  <si>
    <t>注：本表反映本地区及本级预算中列示提前下达的新增地方政府债务限额情况。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</si>
</sst>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0"/>
    <numFmt numFmtId="178" formatCode="#,##0_);[Red]\(#,##0\)"/>
    <numFmt numFmtId="179" formatCode="#,##0_ "/>
    <numFmt numFmtId="180" formatCode="_ * #,##0_ ;_ * \-#,##0_ ;_ * &quot;-&quot;??_ ;_ @_ "/>
    <numFmt numFmtId="181" formatCode="0.00_ "/>
    <numFmt numFmtId="182" formatCode="0_ "/>
    <numFmt numFmtId="183" formatCode="0_);[Red]\(0\)"/>
    <numFmt numFmtId="184" formatCode="0.0%"/>
  </numFmts>
  <fonts count="93">
    <font>
      <sz val="11"/>
      <color theme="1"/>
      <name val="宋体"/>
      <charset val="134"/>
    </font>
    <font>
      <sz val="12"/>
      <name val="宋体"/>
      <charset val="134"/>
    </font>
    <font>
      <sz val="11"/>
      <color indexed="8"/>
      <name val="宋体"/>
      <charset val="134"/>
    </font>
    <font>
      <sz val="12"/>
      <name val="Times New Roman"/>
      <charset val="134"/>
    </font>
    <font>
      <sz val="20"/>
      <name val="方正小标宋_GBK"/>
      <charset val="134"/>
    </font>
    <font>
      <sz val="12"/>
      <color indexed="8"/>
      <name val="宋体"/>
      <charset val="134"/>
    </font>
    <font>
      <b/>
      <sz val="12"/>
      <name val="宋体"/>
      <charset val="134"/>
    </font>
    <font>
      <b/>
      <sz val="12"/>
      <name val="宋体"/>
      <charset val="134"/>
      <scheme val="minor"/>
    </font>
    <font>
      <sz val="9"/>
      <name val="宋体"/>
      <charset val="134"/>
      <scheme val="minor"/>
    </font>
    <font>
      <sz val="11"/>
      <color theme="1"/>
      <name val="Times New Roman"/>
      <charset val="134"/>
    </font>
    <font>
      <sz val="11"/>
      <color indexed="8"/>
      <name val="宋体"/>
      <charset val="134"/>
      <scheme val="minor"/>
    </font>
    <font>
      <sz val="11"/>
      <name val="宋体"/>
      <charset val="134"/>
    </font>
    <font>
      <sz val="18"/>
      <name val="方正小标宋_GBK"/>
      <charset val="134"/>
    </font>
    <font>
      <sz val="18"/>
      <name val="Times New Roman"/>
      <charset val="134"/>
    </font>
    <font>
      <sz val="11"/>
      <color indexed="8"/>
      <name val="Times New Roman"/>
      <charset val="134"/>
    </font>
    <font>
      <sz val="9"/>
      <name val="SimSun"/>
      <charset val="134"/>
    </font>
    <font>
      <sz val="12"/>
      <name val="宋体"/>
      <charset val="134"/>
      <scheme val="minor"/>
    </font>
    <font>
      <sz val="11"/>
      <color rgb="FF000000"/>
      <name val="宋体"/>
      <charset val="134"/>
    </font>
    <font>
      <sz val="20"/>
      <name val="Times New Roman"/>
      <charset val="134"/>
    </font>
    <font>
      <sz val="10"/>
      <name val="宋体"/>
      <charset val="134"/>
    </font>
    <font>
      <b/>
      <sz val="12"/>
      <name val="SimSun"/>
      <charset val="134"/>
    </font>
    <font>
      <b/>
      <sz val="12"/>
      <name val="Times New Roman"/>
      <charset val="134"/>
    </font>
    <font>
      <sz val="11"/>
      <color rgb="FF000000"/>
      <name val="Times New Roman"/>
      <charset val="134"/>
    </font>
    <font>
      <b/>
      <sz val="36"/>
      <color theme="1"/>
      <name val="宋体"/>
      <charset val="134"/>
    </font>
    <font>
      <sz val="12"/>
      <color indexed="8"/>
      <name val="Times New Roman"/>
      <charset val="134"/>
    </font>
    <font>
      <b/>
      <sz val="20"/>
      <name val="Times New Roman"/>
      <charset val="134"/>
    </font>
    <font>
      <sz val="12"/>
      <color rgb="FF000000"/>
      <name val="宋体"/>
      <charset val="134"/>
    </font>
    <font>
      <b/>
      <sz val="12"/>
      <color indexed="8"/>
      <name val="宋体"/>
      <charset val="134"/>
    </font>
    <font>
      <b/>
      <sz val="12"/>
      <color indexed="8"/>
      <name val="Times New Roman"/>
      <charset val="134"/>
    </font>
    <font>
      <b/>
      <sz val="20"/>
      <color rgb="FF000000"/>
      <name val="Times New Roman"/>
      <charset val="134"/>
    </font>
    <font>
      <b/>
      <sz val="20"/>
      <color indexed="8"/>
      <name val="Times New Roman"/>
      <charset val="134"/>
    </font>
    <font>
      <sz val="10"/>
      <name val="方正仿宋简体"/>
      <charset val="134"/>
    </font>
    <font>
      <b/>
      <sz val="20"/>
      <name val="黑体"/>
      <charset val="134"/>
    </font>
    <font>
      <b/>
      <sz val="12"/>
      <color rgb="FF000000"/>
      <name val="宋体"/>
      <charset val="134"/>
    </font>
    <font>
      <sz val="11"/>
      <name val="Times New Roman"/>
      <charset val="134"/>
    </font>
    <font>
      <sz val="12"/>
      <name val="仿宋_GB2312"/>
      <charset val="134"/>
    </font>
    <font>
      <b/>
      <sz val="12"/>
      <name val="楷体_GB2312"/>
      <charset val="134"/>
    </font>
    <font>
      <sz val="12"/>
      <name val="楷体_GB2312"/>
      <charset val="134"/>
    </font>
    <font>
      <sz val="10"/>
      <name val="Times New Roman"/>
      <charset val="134"/>
    </font>
    <font>
      <b/>
      <sz val="12"/>
      <color rgb="FF000000"/>
      <name val="Times New Roman"/>
      <charset val="134"/>
    </font>
    <font>
      <sz val="12"/>
      <color rgb="FF000000"/>
      <name val="Times New Roman"/>
      <charset val="134"/>
    </font>
    <font>
      <sz val="9"/>
      <name val="宋体"/>
      <charset val="134"/>
    </font>
    <font>
      <b/>
      <sz val="12"/>
      <name val="仿宋_GB2312"/>
      <charset val="134"/>
    </font>
    <font>
      <b/>
      <sz val="11"/>
      <name val="仿宋_GB2312"/>
      <charset val="134"/>
    </font>
    <font>
      <b/>
      <sz val="18"/>
      <name val="Times New Roman"/>
      <charset val="134"/>
    </font>
    <font>
      <b/>
      <sz val="11"/>
      <name val="Times New Roman"/>
      <charset val="134"/>
    </font>
    <font>
      <sz val="11"/>
      <name val="宋体"/>
      <charset val="134"/>
      <scheme val="minor"/>
    </font>
    <font>
      <b/>
      <sz val="11"/>
      <name val="宋体"/>
      <charset val="134"/>
    </font>
    <font>
      <sz val="11"/>
      <name val="仿宋_GB2312"/>
      <charset val="134"/>
    </font>
    <font>
      <sz val="16"/>
      <name val="楷体_GB2312"/>
      <charset val="134"/>
    </font>
    <font>
      <b/>
      <sz val="20"/>
      <color indexed="10"/>
      <name val="黑体"/>
      <charset val="134"/>
    </font>
    <font>
      <b/>
      <sz val="20"/>
      <name val="仿宋_GB2312"/>
      <charset val="134"/>
    </font>
    <font>
      <sz val="14"/>
      <name val="Times New Roman"/>
      <charset val="134"/>
    </font>
    <font>
      <sz val="24"/>
      <name val="Times New Roman"/>
      <charset val="134"/>
    </font>
    <font>
      <sz val="16"/>
      <name val="宋体"/>
      <charset val="134"/>
    </font>
    <font>
      <sz val="14"/>
      <name val="宋体"/>
      <charset val="134"/>
    </font>
    <font>
      <b/>
      <sz val="28"/>
      <name val="宋体"/>
      <charset val="134"/>
    </font>
    <font>
      <sz val="20"/>
      <name val="宋体"/>
      <charset val="134"/>
    </font>
    <font>
      <sz val="22"/>
      <name val="方正楷体简体"/>
      <charset val="134"/>
    </font>
    <font>
      <sz val="16"/>
      <name val="Times New Roman"/>
      <charset val="134"/>
    </font>
    <font>
      <sz val="16"/>
      <name val="黑体"/>
      <charset val="134"/>
    </font>
    <font>
      <b/>
      <sz val="38"/>
      <name val="方正小标宋_GBK"/>
      <charset val="134"/>
    </font>
    <font>
      <b/>
      <sz val="38"/>
      <name val="Times New Roman"/>
      <charset val="134"/>
    </font>
    <font>
      <b/>
      <sz val="36"/>
      <name val="Times New Roman"/>
      <charset val="134"/>
    </font>
    <font>
      <sz val="20"/>
      <name val="方正楷体_GBK"/>
      <charset val="134"/>
    </font>
    <font>
      <b/>
      <sz val="20"/>
      <name val="楷体_GB2312"/>
      <charset val="134"/>
    </font>
    <font>
      <b/>
      <sz val="18"/>
      <name val="黑体"/>
      <charset val="134"/>
    </font>
    <font>
      <sz val="28"/>
      <name val="方正楷体简体"/>
      <charset val="134"/>
    </font>
    <font>
      <sz val="28"/>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charset val="134"/>
    </font>
    <font>
      <b/>
      <sz val="20"/>
      <name val="宋体"/>
      <charset val="134"/>
    </font>
    <font>
      <b/>
      <sz val="20"/>
      <color rgb="FF000000"/>
      <name val="宋体"/>
      <charset val="134"/>
    </font>
    <font>
      <b/>
      <sz val="36"/>
      <color theme="1"/>
      <name val="Times New Roman"/>
      <charset val="134"/>
    </font>
    <font>
      <sz val="24"/>
      <name val="黑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8">
    <border>
      <left/>
      <right/>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rgb="FF000000"/>
      </right>
      <top style="thin">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style="thin">
        <color rgb="FF000000"/>
      </bottom>
      <diagonal/>
    </border>
    <border>
      <left/>
      <right/>
      <top style="hair">
        <color rgb="FF000000"/>
      </top>
      <bottom style="thin">
        <color rgb="FF000000"/>
      </bottom>
      <diagonal/>
    </border>
    <border>
      <left/>
      <right style="hair">
        <color rgb="FF000000"/>
      </right>
      <top style="thin">
        <color rgb="FF000000"/>
      </top>
      <bottom style="hair">
        <color rgb="FF000000"/>
      </bottom>
      <diagonal/>
    </border>
    <border>
      <left style="hair">
        <color rgb="FF000000"/>
      </left>
      <right/>
      <top style="thin">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hair">
        <color rgb="FF000000"/>
      </right>
      <top style="hair">
        <color rgb="FF000000"/>
      </top>
      <bottom style="thin">
        <color rgb="FF000000"/>
      </bottom>
      <diagonal/>
    </border>
    <border>
      <left style="hair">
        <color rgb="FF000000"/>
      </left>
      <right/>
      <top style="hair">
        <color rgb="FF000000"/>
      </top>
      <bottom style="thin">
        <color rgb="FF000000"/>
      </bottom>
      <diagonal/>
    </border>
    <border>
      <left style="hair">
        <color rgb="FF000000"/>
      </left>
      <right/>
      <top style="hair">
        <color rgb="FF000000"/>
      </top>
      <bottom/>
      <diagonal/>
    </border>
    <border>
      <left style="thin">
        <color auto="1"/>
      </left>
      <right style="thin">
        <color auto="1"/>
      </right>
      <top style="thin">
        <color auto="1"/>
      </top>
      <bottom style="thin">
        <color auto="1"/>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style="hair">
        <color auto="1"/>
      </right>
      <top style="thin">
        <color auto="1"/>
      </top>
      <bottom/>
      <diagonal/>
    </border>
    <border>
      <left style="hair">
        <color auto="1"/>
      </left>
      <right/>
      <top style="thin">
        <color auto="1"/>
      </top>
      <bottom/>
      <diagonal/>
    </border>
    <border>
      <left/>
      <right style="hair">
        <color auto="1"/>
      </right>
      <top/>
      <bottom style="hair">
        <color auto="1"/>
      </bottom>
      <diagonal/>
    </border>
    <border>
      <left style="hair">
        <color auto="1"/>
      </left>
      <right/>
      <top/>
      <bottom style="hair">
        <color auto="1"/>
      </bottom>
      <diagonal/>
    </border>
    <border>
      <left/>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bottom/>
      <diagonal/>
    </border>
    <border>
      <left style="hair">
        <color auto="1"/>
      </left>
      <right/>
      <top/>
      <bottom/>
      <diagonal/>
    </border>
    <border>
      <left/>
      <right style="hair">
        <color auto="1"/>
      </right>
      <top style="double">
        <color auto="1"/>
      </top>
      <bottom style="hair">
        <color auto="1"/>
      </bottom>
      <diagonal/>
    </border>
    <border>
      <left style="hair">
        <color auto="1"/>
      </left>
      <right/>
      <top style="double">
        <color auto="1"/>
      </top>
      <bottom style="hair">
        <color auto="1"/>
      </bottom>
      <diagonal/>
    </border>
    <border>
      <left/>
      <right style="hair">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hair">
        <color auto="1"/>
      </top>
      <bottom style="hair">
        <color auto="1"/>
      </bottom>
      <diagonal/>
    </border>
    <border>
      <left/>
      <right style="hair">
        <color auto="1"/>
      </right>
      <top style="thin">
        <color auto="1"/>
      </top>
      <bottom style="hair">
        <color auto="1"/>
      </bottom>
      <diagonal/>
    </border>
    <border>
      <left/>
      <right/>
      <top style="thin">
        <color auto="1"/>
      </top>
      <bottom style="hair">
        <color auto="1"/>
      </bottom>
      <diagonal/>
    </border>
    <border>
      <left/>
      <right/>
      <top style="hair">
        <color auto="1"/>
      </top>
      <bottom style="thin">
        <color auto="1"/>
      </bottom>
      <diagonal/>
    </border>
    <border>
      <left/>
      <right/>
      <top/>
      <bottom style="thin">
        <color auto="1"/>
      </bottom>
      <diagonal/>
    </border>
    <border>
      <left style="hair">
        <color auto="1"/>
      </left>
      <right style="hair">
        <color auto="1"/>
      </right>
      <top style="thin">
        <color auto="1"/>
      </top>
      <bottom style="hair">
        <color auto="1"/>
      </bottom>
      <diagonal/>
    </border>
    <border>
      <left style="hair">
        <color auto="1"/>
      </left>
      <right/>
      <top style="thin">
        <color auto="1"/>
      </top>
      <bottom style="hair">
        <color auto="1"/>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thin">
        <color auto="1"/>
      </bottom>
      <diagonal/>
    </border>
    <border>
      <left/>
      <right style="hair">
        <color auto="1"/>
      </right>
      <top style="hair">
        <color auto="1"/>
      </top>
      <bottom/>
      <diagonal/>
    </border>
    <border>
      <left/>
      <right style="hair">
        <color auto="1"/>
      </right>
      <top style="hair">
        <color auto="1"/>
      </top>
      <bottom style="double">
        <color auto="1"/>
      </bottom>
      <diagonal/>
    </border>
    <border>
      <left style="hair">
        <color auto="1"/>
      </left>
      <right/>
      <top/>
      <bottom style="double">
        <color auto="1"/>
      </bottom>
      <diagonal/>
    </border>
    <border>
      <left style="hair">
        <color auto="1"/>
      </left>
      <right/>
      <top style="hair">
        <color auto="1"/>
      </top>
      <bottom style="double">
        <color auto="1"/>
      </bottom>
      <diagonal/>
    </border>
    <border>
      <left style="hair">
        <color auto="1"/>
      </left>
      <right/>
      <top style="hair">
        <color auto="1"/>
      </top>
      <bottom/>
      <diagonal/>
    </border>
    <border>
      <left/>
      <right/>
      <top style="hair">
        <color auto="1"/>
      </top>
      <bottom/>
      <diagonal/>
    </border>
    <border>
      <left style="hair">
        <color auto="1"/>
      </left>
      <right/>
      <top/>
      <bottom style="thin">
        <color auto="1"/>
      </bottom>
      <diagonal/>
    </border>
    <border>
      <left/>
      <right/>
      <top style="thin">
        <color auto="1"/>
      </top>
      <bottom/>
      <diagonal/>
    </border>
    <border>
      <left style="hair">
        <color auto="1"/>
      </left>
      <right style="hair">
        <color auto="1"/>
      </right>
      <top style="thin">
        <color auto="1"/>
      </top>
      <bottom/>
      <diagonal/>
    </border>
    <border>
      <left style="hair">
        <color auto="1"/>
      </left>
      <right style="hair">
        <color auto="1"/>
      </right>
      <top/>
      <bottom style="hair">
        <color auto="1"/>
      </bottom>
      <diagonal/>
    </border>
    <border>
      <left style="hair">
        <color auto="1"/>
      </left>
      <right style="hair">
        <color auto="1"/>
      </right>
      <top style="hair">
        <color auto="1"/>
      </top>
      <bottom style="double">
        <color auto="1"/>
      </bottom>
      <diagonal/>
    </border>
    <border>
      <left style="hair">
        <color auto="1"/>
      </left>
      <right style="hair">
        <color auto="1"/>
      </right>
      <top style="hair">
        <color auto="1"/>
      </top>
      <bottom/>
      <diagonal/>
    </border>
    <border>
      <left/>
      <right/>
      <top/>
      <bottom style="double">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3">
    <xf numFmtId="0" fontId="0" fillId="0" borderId="0">
      <alignment vertical="center"/>
    </xf>
    <xf numFmtId="43" fontId="69" fillId="0" borderId="0" applyFont="0" applyFill="0" applyBorder="0" applyAlignment="0" applyProtection="0">
      <alignment vertical="center"/>
    </xf>
    <xf numFmtId="44" fontId="69" fillId="0" borderId="0" applyFont="0" applyFill="0" applyBorder="0" applyAlignment="0" applyProtection="0">
      <alignment vertical="center"/>
    </xf>
    <xf numFmtId="9" fontId="69" fillId="0" borderId="0" applyFont="0" applyFill="0" applyBorder="0" applyAlignment="0" applyProtection="0">
      <alignment vertical="center"/>
    </xf>
    <xf numFmtId="41" fontId="69" fillId="0" borderId="0" applyFont="0" applyFill="0" applyBorder="0" applyAlignment="0" applyProtection="0">
      <alignment vertical="center"/>
    </xf>
    <xf numFmtId="42" fontId="69" fillId="0" borderId="0" applyFont="0" applyFill="0" applyBorder="0" applyAlignment="0" applyProtection="0">
      <alignment vertical="center"/>
    </xf>
    <xf numFmtId="0" fontId="70"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69" fillId="3" borderId="59" applyNumberFormat="0" applyFont="0" applyAlignment="0" applyProtection="0">
      <alignment vertical="center"/>
    </xf>
    <xf numFmtId="0" fontId="72" fillId="0" borderId="0" applyNumberFormat="0" applyFill="0" applyBorder="0" applyAlignment="0" applyProtection="0">
      <alignment vertical="center"/>
    </xf>
    <xf numFmtId="0" fontId="73"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5" fillId="0" borderId="60" applyNumberFormat="0" applyFill="0" applyAlignment="0" applyProtection="0">
      <alignment vertical="center"/>
    </xf>
    <xf numFmtId="0" fontId="76" fillId="0" borderId="61" applyNumberFormat="0" applyFill="0" applyAlignment="0" applyProtection="0">
      <alignment vertical="center"/>
    </xf>
    <xf numFmtId="0" fontId="77" fillId="0" borderId="62" applyNumberFormat="0" applyFill="0" applyAlignment="0" applyProtection="0">
      <alignment vertical="center"/>
    </xf>
    <xf numFmtId="0" fontId="77" fillId="0" borderId="0" applyNumberFormat="0" applyFill="0" applyBorder="0" applyAlignment="0" applyProtection="0">
      <alignment vertical="center"/>
    </xf>
    <xf numFmtId="0" fontId="78" fillId="4" borderId="63" applyNumberFormat="0" applyAlignment="0" applyProtection="0">
      <alignment vertical="center"/>
    </xf>
    <xf numFmtId="0" fontId="79" fillId="5" borderId="64" applyNumberFormat="0" applyAlignment="0" applyProtection="0">
      <alignment vertical="center"/>
    </xf>
    <xf numFmtId="0" fontId="80" fillId="5" borderId="63" applyNumberFormat="0" applyAlignment="0" applyProtection="0">
      <alignment vertical="center"/>
    </xf>
    <xf numFmtId="0" fontId="81" fillId="6" borderId="65" applyNumberFormat="0" applyAlignment="0" applyProtection="0">
      <alignment vertical="center"/>
    </xf>
    <xf numFmtId="0" fontId="82" fillId="0" borderId="66" applyNumberFormat="0" applyFill="0" applyAlignment="0" applyProtection="0">
      <alignment vertical="center"/>
    </xf>
    <xf numFmtId="0" fontId="83" fillId="0" borderId="67" applyNumberFormat="0" applyFill="0" applyAlignment="0" applyProtection="0">
      <alignment vertical="center"/>
    </xf>
    <xf numFmtId="0" fontId="84" fillId="7" borderId="0" applyNumberFormat="0" applyBorder="0" applyAlignment="0" applyProtection="0">
      <alignment vertical="center"/>
    </xf>
    <xf numFmtId="0" fontId="85" fillId="8" borderId="0" applyNumberFormat="0" applyBorder="0" applyAlignment="0" applyProtection="0">
      <alignment vertical="center"/>
    </xf>
    <xf numFmtId="0" fontId="86" fillId="9" borderId="0" applyNumberFormat="0" applyBorder="0" applyAlignment="0" applyProtection="0">
      <alignment vertical="center"/>
    </xf>
    <xf numFmtId="0" fontId="87" fillId="10" borderId="0" applyNumberFormat="0" applyBorder="0" applyAlignment="0" applyProtection="0">
      <alignment vertical="center"/>
    </xf>
    <xf numFmtId="0" fontId="69" fillId="11" borderId="0" applyNumberFormat="0" applyBorder="0" applyAlignment="0" applyProtection="0">
      <alignment vertical="center"/>
    </xf>
    <xf numFmtId="0" fontId="69" fillId="12" borderId="0" applyNumberFormat="0" applyBorder="0" applyAlignment="0" applyProtection="0">
      <alignment vertical="center"/>
    </xf>
    <xf numFmtId="0" fontId="87" fillId="13" borderId="0" applyNumberFormat="0" applyBorder="0" applyAlignment="0" applyProtection="0">
      <alignment vertical="center"/>
    </xf>
    <xf numFmtId="0" fontId="87" fillId="14" borderId="0" applyNumberFormat="0" applyBorder="0" applyAlignment="0" applyProtection="0">
      <alignment vertical="center"/>
    </xf>
    <xf numFmtId="0" fontId="69" fillId="15" borderId="0" applyNumberFormat="0" applyBorder="0" applyAlignment="0" applyProtection="0">
      <alignment vertical="center"/>
    </xf>
    <xf numFmtId="0" fontId="69" fillId="16" borderId="0" applyNumberFormat="0" applyBorder="0" applyAlignment="0" applyProtection="0">
      <alignment vertical="center"/>
    </xf>
    <xf numFmtId="0" fontId="87" fillId="17" borderId="0" applyNumberFormat="0" applyBorder="0" applyAlignment="0" applyProtection="0">
      <alignment vertical="center"/>
    </xf>
    <xf numFmtId="0" fontId="87" fillId="18" borderId="0" applyNumberFormat="0" applyBorder="0" applyAlignment="0" applyProtection="0">
      <alignment vertical="center"/>
    </xf>
    <xf numFmtId="0" fontId="69" fillId="19" borderId="0" applyNumberFormat="0" applyBorder="0" applyAlignment="0" applyProtection="0">
      <alignment vertical="center"/>
    </xf>
    <xf numFmtId="0" fontId="69" fillId="20" borderId="0" applyNumberFormat="0" applyBorder="0" applyAlignment="0" applyProtection="0">
      <alignment vertical="center"/>
    </xf>
    <xf numFmtId="0" fontId="87" fillId="21" borderId="0" applyNumberFormat="0" applyBorder="0" applyAlignment="0" applyProtection="0">
      <alignment vertical="center"/>
    </xf>
    <xf numFmtId="0" fontId="87" fillId="22" borderId="0" applyNumberFormat="0" applyBorder="0" applyAlignment="0" applyProtection="0">
      <alignment vertical="center"/>
    </xf>
    <xf numFmtId="0" fontId="69" fillId="23" borderId="0" applyNumberFormat="0" applyBorder="0" applyAlignment="0" applyProtection="0">
      <alignment vertical="center"/>
    </xf>
    <xf numFmtId="0" fontId="69" fillId="24" borderId="0" applyNumberFormat="0" applyBorder="0" applyAlignment="0" applyProtection="0">
      <alignment vertical="center"/>
    </xf>
    <xf numFmtId="0" fontId="87" fillId="25" borderId="0" applyNumberFormat="0" applyBorder="0" applyAlignment="0" applyProtection="0">
      <alignment vertical="center"/>
    </xf>
    <xf numFmtId="0" fontId="87" fillId="26" borderId="0" applyNumberFormat="0" applyBorder="0" applyAlignment="0" applyProtection="0">
      <alignment vertical="center"/>
    </xf>
    <xf numFmtId="0" fontId="69" fillId="27" borderId="0" applyNumberFormat="0" applyBorder="0" applyAlignment="0" applyProtection="0">
      <alignment vertical="center"/>
    </xf>
    <xf numFmtId="0" fontId="69" fillId="28" borderId="0" applyNumberFormat="0" applyBorder="0" applyAlignment="0" applyProtection="0">
      <alignment vertical="center"/>
    </xf>
    <xf numFmtId="0" fontId="87" fillId="29" borderId="0" applyNumberFormat="0" applyBorder="0" applyAlignment="0" applyProtection="0">
      <alignment vertical="center"/>
    </xf>
    <xf numFmtId="0" fontId="87" fillId="30" borderId="0" applyNumberFormat="0" applyBorder="0" applyAlignment="0" applyProtection="0">
      <alignment vertical="center"/>
    </xf>
    <xf numFmtId="0" fontId="69" fillId="31" borderId="0" applyNumberFormat="0" applyBorder="0" applyAlignment="0" applyProtection="0">
      <alignment vertical="center"/>
    </xf>
    <xf numFmtId="0" fontId="69" fillId="32" borderId="0" applyNumberFormat="0" applyBorder="0" applyAlignment="0" applyProtection="0">
      <alignment vertical="center"/>
    </xf>
    <xf numFmtId="0" fontId="87" fillId="33" borderId="0" applyNumberFormat="0" applyBorder="0" applyAlignment="0" applyProtection="0">
      <alignment vertical="center"/>
    </xf>
    <xf numFmtId="0" fontId="1" fillId="0" borderId="0"/>
    <xf numFmtId="0" fontId="2" fillId="0" borderId="0">
      <alignment vertical="center"/>
    </xf>
    <xf numFmtId="9" fontId="1" fillId="0" borderId="0" applyFont="0" applyFill="0" applyBorder="0" applyAlignment="0" applyProtection="0"/>
    <xf numFmtId="0" fontId="69" fillId="0" borderId="0">
      <alignment vertical="center"/>
    </xf>
    <xf numFmtId="0" fontId="69" fillId="0" borderId="0">
      <alignment vertical="center"/>
    </xf>
    <xf numFmtId="9" fontId="2" fillId="0" borderId="0" applyFont="0" applyFill="0" applyBorder="0" applyAlignment="0" applyProtection="0">
      <alignment vertical="center"/>
    </xf>
    <xf numFmtId="9" fontId="2" fillId="0" borderId="0" applyFont="0" applyFill="0" applyBorder="0" applyAlignment="0" applyProtection="0">
      <alignment vertical="center"/>
    </xf>
    <xf numFmtId="0" fontId="1" fillId="0" borderId="0"/>
    <xf numFmtId="0" fontId="1" fillId="0" borderId="0"/>
    <xf numFmtId="0" fontId="1" fillId="0" borderId="0"/>
    <xf numFmtId="0" fontId="0" fillId="0" borderId="0">
      <alignment vertical="center"/>
    </xf>
    <xf numFmtId="9" fontId="1" fillId="0" borderId="0" applyFont="0" applyFill="0" applyBorder="0" applyAlignment="0" applyProtection="0"/>
    <xf numFmtId="0" fontId="1" fillId="0" borderId="0"/>
    <xf numFmtId="9" fontId="2" fillId="0" borderId="0" applyFont="0" applyFill="0" applyBorder="0" applyAlignment="0" applyProtection="0">
      <alignment vertical="center"/>
    </xf>
    <xf numFmtId="0" fontId="0" fillId="0" borderId="0">
      <alignment vertical="center"/>
    </xf>
    <xf numFmtId="0" fontId="0" fillId="0" borderId="0">
      <alignment vertical="center"/>
    </xf>
    <xf numFmtId="0" fontId="1" fillId="0" borderId="0"/>
    <xf numFmtId="0" fontId="0" fillId="0" borderId="0">
      <alignment vertical="center"/>
    </xf>
    <xf numFmtId="0" fontId="1" fillId="0" borderId="0"/>
    <xf numFmtId="0" fontId="1" fillId="0" borderId="0"/>
    <xf numFmtId="0" fontId="1" fillId="0" borderId="0"/>
    <xf numFmtId="0" fontId="2"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alignment vertical="center"/>
    </xf>
    <xf numFmtId="0" fontId="1" fillId="0" borderId="0"/>
    <xf numFmtId="0" fontId="69" fillId="0" borderId="0">
      <alignment vertical="center"/>
    </xf>
    <xf numFmtId="0" fontId="69" fillId="0" borderId="0">
      <alignment vertical="center"/>
    </xf>
    <xf numFmtId="0" fontId="1" fillId="0" borderId="0"/>
    <xf numFmtId="0" fontId="69" fillId="0" borderId="0">
      <alignment vertical="center"/>
    </xf>
    <xf numFmtId="0" fontId="69" fillId="0" borderId="0">
      <alignment vertical="center"/>
    </xf>
    <xf numFmtId="0" fontId="0" fillId="0" borderId="0">
      <alignment vertical="center"/>
    </xf>
    <xf numFmtId="0" fontId="2" fillId="0" borderId="0">
      <alignment vertical="center"/>
    </xf>
    <xf numFmtId="0" fontId="88" fillId="0" borderId="0" applyNumberFormat="0" applyFont="0" applyFill="0" applyBorder="0" applyAlignment="0" applyProtection="0"/>
    <xf numFmtId="0" fontId="69" fillId="0" borderId="0">
      <alignment vertical="center"/>
    </xf>
    <xf numFmtId="0" fontId="35"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43" fontId="1" fillId="0" borderId="0" applyFont="0" applyFill="0" applyBorder="0" applyAlignment="0" applyProtection="0"/>
    <xf numFmtId="43" fontId="2" fillId="0" borderId="0" applyFont="0" applyFill="0" applyBorder="0" applyAlignment="0" applyProtection="0">
      <alignment vertical="center"/>
    </xf>
    <xf numFmtId="0" fontId="69" fillId="3" borderId="59" applyNumberFormat="0" applyFont="0" applyAlignment="0" applyProtection="0">
      <alignment vertical="center"/>
    </xf>
  </cellStyleXfs>
  <cellXfs count="854">
    <xf numFmtId="0" fontId="0" fillId="0" borderId="0" xfId="0">
      <alignment vertical="center"/>
    </xf>
    <xf numFmtId="0" fontId="1" fillId="0" borderId="0" xfId="0" applyFont="1" applyFill="1" applyBorder="1" applyAlignment="1">
      <alignment vertical="center"/>
    </xf>
    <xf numFmtId="0" fontId="0" fillId="0" borderId="0" xfId="0" applyFont="1" applyFill="1" applyBorder="1" applyAlignment="1">
      <alignment vertical="center"/>
    </xf>
    <xf numFmtId="0" fontId="2" fillId="0" borderId="0" xfId="0" applyFont="1" applyFill="1" applyAlignment="1">
      <alignment vertical="center"/>
    </xf>
    <xf numFmtId="0" fontId="0" fillId="0" borderId="0" xfId="68" applyFont="1" applyAlignment="1">
      <alignment horizontal="left" vertical="center"/>
    </xf>
    <xf numFmtId="0" fontId="3" fillId="0" borderId="0" xfId="68" applyFont="1" applyAlignment="1">
      <alignment horizontal="left" vertical="center"/>
    </xf>
    <xf numFmtId="0" fontId="4" fillId="0" borderId="0" xfId="92" applyFont="1" applyFill="1" applyBorder="1" applyAlignment="1">
      <alignment horizontal="center" vertical="center"/>
    </xf>
    <xf numFmtId="0" fontId="3" fillId="0" borderId="0" xfId="68" applyFont="1" applyAlignment="1">
      <alignment horizontal="center" vertical="center"/>
    </xf>
    <xf numFmtId="0" fontId="5" fillId="0" borderId="0" xfId="89" applyFont="1" applyAlignment="1">
      <alignment vertical="center"/>
    </xf>
    <xf numFmtId="0" fontId="2" fillId="0" borderId="0" xfId="89" applyFont="1">
      <alignment vertical="center"/>
    </xf>
    <xf numFmtId="0" fontId="5" fillId="0" borderId="0" xfId="89" applyFont="1" applyAlignment="1">
      <alignment horizontal="right" vertical="center"/>
    </xf>
    <xf numFmtId="0" fontId="6" fillId="0" borderId="1" xfId="68" applyFont="1" applyFill="1" applyBorder="1" applyAlignment="1">
      <alignment horizontal="center" vertical="center" wrapText="1"/>
    </xf>
    <xf numFmtId="0" fontId="7" fillId="0" borderId="2" xfId="68" applyFont="1" applyFill="1" applyBorder="1" applyAlignment="1">
      <alignment horizontal="center" vertical="center" wrapText="1"/>
    </xf>
    <xf numFmtId="0" fontId="7" fillId="0" borderId="1" xfId="68" applyFont="1" applyFill="1" applyBorder="1" applyAlignment="1">
      <alignment horizontal="center" vertical="center" wrapText="1"/>
    </xf>
    <xf numFmtId="0" fontId="1" fillId="0" borderId="3" xfId="68" applyFont="1" applyFill="1" applyBorder="1" applyAlignment="1">
      <alignment horizontal="left" vertical="center" wrapText="1"/>
    </xf>
    <xf numFmtId="4" fontId="3" fillId="0" borderId="4" xfId="68" applyNumberFormat="1" applyFont="1" applyFill="1" applyBorder="1" applyAlignment="1">
      <alignment horizontal="right" vertical="center" wrapText="1"/>
    </xf>
    <xf numFmtId="4" fontId="3" fillId="0" borderId="3" xfId="68" applyNumberFormat="1" applyFont="1" applyFill="1" applyBorder="1" applyAlignment="1">
      <alignment horizontal="right" vertical="center" wrapText="1"/>
    </xf>
    <xf numFmtId="0" fontId="3" fillId="0" borderId="5" xfId="68" applyFont="1" applyFill="1" applyBorder="1" applyAlignment="1">
      <alignment horizontal="left" vertical="center" wrapText="1"/>
    </xf>
    <xf numFmtId="4" fontId="3" fillId="0" borderId="6" xfId="68" applyNumberFormat="1" applyFont="1" applyFill="1" applyBorder="1" applyAlignment="1">
      <alignment horizontal="right" vertical="center" wrapText="1"/>
    </xf>
    <xf numFmtId="4" fontId="3" fillId="0" borderId="5" xfId="68" applyNumberFormat="1" applyFont="1" applyFill="1" applyBorder="1" applyAlignment="1">
      <alignment horizontal="right" vertical="center" wrapText="1"/>
    </xf>
    <xf numFmtId="4" fontId="3" fillId="0" borderId="7" xfId="68" applyNumberFormat="1" applyFont="1" applyFill="1" applyBorder="1" applyAlignment="1">
      <alignment horizontal="right" vertical="center" wrapText="1"/>
    </xf>
    <xf numFmtId="0" fontId="3" fillId="0" borderId="8" xfId="68" applyFont="1" applyFill="1" applyBorder="1" applyAlignment="1">
      <alignment horizontal="left" vertical="center" wrapText="1"/>
    </xf>
    <xf numFmtId="4" fontId="3" fillId="0" borderId="8" xfId="68" applyNumberFormat="1" applyFont="1" applyFill="1" applyBorder="1" applyAlignment="1">
      <alignment horizontal="right" vertical="center" wrapText="1"/>
    </xf>
    <xf numFmtId="0" fontId="8" fillId="0" borderId="0" xfId="68" applyFont="1" applyFill="1" applyBorder="1" applyAlignment="1">
      <alignment vertical="center" wrapText="1"/>
    </xf>
    <xf numFmtId="0" fontId="3" fillId="0" borderId="0" xfId="0" applyFont="1" applyFill="1" applyAlignment="1">
      <alignment vertical="center"/>
    </xf>
    <xf numFmtId="0" fontId="9" fillId="0" borderId="0" xfId="0" applyFont="1" applyFill="1" applyBorder="1" applyAlignment="1">
      <alignment vertical="center"/>
    </xf>
    <xf numFmtId="0" fontId="1" fillId="0" borderId="0" xfId="68"/>
    <xf numFmtId="0" fontId="5" fillId="0" borderId="0" xfId="89" applyFont="1">
      <alignment vertical="center"/>
    </xf>
    <xf numFmtId="0" fontId="10" fillId="0" borderId="0" xfId="68" applyFont="1" applyFill="1" applyAlignment="1">
      <alignment vertical="center"/>
    </xf>
    <xf numFmtId="0" fontId="11" fillId="0" borderId="0" xfId="68" applyFont="1" applyAlignment="1">
      <alignment horizontal="left" vertical="center"/>
    </xf>
    <xf numFmtId="0" fontId="12" fillId="0" borderId="0" xfId="92" applyFont="1" applyFill="1" applyBorder="1" applyAlignment="1">
      <alignment horizontal="center" vertical="center"/>
    </xf>
    <xf numFmtId="0" fontId="13" fillId="0" borderId="0" xfId="68" applyFont="1" applyAlignment="1">
      <alignment horizontal="center" vertical="center"/>
    </xf>
    <xf numFmtId="0" fontId="7" fillId="0" borderId="9" xfId="68" applyFont="1" applyFill="1" applyBorder="1" applyAlignment="1">
      <alignment horizontal="center" vertical="center" wrapText="1"/>
    </xf>
    <xf numFmtId="0" fontId="7" fillId="0" borderId="10" xfId="68" applyFont="1" applyFill="1" applyBorder="1" applyAlignment="1">
      <alignment horizontal="center" vertical="center" wrapText="1"/>
    </xf>
    <xf numFmtId="0" fontId="1" fillId="0" borderId="11" xfId="68" applyFont="1" applyFill="1" applyBorder="1" applyAlignment="1">
      <alignment horizontal="left" vertical="center" wrapText="1"/>
    </xf>
    <xf numFmtId="4" fontId="3" fillId="0" borderId="12" xfId="68" applyNumberFormat="1" applyFont="1" applyFill="1" applyBorder="1" applyAlignment="1">
      <alignment horizontal="right" vertical="center" wrapText="1"/>
    </xf>
    <xf numFmtId="0" fontId="14" fillId="0" borderId="0" xfId="68" applyFont="1" applyFill="1" applyAlignment="1">
      <alignment vertical="center"/>
    </xf>
    <xf numFmtId="176" fontId="10" fillId="0" borderId="0" xfId="68" applyNumberFormat="1" applyFont="1" applyFill="1" applyAlignment="1">
      <alignment vertical="center"/>
    </xf>
    <xf numFmtId="0" fontId="3" fillId="0" borderId="11" xfId="68" applyFont="1" applyFill="1" applyBorder="1" applyAlignment="1">
      <alignment horizontal="left" vertical="center" wrapText="1"/>
    </xf>
    <xf numFmtId="0" fontId="3" fillId="0" borderId="13" xfId="68" applyFont="1" applyFill="1" applyBorder="1" applyAlignment="1">
      <alignment horizontal="left" vertical="center" wrapText="1"/>
    </xf>
    <xf numFmtId="4" fontId="3" fillId="0" borderId="14" xfId="68" applyNumberFormat="1" applyFont="1" applyFill="1" applyBorder="1" applyAlignment="1">
      <alignment horizontal="right" vertical="center" wrapText="1"/>
    </xf>
    <xf numFmtId="4" fontId="3" fillId="0" borderId="15" xfId="68" applyNumberFormat="1" applyFont="1" applyFill="1" applyBorder="1" applyAlignment="1">
      <alignment horizontal="right" vertical="center" wrapText="1"/>
    </xf>
    <xf numFmtId="0" fontId="15" fillId="0" borderId="0" xfId="68" applyFont="1" applyFill="1" applyBorder="1" applyAlignment="1">
      <alignment vertical="center" wrapText="1"/>
    </xf>
    <xf numFmtId="0" fontId="0" fillId="0" borderId="0" xfId="0" applyFill="1" applyBorder="1" applyAlignment="1">
      <alignment vertical="center"/>
    </xf>
    <xf numFmtId="0" fontId="16" fillId="0" borderId="11" xfId="68" applyFont="1" applyFill="1" applyBorder="1" applyAlignment="1">
      <alignment horizontal="left" vertical="center" wrapText="1"/>
    </xf>
    <xf numFmtId="4" fontId="3" fillId="2" borderId="12" xfId="68" applyNumberFormat="1" applyFont="1" applyFill="1" applyBorder="1" applyAlignment="1">
      <alignment horizontal="right" vertical="center" wrapText="1"/>
    </xf>
    <xf numFmtId="0" fontId="16" fillId="0" borderId="13" xfId="68" applyFont="1" applyFill="1" applyBorder="1" applyAlignment="1">
      <alignment horizontal="left" vertical="center" wrapText="1"/>
    </xf>
    <xf numFmtId="4" fontId="3" fillId="2" borderId="14" xfId="68" applyNumberFormat="1" applyFont="1" applyFill="1" applyBorder="1" applyAlignment="1">
      <alignment horizontal="right" vertical="center" wrapText="1"/>
    </xf>
    <xf numFmtId="0" fontId="17" fillId="0" borderId="0" xfId="49" applyFont="1" applyFill="1" applyBorder="1" applyAlignment="1">
      <alignment horizontal="left" vertical="center"/>
    </xf>
    <xf numFmtId="0" fontId="5" fillId="0" borderId="0" xfId="49" applyFont="1" applyFill="1" applyBorder="1" applyAlignment="1">
      <alignment horizontal="left" vertical="center"/>
    </xf>
    <xf numFmtId="0" fontId="10" fillId="0" borderId="0" xfId="67" applyFont="1" applyFill="1" applyBorder="1" applyAlignment="1">
      <alignment vertical="center"/>
    </xf>
    <xf numFmtId="0" fontId="4" fillId="0" borderId="0" xfId="67" applyFont="1" applyFill="1" applyBorder="1" applyAlignment="1">
      <alignment horizontal="center" vertical="center" wrapText="1"/>
    </xf>
    <xf numFmtId="0" fontId="18" fillId="0" borderId="0" xfId="67" applyFont="1" applyFill="1" applyBorder="1" applyAlignment="1">
      <alignment horizontal="center" vertical="center" wrapText="1"/>
    </xf>
    <xf numFmtId="0" fontId="15" fillId="0" borderId="0" xfId="67" applyFont="1" applyFill="1" applyBorder="1" applyAlignment="1">
      <alignment vertical="center" wrapText="1"/>
    </xf>
    <xf numFmtId="0" fontId="10" fillId="0" borderId="0" xfId="67" applyFont="1" applyFill="1" applyAlignment="1">
      <alignment horizontal="center" vertical="center"/>
    </xf>
    <xf numFmtId="0" fontId="19" fillId="0" borderId="0" xfId="67" applyFont="1" applyFill="1" applyBorder="1" applyAlignment="1">
      <alignment horizontal="left" vertical="center"/>
    </xf>
    <xf numFmtId="0" fontId="6" fillId="0" borderId="1" xfId="67" applyFont="1" applyFill="1" applyBorder="1" applyAlignment="1">
      <alignment horizontal="center" vertical="center" wrapText="1"/>
    </xf>
    <xf numFmtId="0" fontId="20" fillId="0" borderId="16" xfId="67" applyFont="1" applyFill="1" applyBorder="1" applyAlignment="1">
      <alignment horizontal="center" vertical="center" wrapText="1"/>
    </xf>
    <xf numFmtId="4" fontId="21" fillId="2" borderId="17" xfId="67" applyNumberFormat="1" applyFont="1" applyFill="1" applyBorder="1" applyAlignment="1">
      <alignment horizontal="center" vertical="center" wrapText="1"/>
    </xf>
    <xf numFmtId="4" fontId="21" fillId="2" borderId="18" xfId="67" applyNumberFormat="1" applyFont="1" applyFill="1" applyBorder="1" applyAlignment="1">
      <alignment horizontal="center" vertical="center" wrapText="1"/>
    </xf>
    <xf numFmtId="0" fontId="6" fillId="0" borderId="19" xfId="67" applyFont="1" applyFill="1" applyBorder="1" applyAlignment="1">
      <alignment horizontal="center" vertical="center" wrapText="1"/>
    </xf>
    <xf numFmtId="0" fontId="20" fillId="0" borderId="20" xfId="67" applyFont="1" applyFill="1" applyBorder="1" applyAlignment="1">
      <alignment horizontal="center" vertical="center" wrapText="1"/>
    </xf>
    <xf numFmtId="0" fontId="20" fillId="0" borderId="21" xfId="67" applyFont="1" applyFill="1" applyBorder="1" applyAlignment="1">
      <alignment horizontal="center" vertical="center" wrapText="1"/>
    </xf>
    <xf numFmtId="0" fontId="1" fillId="2" borderId="22" xfId="67" applyFont="1" applyFill="1" applyBorder="1" applyAlignment="1">
      <alignment horizontal="center" vertical="center" wrapText="1"/>
    </xf>
    <xf numFmtId="4" fontId="3" fillId="2" borderId="7" xfId="67" applyNumberFormat="1" applyFont="1" applyFill="1" applyBorder="1" applyAlignment="1">
      <alignment vertical="center" wrapText="1"/>
    </xf>
    <xf numFmtId="0" fontId="22" fillId="0" borderId="12" xfId="0" applyFont="1" applyFill="1" applyBorder="1" applyAlignment="1">
      <alignment horizontal="center" vertical="center" wrapText="1"/>
    </xf>
    <xf numFmtId="0" fontId="22" fillId="0" borderId="16" xfId="0" applyFont="1" applyFill="1" applyBorder="1" applyAlignment="1">
      <alignment horizontal="center" vertical="center" wrapText="1"/>
    </xf>
    <xf numFmtId="4" fontId="3" fillId="2" borderId="23" xfId="67" applyNumberFormat="1" applyFont="1" applyFill="1" applyBorder="1" applyAlignment="1">
      <alignment vertical="center" wrapText="1"/>
    </xf>
    <xf numFmtId="0" fontId="15" fillId="0" borderId="3" xfId="67" applyFont="1" applyFill="1" applyBorder="1" applyAlignment="1">
      <alignment horizontal="left" vertical="center" wrapText="1"/>
    </xf>
    <xf numFmtId="0" fontId="23" fillId="0" borderId="0" xfId="0" applyFont="1">
      <alignment vertical="center"/>
    </xf>
    <xf numFmtId="0" fontId="3" fillId="0" borderId="0" xfId="56" applyFont="1" applyFill="1" applyBorder="1" applyAlignment="1"/>
    <xf numFmtId="0" fontId="5" fillId="0" borderId="0" xfId="66" applyFont="1" applyFill="1" applyBorder="1" applyAlignment="1">
      <alignment vertical="center"/>
    </xf>
    <xf numFmtId="49" fontId="24" fillId="0" borderId="0" xfId="66" applyNumberFormat="1" applyFont="1" applyFill="1" applyBorder="1" applyAlignment="1">
      <alignment vertical="center"/>
    </xf>
    <xf numFmtId="0" fontId="24" fillId="0" borderId="0" xfId="66" applyFont="1" applyFill="1" applyBorder="1" applyAlignment="1">
      <alignment vertical="center"/>
    </xf>
    <xf numFmtId="0" fontId="17" fillId="0" borderId="0" xfId="56" applyFont="1" applyFill="1" applyBorder="1" applyAlignment="1">
      <alignment horizontal="left" vertical="center"/>
    </xf>
    <xf numFmtId="0" fontId="14" fillId="0" borderId="0" xfId="56" applyFont="1" applyFill="1" applyBorder="1" applyAlignment="1">
      <alignment horizontal="left" vertical="center"/>
    </xf>
    <xf numFmtId="0" fontId="25" fillId="0" borderId="0" xfId="92" applyFont="1" applyFill="1" applyAlignment="1">
      <alignment horizontal="center" vertical="center" wrapText="1"/>
    </xf>
    <xf numFmtId="0" fontId="25" fillId="0" borderId="0" xfId="92" applyFont="1" applyFill="1" applyAlignment="1">
      <alignment horizontal="center" vertical="center"/>
    </xf>
    <xf numFmtId="49" fontId="9" fillId="0" borderId="0" xfId="66" applyNumberFormat="1" applyFont="1" applyFill="1" applyBorder="1" applyAlignment="1"/>
    <xf numFmtId="0" fontId="17" fillId="0" borderId="0" xfId="66" applyFont="1" applyFill="1" applyAlignment="1">
      <alignment horizontal="right" vertical="center"/>
    </xf>
    <xf numFmtId="49" fontId="6" fillId="0" borderId="24" xfId="79" applyNumberFormat="1" applyFont="1" applyFill="1" applyBorder="1" applyAlignment="1">
      <alignment horizontal="center" vertical="center"/>
    </xf>
    <xf numFmtId="0" fontId="21" fillId="0" borderId="25" xfId="79" applyFont="1" applyFill="1" applyBorder="1" applyAlignment="1">
      <alignment horizontal="center" vertical="center" wrapText="1"/>
    </xf>
    <xf numFmtId="49" fontId="6" fillId="0" borderId="26" xfId="79" applyNumberFormat="1" applyFont="1" applyFill="1" applyBorder="1" applyAlignment="1">
      <alignment horizontal="center" vertical="center"/>
    </xf>
    <xf numFmtId="0" fontId="9" fillId="0" borderId="27" xfId="66" applyFont="1" applyFill="1" applyBorder="1" applyAlignment="1">
      <alignment horizontal="center" vertical="center" wrapText="1"/>
    </xf>
    <xf numFmtId="49" fontId="1" fillId="0" borderId="28" xfId="79" applyNumberFormat="1" applyFont="1" applyFill="1" applyBorder="1" applyAlignment="1">
      <alignment horizontal="left" vertical="center"/>
    </xf>
    <xf numFmtId="177" fontId="3" fillId="0" borderId="29" xfId="66" applyNumberFormat="1" applyFont="1" applyFill="1" applyBorder="1" applyAlignment="1"/>
    <xf numFmtId="177" fontId="3" fillId="0" borderId="29" xfId="79" applyNumberFormat="1" applyFont="1" applyFill="1" applyBorder="1" applyAlignment="1">
      <alignment horizontal="right" vertical="center"/>
    </xf>
    <xf numFmtId="49" fontId="5" fillId="0" borderId="28" xfId="79" applyNumberFormat="1" applyFont="1" applyFill="1" applyBorder="1" applyAlignment="1">
      <alignment vertical="center"/>
    </xf>
    <xf numFmtId="178" fontId="3" fillId="0" borderId="29" xfId="79" applyNumberFormat="1" applyFont="1" applyFill="1" applyBorder="1" applyAlignment="1">
      <alignment horizontal="right" vertical="center"/>
    </xf>
    <xf numFmtId="49" fontId="5" fillId="0" borderId="30" xfId="79" applyNumberFormat="1" applyFont="1" applyFill="1" applyBorder="1" applyAlignment="1">
      <alignment vertical="center"/>
    </xf>
    <xf numFmtId="177" fontId="24" fillId="0" borderId="29" xfId="66" applyNumberFormat="1" applyFont="1" applyFill="1" applyBorder="1" applyAlignment="1">
      <alignment horizontal="right" vertical="center"/>
    </xf>
    <xf numFmtId="49" fontId="6" fillId="0" borderId="31" xfId="79" applyNumberFormat="1" applyFont="1" applyFill="1" applyBorder="1" applyAlignment="1">
      <alignment horizontal="center" vertical="center"/>
    </xf>
    <xf numFmtId="179" fontId="21" fillId="0" borderId="32" xfId="79" applyNumberFormat="1" applyFont="1" applyFill="1" applyBorder="1" applyAlignment="1">
      <alignment horizontal="right" vertical="center"/>
    </xf>
    <xf numFmtId="0" fontId="5" fillId="0" borderId="33" xfId="66" applyFont="1" applyFill="1" applyBorder="1" applyAlignment="1">
      <alignment horizontal="left" vertical="center" wrapText="1"/>
    </xf>
    <xf numFmtId="179" fontId="3" fillId="0" borderId="34" xfId="79" applyNumberFormat="1" applyFont="1" applyFill="1" applyBorder="1" applyAlignment="1">
      <alignment horizontal="right" vertical="center"/>
    </xf>
    <xf numFmtId="0" fontId="1" fillId="0" borderId="35" xfId="79" applyFont="1" applyFill="1" applyBorder="1" applyAlignment="1">
      <alignment horizontal="left" vertical="center"/>
    </xf>
    <xf numFmtId="178" fontId="3" fillId="0" borderId="36" xfId="79" applyNumberFormat="1" applyFont="1" applyFill="1" applyBorder="1" applyAlignment="1">
      <alignment horizontal="right" vertical="center"/>
    </xf>
    <xf numFmtId="0" fontId="26" fillId="0" borderId="0" xfId="66" applyFont="1" applyFill="1" applyAlignment="1">
      <alignment horizontal="left" vertical="center" wrapText="1"/>
    </xf>
    <xf numFmtId="0" fontId="5" fillId="0" borderId="0" xfId="66" applyFont="1" applyFill="1" applyAlignment="1">
      <alignment horizontal="left" vertical="center" wrapText="1"/>
    </xf>
    <xf numFmtId="0" fontId="1" fillId="0" borderId="0" xfId="56" applyFill="1" applyBorder="1" applyAlignment="1"/>
    <xf numFmtId="0" fontId="2" fillId="0" borderId="0" xfId="56" applyFont="1" applyFill="1" applyBorder="1" applyAlignment="1">
      <alignment horizontal="left" vertical="center"/>
    </xf>
    <xf numFmtId="0" fontId="5" fillId="0" borderId="0" xfId="56" applyFont="1" applyFill="1" applyBorder="1" applyAlignment="1">
      <alignment horizontal="left" vertical="center"/>
    </xf>
    <xf numFmtId="0" fontId="0" fillId="0" borderId="0" xfId="66" applyFont="1" applyFill="1" applyBorder="1" applyAlignment="1"/>
    <xf numFmtId="0" fontId="2" fillId="0" borderId="0" xfId="66" applyFont="1" applyFill="1" applyAlignment="1">
      <alignment horizontal="right" vertical="center"/>
    </xf>
    <xf numFmtId="0" fontId="6" fillId="0" borderId="24" xfId="79" applyFont="1" applyFill="1" applyBorder="1" applyAlignment="1">
      <alignment horizontal="center" vertical="center"/>
    </xf>
    <xf numFmtId="0" fontId="6" fillId="0" borderId="25" xfId="79" applyFont="1" applyFill="1" applyBorder="1" applyAlignment="1">
      <alignment horizontal="center" vertical="center" wrapText="1"/>
    </xf>
    <xf numFmtId="0" fontId="6" fillId="0" borderId="26" xfId="79" applyFont="1" applyFill="1" applyBorder="1" applyAlignment="1">
      <alignment horizontal="center" vertical="center"/>
    </xf>
    <xf numFmtId="0" fontId="6" fillId="0" borderId="27" xfId="79" applyFont="1" applyFill="1" applyBorder="1" applyAlignment="1">
      <alignment horizontal="center" vertical="center" wrapText="1"/>
    </xf>
    <xf numFmtId="0" fontId="5" fillId="0" borderId="37" xfId="79" applyFont="1" applyFill="1" applyBorder="1" applyAlignment="1">
      <alignment vertical="center"/>
    </xf>
    <xf numFmtId="179" fontId="3" fillId="0" borderId="29" xfId="79" applyNumberFormat="1" applyFont="1" applyFill="1" applyBorder="1" applyAlignment="1">
      <alignment horizontal="right" vertical="center"/>
    </xf>
    <xf numFmtId="49" fontId="27" fillId="0" borderId="35" xfId="79" applyNumberFormat="1" applyFont="1" applyFill="1" applyBorder="1" applyAlignment="1">
      <alignment vertical="center"/>
    </xf>
    <xf numFmtId="178" fontId="21" fillId="0" borderId="36" xfId="79" applyNumberFormat="1" applyFont="1" applyFill="1" applyBorder="1" applyAlignment="1">
      <alignment horizontal="right" vertical="center"/>
    </xf>
    <xf numFmtId="0" fontId="26" fillId="0" borderId="0" xfId="66" applyFont="1" applyFill="1" applyBorder="1" applyAlignment="1">
      <alignment vertical="center" wrapText="1"/>
    </xf>
    <xf numFmtId="0" fontId="5" fillId="0" borderId="0" xfId="66" applyFont="1" applyFill="1" applyBorder="1" applyAlignment="1">
      <alignment vertical="center" wrapText="1"/>
    </xf>
    <xf numFmtId="49" fontId="5" fillId="0" borderId="0" xfId="66" applyNumberFormat="1" applyFont="1" applyFill="1" applyBorder="1" applyAlignment="1">
      <alignment vertical="center"/>
    </xf>
    <xf numFmtId="49" fontId="0" fillId="0" borderId="0" xfId="66" applyNumberFormat="1" applyFont="1" applyFill="1" applyBorder="1" applyAlignment="1"/>
    <xf numFmtId="0" fontId="2" fillId="0" borderId="0" xfId="66" applyFont="1" applyFill="1" applyAlignment="1">
      <alignment horizontal="center" vertical="center"/>
    </xf>
    <xf numFmtId="0" fontId="21" fillId="0" borderId="27" xfId="79" applyFont="1" applyFill="1" applyBorder="1" applyAlignment="1">
      <alignment horizontal="center" vertical="center" wrapText="1"/>
    </xf>
    <xf numFmtId="0" fontId="24" fillId="0" borderId="37" xfId="79" applyFont="1" applyFill="1" applyBorder="1" applyAlignment="1">
      <alignment vertical="center"/>
    </xf>
    <xf numFmtId="179" fontId="24" fillId="0" borderId="30" xfId="0" applyNumberFormat="1" applyFont="1" applyFill="1" applyBorder="1" applyAlignment="1">
      <alignment horizontal="right" vertical="center"/>
    </xf>
    <xf numFmtId="179" fontId="0" fillId="0" borderId="0" xfId="0" applyNumberFormat="1" applyFill="1" applyBorder="1" applyAlignment="1">
      <alignment vertical="center"/>
    </xf>
    <xf numFmtId="0" fontId="11" fillId="0" borderId="0" xfId="69" applyNumberFormat="1" applyFont="1" applyFill="1" applyBorder="1" applyAlignment="1">
      <alignment horizontal="left" vertical="center"/>
    </xf>
    <xf numFmtId="0" fontId="18" fillId="0" borderId="0" xfId="92" applyFont="1" applyFill="1" applyBorder="1" applyAlignment="1">
      <alignment horizontal="center" vertical="center" wrapText="1"/>
    </xf>
    <xf numFmtId="0" fontId="18" fillId="0" borderId="0" xfId="92" applyFont="1" applyFill="1" applyBorder="1" applyAlignment="1">
      <alignment horizontal="center" vertical="center"/>
    </xf>
    <xf numFmtId="0" fontId="11" fillId="0" borderId="0" xfId="92" applyFont="1" applyFill="1" applyBorder="1" applyAlignment="1">
      <alignment horizontal="right" vertical="center"/>
    </xf>
    <xf numFmtId="0" fontId="27" fillId="0" borderId="38" xfId="0" applyNumberFormat="1" applyFont="1" applyFill="1" applyBorder="1" applyAlignment="1">
      <alignment horizontal="center" vertical="center"/>
    </xf>
    <xf numFmtId="179" fontId="27" fillId="0" borderId="39" xfId="0" applyNumberFormat="1" applyFont="1" applyFill="1" applyBorder="1" applyAlignment="1">
      <alignment horizontal="center" vertical="center"/>
    </xf>
    <xf numFmtId="0" fontId="27" fillId="0" borderId="37" xfId="0" applyNumberFormat="1" applyFont="1" applyFill="1" applyBorder="1" applyAlignment="1">
      <alignment horizontal="center" vertical="center"/>
    </xf>
    <xf numFmtId="179" fontId="28" fillId="0" borderId="29" xfId="0" applyNumberFormat="1" applyFont="1" applyFill="1" applyBorder="1" applyAlignment="1">
      <alignment horizontal="right" vertical="center"/>
    </xf>
    <xf numFmtId="0" fontId="27" fillId="0" borderId="37" xfId="0" applyNumberFormat="1" applyFont="1" applyFill="1" applyBorder="1" applyAlignment="1">
      <alignment vertical="center"/>
    </xf>
    <xf numFmtId="179" fontId="28" fillId="0" borderId="30" xfId="0" applyNumberFormat="1" applyFont="1" applyFill="1" applyBorder="1" applyAlignment="1">
      <alignment vertical="center"/>
    </xf>
    <xf numFmtId="0" fontId="24" fillId="0" borderId="37" xfId="0" applyNumberFormat="1" applyFont="1" applyFill="1" applyBorder="1" applyAlignment="1">
      <alignment vertical="center"/>
    </xf>
    <xf numFmtId="0" fontId="24" fillId="0" borderId="35" xfId="0" applyNumberFormat="1" applyFont="1" applyFill="1" applyBorder="1" applyAlignment="1">
      <alignment vertical="center"/>
    </xf>
    <xf numFmtId="179" fontId="24" fillId="0" borderId="40" xfId="0" applyNumberFormat="1" applyFont="1" applyFill="1" applyBorder="1" applyAlignment="1">
      <alignment horizontal="right" vertical="center"/>
    </xf>
    <xf numFmtId="0" fontId="2" fillId="0" borderId="0" xfId="0" applyFont="1" applyFill="1" applyBorder="1" applyAlignment="1"/>
    <xf numFmtId="0" fontId="0" fillId="0" borderId="0" xfId="64" applyFont="1" applyAlignment="1">
      <alignment horizontal="center"/>
    </xf>
    <xf numFmtId="0" fontId="0" fillId="0" borderId="0" xfId="64" applyAlignment="1">
      <alignment horizontal="center"/>
    </xf>
    <xf numFmtId="0" fontId="0" fillId="0" borderId="0" xfId="64" applyAlignment="1"/>
    <xf numFmtId="0" fontId="0" fillId="0" borderId="0" xfId="64" applyFont="1" applyAlignment="1">
      <alignment vertical="center"/>
    </xf>
    <xf numFmtId="0" fontId="0" fillId="0" borderId="0" xfId="64" applyAlignment="1">
      <alignment vertical="center"/>
    </xf>
    <xf numFmtId="0" fontId="29" fillId="0" borderId="0" xfId="64" applyFont="1" applyAlignment="1">
      <alignment horizontal="center" vertical="center" wrapText="1"/>
    </xf>
    <xf numFmtId="0" fontId="30" fillId="0" borderId="0" xfId="64" applyFont="1" applyAlignment="1">
      <alignment horizontal="center" vertical="center" wrapText="1"/>
    </xf>
    <xf numFmtId="0" fontId="0" fillId="0" borderId="41" xfId="64" applyBorder="1" applyAlignment="1">
      <alignment horizontal="right" vertical="center"/>
    </xf>
    <xf numFmtId="0" fontId="27" fillId="0" borderId="38" xfId="64" applyFont="1" applyBorder="1" applyAlignment="1">
      <alignment horizontal="center" vertical="center"/>
    </xf>
    <xf numFmtId="0" fontId="27" fillId="0" borderId="42" xfId="64" applyFont="1" applyBorder="1" applyAlignment="1">
      <alignment horizontal="center" vertical="center" wrapText="1"/>
    </xf>
    <xf numFmtId="0" fontId="27" fillId="0" borderId="43" xfId="64" applyFont="1" applyBorder="1" applyAlignment="1">
      <alignment horizontal="center" vertical="center" wrapText="1"/>
    </xf>
    <xf numFmtId="0" fontId="27" fillId="0" borderId="37" xfId="0" applyFont="1" applyFill="1" applyBorder="1" applyAlignment="1">
      <alignment horizontal="center" vertical="center" wrapText="1"/>
    </xf>
    <xf numFmtId="0" fontId="27" fillId="0" borderId="44" xfId="0" applyFont="1" applyFill="1" applyBorder="1" applyAlignment="1">
      <alignment horizontal="center" vertical="center" wrapText="1"/>
    </xf>
    <xf numFmtId="0" fontId="21" fillId="0" borderId="44" xfId="0" applyFont="1" applyFill="1" applyBorder="1" applyAlignment="1">
      <alignment vertical="center"/>
    </xf>
    <xf numFmtId="0" fontId="21" fillId="0" borderId="29" xfId="0" applyFont="1" applyFill="1" applyBorder="1" applyAlignment="1">
      <alignment vertical="center"/>
    </xf>
    <xf numFmtId="0" fontId="5" fillId="0" borderId="37" xfId="0" applyFont="1" applyFill="1" applyBorder="1" applyAlignment="1">
      <alignment horizontal="center" vertical="center" wrapText="1"/>
    </xf>
    <xf numFmtId="0" fontId="5" fillId="0" borderId="44" xfId="0" applyFont="1" applyFill="1" applyBorder="1" applyAlignment="1">
      <alignment horizontal="center" vertical="center" wrapText="1"/>
    </xf>
    <xf numFmtId="43" fontId="2" fillId="0" borderId="44" xfId="1" applyFont="1" applyBorder="1">
      <alignment vertical="center"/>
    </xf>
    <xf numFmtId="0" fontId="31" fillId="0" borderId="44" xfId="0" applyFont="1" applyFill="1" applyBorder="1" applyAlignment="1">
      <alignment vertical="center"/>
    </xf>
    <xf numFmtId="0" fontId="2" fillId="0" borderId="44" xfId="0" applyFont="1" applyFill="1" applyBorder="1" applyAlignment="1"/>
    <xf numFmtId="0" fontId="2" fillId="0" borderId="29" xfId="0" applyFont="1" applyFill="1" applyBorder="1" applyAlignment="1"/>
    <xf numFmtId="0" fontId="5" fillId="0" borderId="35" xfId="0" applyFont="1" applyFill="1" applyBorder="1" applyAlignment="1">
      <alignment horizontal="center" vertical="center" wrapText="1"/>
    </xf>
    <xf numFmtId="0" fontId="5" fillId="0" borderId="45" xfId="0" applyFont="1" applyFill="1" applyBorder="1" applyAlignment="1">
      <alignment horizontal="center" vertical="center" wrapText="1"/>
    </xf>
    <xf numFmtId="43" fontId="2" fillId="0" borderId="45" xfId="1" applyFont="1" applyBorder="1">
      <alignment vertical="center"/>
    </xf>
    <xf numFmtId="0" fontId="31" fillId="0" borderId="45" xfId="0" applyFont="1" applyFill="1" applyBorder="1" applyAlignment="1">
      <alignment vertical="center"/>
    </xf>
    <xf numFmtId="0" fontId="31" fillId="0" borderId="36" xfId="0" applyFont="1" applyFill="1" applyBorder="1" applyAlignment="1">
      <alignment vertical="center"/>
    </xf>
    <xf numFmtId="0" fontId="2" fillId="0" borderId="0" xfId="0" applyFont="1" applyFill="1" applyBorder="1" applyAlignment="1">
      <alignment horizontal="left" vertical="center"/>
    </xf>
    <xf numFmtId="0" fontId="14" fillId="0" borderId="0" xfId="0" applyFont="1" applyFill="1" applyBorder="1" applyAlignment="1"/>
    <xf numFmtId="0" fontId="2" fillId="0" borderId="0" xfId="0" applyFont="1" applyFill="1" applyBorder="1" applyAlignment="1">
      <alignment vertical="center"/>
    </xf>
    <xf numFmtId="0" fontId="0" fillId="0" borderId="0" xfId="59">
      <alignment vertical="center"/>
    </xf>
    <xf numFmtId="179" fontId="0" fillId="0" borderId="0" xfId="59" applyNumberFormat="1">
      <alignment vertical="center"/>
    </xf>
    <xf numFmtId="3" fontId="11" fillId="0" borderId="0" xfId="95" applyNumberFormat="1" applyFont="1" applyFill="1" applyAlignment="1" applyProtection="1">
      <alignment vertical="center"/>
      <protection locked="0"/>
    </xf>
    <xf numFmtId="179" fontId="1" fillId="0" borderId="0" xfId="95" applyNumberFormat="1" applyFill="1" applyProtection="1">
      <protection locked="0"/>
    </xf>
    <xf numFmtId="3" fontId="1" fillId="0" borderId="0" xfId="95" applyNumberFormat="1" applyFill="1" applyProtection="1">
      <protection locked="0"/>
    </xf>
    <xf numFmtId="3" fontId="25" fillId="0" borderId="0" xfId="99" applyNumberFormat="1" applyFont="1" applyFill="1" applyAlignment="1" applyProtection="1">
      <alignment horizontal="center" vertical="center"/>
      <protection locked="0"/>
    </xf>
    <xf numFmtId="3" fontId="32" fillId="0" borderId="0" xfId="99" applyNumberFormat="1" applyFont="1" applyFill="1" applyAlignment="1" applyProtection="1">
      <alignment horizontal="center" vertical="center"/>
      <protection locked="0"/>
    </xf>
    <xf numFmtId="179" fontId="32" fillId="0" borderId="0" xfId="99" applyNumberFormat="1" applyFont="1" applyFill="1" applyAlignment="1" applyProtection="1">
      <alignment horizontal="center" vertical="center"/>
      <protection locked="0"/>
    </xf>
    <xf numFmtId="3" fontId="11" fillId="0" borderId="0" xfId="99" applyNumberFormat="1" applyFont="1" applyFill="1" applyBorder="1" applyAlignment="1" applyProtection="1">
      <alignment horizontal="right" vertical="center"/>
      <protection locked="0"/>
    </xf>
    <xf numFmtId="0" fontId="21" fillId="0" borderId="38" xfId="92" applyFont="1" applyFill="1" applyBorder="1" applyAlignment="1">
      <alignment horizontal="center" vertical="center" wrapText="1"/>
    </xf>
    <xf numFmtId="179" fontId="6" fillId="0" borderId="43" xfId="92" applyNumberFormat="1" applyFont="1" applyFill="1" applyBorder="1" applyAlignment="1">
      <alignment horizontal="center" vertical="center" wrapText="1"/>
    </xf>
    <xf numFmtId="0" fontId="21" fillId="0" borderId="42" xfId="92" applyFont="1" applyFill="1" applyBorder="1" applyAlignment="1">
      <alignment horizontal="center" vertical="center" wrapText="1"/>
    </xf>
    <xf numFmtId="179" fontId="6" fillId="0" borderId="25" xfId="92" applyNumberFormat="1" applyFont="1" applyFill="1" applyBorder="1" applyAlignment="1">
      <alignment horizontal="center" vertical="center" wrapText="1"/>
    </xf>
    <xf numFmtId="178" fontId="6" fillId="0" borderId="37" xfId="75" applyNumberFormat="1" applyFont="1" applyFill="1" applyBorder="1" applyAlignment="1">
      <alignment vertical="center"/>
    </xf>
    <xf numFmtId="179" fontId="6" fillId="0" borderId="37" xfId="69" applyNumberFormat="1" applyFont="1" applyFill="1" applyBorder="1" applyAlignment="1">
      <alignment vertical="center"/>
    </xf>
    <xf numFmtId="179" fontId="21" fillId="0" borderId="30" xfId="96" applyNumberFormat="1" applyFont="1" applyFill="1" applyBorder="1" applyAlignment="1">
      <alignment horizontal="right" vertical="center"/>
    </xf>
    <xf numFmtId="178" fontId="6" fillId="0" borderId="37" xfId="96" applyNumberFormat="1" applyFont="1" applyFill="1" applyBorder="1" applyAlignment="1">
      <alignment vertical="center"/>
    </xf>
    <xf numFmtId="178" fontId="1" fillId="0" borderId="37" xfId="96" applyNumberFormat="1" applyFont="1" applyFill="1" applyBorder="1" applyAlignment="1">
      <alignment vertical="center"/>
    </xf>
    <xf numFmtId="179" fontId="1" fillId="0" borderId="37" xfId="69" applyNumberFormat="1" applyFont="1" applyFill="1" applyBorder="1" applyAlignment="1">
      <alignment vertical="center"/>
    </xf>
    <xf numFmtId="179" fontId="3" fillId="0" borderId="30" xfId="96" applyNumberFormat="1" applyFont="1" applyFill="1" applyBorder="1" applyAlignment="1">
      <alignment horizontal="right" vertical="center"/>
    </xf>
    <xf numFmtId="0" fontId="1" fillId="0" borderId="37" xfId="69" applyFont="1" applyFill="1" applyBorder="1" applyAlignment="1">
      <alignment vertical="center"/>
    </xf>
    <xf numFmtId="3" fontId="3" fillId="0" borderId="37" xfId="96" applyNumberFormat="1" applyFont="1" applyFill="1" applyBorder="1" applyAlignment="1">
      <alignment vertical="center"/>
    </xf>
    <xf numFmtId="179" fontId="3" fillId="0" borderId="30" xfId="76" applyNumberFormat="1" applyFont="1" applyFill="1" applyBorder="1" applyAlignment="1">
      <alignment horizontal="right" vertical="center"/>
    </xf>
    <xf numFmtId="3" fontId="22" fillId="0" borderId="44" xfId="96" applyNumberFormat="1" applyFont="1" applyFill="1" applyBorder="1" applyAlignment="1">
      <alignment vertical="center"/>
    </xf>
    <xf numFmtId="3" fontId="21" fillId="0" borderId="37" xfId="96" applyNumberFormat="1" applyFont="1" applyFill="1" applyBorder="1" applyAlignment="1">
      <alignment vertical="center"/>
    </xf>
    <xf numFmtId="179" fontId="21" fillId="0" borderId="44" xfId="76" applyNumberFormat="1" applyFont="1" applyFill="1" applyBorder="1" applyAlignment="1">
      <alignment horizontal="right" vertical="center"/>
    </xf>
    <xf numFmtId="3" fontId="3" fillId="0" borderId="44" xfId="96" applyNumberFormat="1" applyFont="1" applyFill="1" applyBorder="1" applyAlignment="1">
      <alignment vertical="center"/>
    </xf>
    <xf numFmtId="179" fontId="3" fillId="0" borderId="29" xfId="96" applyNumberFormat="1" applyFont="1" applyFill="1" applyBorder="1" applyAlignment="1">
      <alignment horizontal="right" vertical="center"/>
    </xf>
    <xf numFmtId="3" fontId="6" fillId="0" borderId="35" xfId="96" applyNumberFormat="1" applyFont="1" applyFill="1" applyBorder="1" applyAlignment="1">
      <alignment horizontal="center" vertical="center"/>
    </xf>
    <xf numFmtId="179" fontId="21" fillId="0" borderId="40" xfId="96" applyNumberFormat="1" applyFont="1" applyFill="1" applyBorder="1" applyAlignment="1">
      <alignment horizontal="right" vertical="center"/>
    </xf>
    <xf numFmtId="3" fontId="6" fillId="0" borderId="45" xfId="96" applyNumberFormat="1" applyFont="1" applyFill="1" applyBorder="1" applyAlignment="1">
      <alignment horizontal="center" vertical="center"/>
    </xf>
    <xf numFmtId="3" fontId="6" fillId="0" borderId="37" xfId="96" applyNumberFormat="1" applyFont="1" applyFill="1" applyBorder="1" applyAlignment="1">
      <alignment vertical="center"/>
    </xf>
    <xf numFmtId="0" fontId="9" fillId="0" borderId="0" xfId="59" applyFont="1">
      <alignment vertical="center"/>
    </xf>
    <xf numFmtId="0" fontId="1" fillId="0" borderId="0" xfId="65" applyFill="1" applyBorder="1" applyAlignment="1"/>
    <xf numFmtId="0" fontId="5" fillId="0" borderId="0" xfId="88" applyFont="1" applyFill="1" applyBorder="1" applyAlignment="1">
      <alignment vertical="center"/>
    </xf>
    <xf numFmtId="0" fontId="11" fillId="0" borderId="0" xfId="65" applyFont="1" applyFill="1" applyBorder="1" applyAlignment="1">
      <alignment vertical="center"/>
    </xf>
    <xf numFmtId="0" fontId="1" fillId="0" borderId="0" xfId="65" applyFill="1" applyBorder="1" applyAlignment="1">
      <alignment horizontal="right" vertical="center"/>
    </xf>
    <xf numFmtId="0" fontId="25" fillId="0" borderId="0" xfId="92" applyFont="1" applyFill="1" applyBorder="1" applyAlignment="1">
      <alignment horizontal="center" vertical="center" wrapText="1"/>
    </xf>
    <xf numFmtId="0" fontId="25" fillId="0" borderId="0" xfId="92" applyFont="1" applyFill="1" applyBorder="1" applyAlignment="1">
      <alignment horizontal="center" vertical="center"/>
    </xf>
    <xf numFmtId="0" fontId="32" fillId="0" borderId="0" xfId="92" applyFont="1" applyFill="1" applyBorder="1" applyAlignment="1">
      <alignment horizontal="center" vertical="center"/>
    </xf>
    <xf numFmtId="0" fontId="6" fillId="0" borderId="38" xfId="75" applyFont="1" applyFill="1" applyBorder="1" applyAlignment="1">
      <alignment horizontal="center" vertical="center"/>
    </xf>
    <xf numFmtId="0" fontId="6" fillId="0" borderId="43" xfId="75" applyFont="1" applyFill="1" applyBorder="1" applyAlignment="1">
      <alignment horizontal="center" vertical="center"/>
    </xf>
    <xf numFmtId="0" fontId="1" fillId="0" borderId="37" xfId="75" applyFont="1" applyFill="1" applyBorder="1" applyAlignment="1">
      <alignment vertical="center"/>
    </xf>
    <xf numFmtId="179" fontId="3" fillId="0" borderId="29" xfId="75" applyNumberFormat="1" applyFont="1" applyFill="1" applyBorder="1" applyAlignment="1">
      <alignment horizontal="right" vertical="center"/>
    </xf>
    <xf numFmtId="0" fontId="1" fillId="0" borderId="46" xfId="75" applyFont="1" applyFill="1" applyBorder="1" applyAlignment="1">
      <alignment vertical="center"/>
    </xf>
    <xf numFmtId="0" fontId="6" fillId="0" borderId="47" xfId="75" applyFont="1" applyFill="1" applyBorder="1" applyAlignment="1">
      <alignment horizontal="center" vertical="center"/>
    </xf>
    <xf numFmtId="179" fontId="21" fillId="0" borderId="48" xfId="75" applyNumberFormat="1" applyFont="1" applyFill="1" applyBorder="1" applyAlignment="1">
      <alignment horizontal="right" vertical="center"/>
    </xf>
    <xf numFmtId="0" fontId="6" fillId="0" borderId="26" xfId="75" applyFont="1" applyFill="1" applyBorder="1" applyAlignment="1">
      <alignment vertical="center"/>
    </xf>
    <xf numFmtId="179" fontId="3" fillId="0" borderId="32" xfId="75" applyNumberFormat="1" applyFont="1" applyFill="1" applyBorder="1" applyAlignment="1">
      <alignment horizontal="right" vertical="center"/>
    </xf>
    <xf numFmtId="0" fontId="1" fillId="0" borderId="26" xfId="75" applyFont="1" applyFill="1" applyBorder="1" applyAlignment="1">
      <alignment vertical="center"/>
    </xf>
    <xf numFmtId="0" fontId="6" fillId="0" borderId="35" xfId="75" applyFont="1" applyFill="1" applyBorder="1" applyAlignment="1">
      <alignment horizontal="center" vertical="center"/>
    </xf>
    <xf numFmtId="179" fontId="21" fillId="0" borderId="36" xfId="75" applyNumberFormat="1" applyFont="1" applyFill="1" applyBorder="1" applyAlignment="1">
      <alignment horizontal="right" vertical="center"/>
    </xf>
    <xf numFmtId="0" fontId="11" fillId="0" borderId="0" xfId="65" applyFont="1" applyFill="1" applyBorder="1" applyAlignment="1">
      <alignment horizontal="left" vertical="center"/>
    </xf>
    <xf numFmtId="0" fontId="1" fillId="0" borderId="0" xfId="65" applyFont="1" applyFill="1" applyBorder="1" applyAlignment="1">
      <alignment horizontal="left" vertical="center"/>
    </xf>
    <xf numFmtId="0" fontId="1" fillId="0" borderId="0" xfId="88" applyFont="1" applyFill="1" applyBorder="1" applyAlignment="1">
      <alignment vertical="center"/>
    </xf>
    <xf numFmtId="0" fontId="33" fillId="0" borderId="38" xfId="75" applyFont="1" applyFill="1" applyBorder="1" applyAlignment="1">
      <alignment horizontal="center" vertical="center"/>
    </xf>
    <xf numFmtId="0" fontId="6" fillId="0" borderId="43" xfId="75" applyFont="1" applyFill="1" applyBorder="1" applyAlignment="1">
      <alignment horizontal="center" vertical="center" wrapText="1"/>
    </xf>
    <xf numFmtId="179" fontId="3" fillId="0" borderId="29" xfId="75" applyNumberFormat="1" applyFont="1" applyFill="1" applyBorder="1" applyAlignment="1">
      <alignment horizontal="right" vertical="center" indent="1"/>
    </xf>
    <xf numFmtId="0" fontId="24" fillId="0" borderId="0" xfId="88" applyFont="1" applyFill="1" applyBorder="1" applyAlignment="1">
      <alignment vertical="center"/>
    </xf>
    <xf numFmtId="179" fontId="6" fillId="0" borderId="29" xfId="75" applyNumberFormat="1" applyFont="1" applyFill="1" applyBorder="1" applyAlignment="1">
      <alignment horizontal="right" vertical="center" indent="1"/>
    </xf>
    <xf numFmtId="179" fontId="1" fillId="0" borderId="29" xfId="75" applyNumberFormat="1" applyFont="1" applyFill="1" applyBorder="1" applyAlignment="1">
      <alignment horizontal="right" vertical="center" indent="1"/>
    </xf>
    <xf numFmtId="179" fontId="21" fillId="0" borderId="49" xfId="75" applyNumberFormat="1" applyFont="1" applyFill="1" applyBorder="1" applyAlignment="1">
      <alignment horizontal="right" vertical="center" indent="1"/>
    </xf>
    <xf numFmtId="179" fontId="3" fillId="0" borderId="27" xfId="75" applyNumberFormat="1" applyFont="1" applyFill="1" applyBorder="1" applyAlignment="1">
      <alignment horizontal="right" vertical="center" indent="1"/>
    </xf>
    <xf numFmtId="179" fontId="21" fillId="0" borderId="36" xfId="75" applyNumberFormat="1" applyFont="1" applyFill="1" applyBorder="1" applyAlignment="1">
      <alignment horizontal="right" vertical="center" indent="1"/>
    </xf>
    <xf numFmtId="0" fontId="1" fillId="0" borderId="0" xfId="65" applyFill="1" applyBorder="1" applyAlignment="1">
      <alignment horizontal="right"/>
    </xf>
    <xf numFmtId="0" fontId="5" fillId="0" borderId="37" xfId="0" applyFont="1" applyFill="1" applyBorder="1" applyAlignment="1">
      <alignment vertical="center"/>
    </xf>
    <xf numFmtId="179" fontId="21" fillId="0" borderId="49" xfId="75" applyNumberFormat="1" applyFont="1" applyFill="1" applyBorder="1" applyAlignment="1">
      <alignment horizontal="right" vertical="center"/>
    </xf>
    <xf numFmtId="0" fontId="6" fillId="0" borderId="26" xfId="75" applyFont="1" applyFill="1" applyBorder="1" applyAlignment="1">
      <alignment horizontal="left" vertical="center"/>
    </xf>
    <xf numFmtId="179" fontId="3" fillId="0" borderId="27" xfId="75" applyNumberFormat="1" applyFont="1" applyFill="1" applyBorder="1" applyAlignment="1">
      <alignment horizontal="right" vertical="center"/>
    </xf>
    <xf numFmtId="0" fontId="1" fillId="0" borderId="26" xfId="75" applyFont="1" applyFill="1" applyBorder="1" applyAlignment="1">
      <alignment horizontal="left" vertical="center"/>
    </xf>
    <xf numFmtId="0" fontId="5" fillId="0" borderId="37" xfId="88" applyFont="1" applyFill="1" applyBorder="1" applyAlignment="1">
      <alignment horizontal="left" vertical="center"/>
    </xf>
    <xf numFmtId="0" fontId="5" fillId="0" borderId="0" xfId="88" applyFont="1" applyFill="1" applyBorder="1" applyAlignment="1">
      <alignment horizontal="left" vertical="center" wrapText="1"/>
    </xf>
    <xf numFmtId="0" fontId="3" fillId="0" borderId="0" xfId="65" applyFont="1" applyFill="1" applyBorder="1" applyAlignment="1">
      <alignment horizontal="left" vertical="center"/>
    </xf>
    <xf numFmtId="0" fontId="34" fillId="0" borderId="0" xfId="92" applyFont="1" applyFill="1" applyBorder="1" applyAlignment="1">
      <alignment horizontal="right" vertical="center"/>
    </xf>
    <xf numFmtId="0" fontId="6" fillId="0" borderId="24" xfId="75" applyFont="1" applyFill="1" applyBorder="1" applyAlignment="1">
      <alignment horizontal="center" vertical="center"/>
    </xf>
    <xf numFmtId="0" fontId="21" fillId="0" borderId="25" xfId="75" applyFont="1" applyFill="1" applyBorder="1" applyAlignment="1">
      <alignment horizontal="center" vertical="center" wrapText="1"/>
    </xf>
    <xf numFmtId="0" fontId="1" fillId="0" borderId="37" xfId="77" applyFont="1" applyFill="1" applyBorder="1" applyAlignment="1">
      <alignment vertical="center"/>
    </xf>
    <xf numFmtId="0" fontId="5" fillId="0" borderId="37" xfId="50" applyFont="1" applyFill="1" applyBorder="1" applyAlignment="1">
      <alignment vertical="center"/>
    </xf>
    <xf numFmtId="0" fontId="6" fillId="0" borderId="46" xfId="77" applyFont="1" applyFill="1" applyBorder="1" applyAlignment="1">
      <alignment horizontal="center" vertical="center"/>
    </xf>
    <xf numFmtId="178" fontId="21" fillId="0" borderId="50" xfId="77" applyNumberFormat="1" applyFont="1" applyFill="1" applyBorder="1" applyAlignment="1">
      <alignment horizontal="right" vertical="center"/>
    </xf>
    <xf numFmtId="0" fontId="1" fillId="0" borderId="33" xfId="77" applyFont="1" applyFill="1" applyBorder="1" applyAlignment="1">
      <alignment horizontal="left" vertical="center"/>
    </xf>
    <xf numFmtId="178" fontId="3" fillId="0" borderId="34" xfId="77" applyNumberFormat="1" applyFont="1" applyFill="1" applyBorder="1" applyAlignment="1">
      <alignment horizontal="right" vertical="center"/>
    </xf>
    <xf numFmtId="0" fontId="1" fillId="0" borderId="31" xfId="77" applyFont="1" applyFill="1" applyBorder="1" applyAlignment="1">
      <alignment horizontal="left" vertical="center"/>
    </xf>
    <xf numFmtId="0" fontId="6" fillId="0" borderId="35" xfId="77" applyFont="1" applyFill="1" applyBorder="1" applyAlignment="1">
      <alignment horizontal="center" vertical="center"/>
    </xf>
    <xf numFmtId="178" fontId="21" fillId="0" borderId="36" xfId="77" applyNumberFormat="1" applyFont="1" applyFill="1" applyBorder="1" applyAlignment="1">
      <alignment horizontal="right" vertical="center"/>
    </xf>
    <xf numFmtId="179" fontId="24" fillId="0" borderId="0" xfId="88" applyNumberFormat="1" applyFont="1" applyFill="1" applyBorder="1" applyAlignment="1">
      <alignment vertical="center"/>
    </xf>
    <xf numFmtId="178" fontId="24" fillId="0" borderId="0" xfId="88" applyNumberFormat="1" applyFont="1" applyFill="1" applyBorder="1" applyAlignment="1">
      <alignment vertical="center"/>
    </xf>
    <xf numFmtId="0" fontId="29" fillId="0" borderId="0" xfId="0" applyFont="1" applyFill="1" applyBorder="1" applyAlignment="1">
      <alignment horizontal="center" vertical="center" wrapText="1"/>
    </xf>
    <xf numFmtId="0" fontId="30" fillId="0" borderId="0" xfId="0" applyFont="1" applyFill="1" applyBorder="1" applyAlignment="1">
      <alignment horizontal="center" vertical="center" wrapText="1"/>
    </xf>
    <xf numFmtId="0" fontId="2" fillId="0" borderId="41" xfId="0" applyFont="1" applyFill="1" applyBorder="1" applyAlignment="1">
      <alignment horizontal="right" vertical="center"/>
    </xf>
    <xf numFmtId="0" fontId="27" fillId="0" borderId="38" xfId="0" applyFont="1" applyFill="1" applyBorder="1" applyAlignment="1">
      <alignment horizontal="center" vertical="center" wrapText="1"/>
    </xf>
    <xf numFmtId="0" fontId="27" fillId="0" borderId="42" xfId="0" applyFont="1" applyFill="1" applyBorder="1" applyAlignment="1">
      <alignment horizontal="center" vertical="center" wrapText="1"/>
    </xf>
    <xf numFmtId="0" fontId="27" fillId="0" borderId="43" xfId="0" applyFont="1" applyFill="1" applyBorder="1" applyAlignment="1">
      <alignment horizontal="center" vertical="center" wrapText="1"/>
    </xf>
    <xf numFmtId="0" fontId="27" fillId="0" borderId="39" xfId="0" applyFont="1" applyFill="1" applyBorder="1" applyAlignment="1">
      <alignment horizontal="center" vertical="center" wrapText="1"/>
    </xf>
    <xf numFmtId="43" fontId="19" fillId="0" borderId="44" xfId="1" applyFont="1" applyFill="1" applyBorder="1" applyAlignment="1" applyProtection="1">
      <alignment horizontal="center" vertical="center" wrapText="1"/>
    </xf>
    <xf numFmtId="0" fontId="31" fillId="0" borderId="29" xfId="0" applyFont="1" applyFill="1" applyBorder="1" applyAlignment="1">
      <alignment vertical="center"/>
    </xf>
    <xf numFmtId="43" fontId="19" fillId="0" borderId="45" xfId="1" applyFont="1" applyFill="1" applyBorder="1" applyAlignment="1" applyProtection="1">
      <alignment horizontal="center" vertical="center" wrapText="1"/>
    </xf>
    <xf numFmtId="0" fontId="35" fillId="0" borderId="0" xfId="92" applyFont="1" applyFill="1" applyBorder="1" applyAlignment="1"/>
    <xf numFmtId="0" fontId="35" fillId="0" borderId="0" xfId="92" applyFont="1" applyFill="1" applyAlignment="1"/>
    <xf numFmtId="0" fontId="36" fillId="0" borderId="0" xfId="92" applyFont="1" applyFill="1" applyBorder="1" applyAlignment="1"/>
    <xf numFmtId="0" fontId="37" fillId="0" borderId="0" xfId="92" applyFont="1" applyFill="1" applyBorder="1" applyAlignment="1"/>
    <xf numFmtId="0" fontId="3" fillId="0" borderId="0" xfId="92" applyFont="1" applyFill="1" applyBorder="1" applyAlignment="1"/>
    <xf numFmtId="0" fontId="11" fillId="0" borderId="0" xfId="92" applyFont="1" applyFill="1" applyBorder="1" applyAlignment="1">
      <alignment vertical="center"/>
    </xf>
    <xf numFmtId="179" fontId="3" fillId="0" borderId="0" xfId="92" applyNumberFormat="1" applyFont="1" applyFill="1" applyBorder="1" applyAlignment="1">
      <alignment vertical="center"/>
    </xf>
    <xf numFmtId="0" fontId="38" fillId="0" borderId="41" xfId="70" applyNumberFormat="1" applyFont="1" applyFill="1" applyBorder="1" applyAlignment="1">
      <alignment horizontal="right" vertical="center" shrinkToFit="1"/>
    </xf>
    <xf numFmtId="0" fontId="6" fillId="0" borderId="38" xfId="92" applyFont="1" applyFill="1" applyBorder="1" applyAlignment="1">
      <alignment horizontal="center" vertical="center" wrapText="1"/>
    </xf>
    <xf numFmtId="0" fontId="21" fillId="0" borderId="43" xfId="92" applyFont="1" applyFill="1" applyBorder="1" applyAlignment="1">
      <alignment horizontal="center" vertical="center" wrapText="1"/>
    </xf>
    <xf numFmtId="0" fontId="6" fillId="0" borderId="26" xfId="92" applyFont="1" applyFill="1" applyBorder="1" applyAlignment="1">
      <alignment horizontal="center" vertical="center" wrapText="1"/>
    </xf>
    <xf numFmtId="179" fontId="21" fillId="0" borderId="30" xfId="78" applyNumberFormat="1" applyFont="1" applyBorder="1" applyAlignment="1">
      <alignment vertical="center"/>
    </xf>
    <xf numFmtId="3" fontId="6" fillId="0" borderId="37" xfId="0" applyNumberFormat="1" applyFont="1" applyFill="1" applyBorder="1" applyAlignment="1" applyProtection="1">
      <alignment vertical="center"/>
    </xf>
    <xf numFmtId="179" fontId="3" fillId="0" borderId="30" xfId="78" applyNumberFormat="1" applyFont="1" applyBorder="1" applyAlignment="1">
      <alignment vertical="center"/>
    </xf>
    <xf numFmtId="3" fontId="1" fillId="0" borderId="37" xfId="0" applyNumberFormat="1" applyFont="1" applyFill="1" applyBorder="1" applyAlignment="1" applyProtection="1">
      <alignment horizontal="left" vertical="center"/>
    </xf>
    <xf numFmtId="3" fontId="6" fillId="0" borderId="37" xfId="0" applyNumberFormat="1" applyFont="1" applyFill="1" applyBorder="1" applyAlignment="1" applyProtection="1">
      <alignment horizontal="left" vertical="center"/>
    </xf>
    <xf numFmtId="3" fontId="1" fillId="0" borderId="37" xfId="0" applyNumberFormat="1" applyFont="1" applyFill="1" applyBorder="1" applyAlignment="1" applyProtection="1">
      <alignment vertical="center"/>
    </xf>
    <xf numFmtId="0" fontId="1" fillId="0" borderId="37" xfId="0" applyFont="1" applyFill="1" applyBorder="1" applyAlignment="1">
      <alignment horizontal="left" vertical="center"/>
    </xf>
    <xf numFmtId="0" fontId="5" fillId="0" borderId="37" xfId="0" applyFont="1" applyFill="1" applyBorder="1" applyAlignment="1">
      <alignment horizontal="left" vertical="center"/>
    </xf>
    <xf numFmtId="179" fontId="3" fillId="0" borderId="30" xfId="78" applyNumberFormat="1" applyFont="1" applyFill="1" applyBorder="1" applyAlignment="1">
      <alignment vertical="center"/>
    </xf>
    <xf numFmtId="0" fontId="1" fillId="0" borderId="35" xfId="0" applyFont="1" applyFill="1" applyBorder="1" applyAlignment="1">
      <alignment horizontal="left" vertical="center"/>
    </xf>
    <xf numFmtId="179" fontId="3" fillId="0" borderId="40" xfId="78" applyNumberFormat="1" applyFont="1" applyBorder="1" applyAlignment="1">
      <alignment vertical="center"/>
    </xf>
    <xf numFmtId="0" fontId="1" fillId="0" borderId="26" xfId="0" applyFont="1" applyFill="1" applyBorder="1" applyAlignment="1">
      <alignment horizontal="left" vertical="center"/>
    </xf>
    <xf numFmtId="179" fontId="3" fillId="0" borderId="28" xfId="78" applyNumberFormat="1" applyFont="1" applyBorder="1" applyAlignment="1">
      <alignment vertical="center"/>
    </xf>
    <xf numFmtId="179" fontId="3" fillId="0" borderId="36" xfId="78" applyNumberFormat="1" applyFont="1" applyBorder="1" applyAlignment="1">
      <alignment vertical="center"/>
    </xf>
    <xf numFmtId="180" fontId="9" fillId="0" borderId="0" xfId="1" applyNumberFormat="1" applyFont="1" applyFill="1" applyBorder="1" applyAlignment="1">
      <alignment vertical="center"/>
    </xf>
    <xf numFmtId="180" fontId="11" fillId="0" borderId="0" xfId="1" applyNumberFormat="1" applyFont="1" applyFill="1" applyBorder="1" applyAlignment="1" applyProtection="1">
      <alignment horizontal="left" vertical="center"/>
    </xf>
    <xf numFmtId="180" fontId="34" fillId="0" borderId="0" xfId="1" applyNumberFormat="1" applyFont="1" applyFill="1" applyBorder="1" applyAlignment="1" applyProtection="1">
      <alignment horizontal="left" vertical="center"/>
    </xf>
    <xf numFmtId="180" fontId="25" fillId="0" borderId="0" xfId="1" applyNumberFormat="1" applyFont="1" applyFill="1" applyBorder="1" applyAlignment="1" applyProtection="1">
      <alignment horizontal="center" vertical="center" wrapText="1"/>
    </xf>
    <xf numFmtId="180" fontId="34" fillId="0" borderId="0" xfId="1" applyNumberFormat="1" applyFont="1" applyFill="1" applyBorder="1" applyAlignment="1" applyProtection="1">
      <alignment horizontal="right" vertical="center"/>
    </xf>
    <xf numFmtId="180" fontId="28" fillId="0" borderId="38" xfId="1" applyNumberFormat="1" applyFont="1" applyFill="1" applyBorder="1" applyAlignment="1">
      <alignment horizontal="center" vertical="center"/>
    </xf>
    <xf numFmtId="180" fontId="39" fillId="0" borderId="43" xfId="1" applyNumberFormat="1" applyFont="1" applyFill="1" applyBorder="1" applyAlignment="1">
      <alignment horizontal="center" vertical="center"/>
    </xf>
    <xf numFmtId="180" fontId="33" fillId="0" borderId="37" xfId="1" applyNumberFormat="1" applyFont="1" applyFill="1" applyBorder="1" applyAlignment="1" applyProtection="1">
      <alignment horizontal="center" vertical="center"/>
    </xf>
    <xf numFmtId="180" fontId="28" fillId="0" borderId="37" xfId="1" applyNumberFormat="1" applyFont="1" applyFill="1" applyBorder="1" applyAlignment="1">
      <alignment vertical="center"/>
    </xf>
    <xf numFmtId="181" fontId="28" fillId="0" borderId="29" xfId="1" applyNumberFormat="1" applyFont="1" applyFill="1" applyBorder="1" applyAlignment="1">
      <alignment vertical="center"/>
    </xf>
    <xf numFmtId="180" fontId="24" fillId="0" borderId="37" xfId="1" applyNumberFormat="1" applyFont="1" applyFill="1" applyBorder="1" applyAlignment="1">
      <alignment vertical="center"/>
    </xf>
    <xf numFmtId="181" fontId="9" fillId="0" borderId="0" xfId="1" applyNumberFormat="1" applyFont="1" applyFill="1" applyBorder="1" applyAlignment="1">
      <alignment vertical="center"/>
    </xf>
    <xf numFmtId="181" fontId="24" fillId="0" borderId="29" xfId="1" applyNumberFormat="1" applyFont="1" applyFill="1" applyBorder="1" applyAlignment="1">
      <alignment vertical="center"/>
    </xf>
    <xf numFmtId="178" fontId="3" fillId="0" borderId="51" xfId="96" applyNumberFormat="1" applyFont="1" applyFill="1" applyBorder="1" applyAlignment="1">
      <alignment vertical="center"/>
    </xf>
    <xf numFmtId="180" fontId="27" fillId="0" borderId="37" xfId="1" applyNumberFormat="1" applyFont="1" applyFill="1" applyBorder="1" applyAlignment="1">
      <alignment vertical="center"/>
    </xf>
    <xf numFmtId="180" fontId="40" fillId="0" borderId="37" xfId="1" applyNumberFormat="1" applyFont="1" applyFill="1" applyBorder="1" applyAlignment="1">
      <alignment vertical="center"/>
    </xf>
    <xf numFmtId="178" fontId="6" fillId="0" borderId="38" xfId="92" applyNumberFormat="1" applyFont="1" applyFill="1" applyBorder="1" applyAlignment="1">
      <alignment horizontal="center" vertical="center" wrapText="1"/>
    </xf>
    <xf numFmtId="178" fontId="6" fillId="0" borderId="43" xfId="92" applyNumberFormat="1" applyFont="1" applyFill="1" applyBorder="1" applyAlignment="1">
      <alignment horizontal="center" vertical="center" wrapText="1"/>
    </xf>
    <xf numFmtId="178" fontId="6" fillId="0" borderId="42" xfId="92" applyNumberFormat="1" applyFont="1" applyFill="1" applyBorder="1" applyAlignment="1">
      <alignment horizontal="center" vertical="center" wrapText="1"/>
    </xf>
    <xf numFmtId="178" fontId="6" fillId="0" borderId="39" xfId="92" applyNumberFormat="1" applyFont="1" applyFill="1" applyBorder="1" applyAlignment="1">
      <alignment horizontal="center" vertical="center" wrapText="1"/>
    </xf>
    <xf numFmtId="179" fontId="21" fillId="0" borderId="37" xfId="69" applyNumberFormat="1" applyFont="1" applyFill="1" applyBorder="1" applyAlignment="1">
      <alignment vertical="center"/>
    </xf>
    <xf numFmtId="178" fontId="21" fillId="0" borderId="30" xfId="96" applyNumberFormat="1" applyFont="1" applyFill="1" applyBorder="1" applyAlignment="1">
      <alignment vertical="center"/>
    </xf>
    <xf numFmtId="179" fontId="3" fillId="0" borderId="37" xfId="69" applyNumberFormat="1" applyFont="1" applyFill="1" applyBorder="1" applyAlignment="1">
      <alignment vertical="center"/>
    </xf>
    <xf numFmtId="178" fontId="3" fillId="0" borderId="30" xfId="96" applyNumberFormat="1" applyFont="1" applyFill="1" applyBorder="1" applyAlignment="1">
      <alignment vertical="center"/>
    </xf>
    <xf numFmtId="178" fontId="6" fillId="0" borderId="37" xfId="96" applyNumberFormat="1" applyFont="1" applyFill="1" applyBorder="1" applyAlignment="1">
      <alignment horizontal="center" vertical="center"/>
    </xf>
    <xf numFmtId="178" fontId="6" fillId="0" borderId="35" xfId="96" applyNumberFormat="1" applyFont="1" applyFill="1" applyBorder="1" applyAlignment="1">
      <alignment horizontal="center" vertical="center"/>
    </xf>
    <xf numFmtId="178" fontId="21" fillId="0" borderId="40" xfId="96" applyNumberFormat="1" applyFont="1" applyFill="1" applyBorder="1" applyAlignment="1">
      <alignment vertical="center"/>
    </xf>
    <xf numFmtId="178" fontId="6" fillId="0" borderId="45" xfId="96" applyNumberFormat="1" applyFont="1" applyFill="1" applyBorder="1" applyAlignment="1">
      <alignment horizontal="center" vertical="center"/>
    </xf>
    <xf numFmtId="0" fontId="6" fillId="0" borderId="0" xfId="71" applyFont="1" applyFill="1" applyBorder="1" applyAlignment="1">
      <alignment vertical="center"/>
    </xf>
    <xf numFmtId="0" fontId="1" fillId="0" borderId="0" xfId="71" applyFill="1" applyBorder="1" applyAlignment="1">
      <alignment vertical="center"/>
    </xf>
    <xf numFmtId="0" fontId="1" fillId="0" borderId="0" xfId="71" applyFill="1" applyBorder="1" applyAlignment="1">
      <alignment wrapText="1"/>
    </xf>
    <xf numFmtId="0" fontId="1" fillId="0" borderId="0" xfId="71" applyFill="1" applyBorder="1" applyAlignment="1"/>
    <xf numFmtId="0" fontId="11" fillId="0" borderId="0" xfId="71" applyFont="1" applyFill="1" applyBorder="1" applyAlignment="1">
      <alignment vertical="center" wrapText="1"/>
    </xf>
    <xf numFmtId="0" fontId="11" fillId="0" borderId="0" xfId="92" applyFont="1" applyFill="1" applyAlignment="1">
      <alignment horizontal="right" vertical="center"/>
    </xf>
    <xf numFmtId="0" fontId="21" fillId="0" borderId="38" xfId="71" applyFont="1" applyFill="1" applyBorder="1" applyAlignment="1">
      <alignment horizontal="center" vertical="center" wrapText="1"/>
    </xf>
    <xf numFmtId="0" fontId="21" fillId="0" borderId="43" xfId="71" applyFont="1" applyFill="1" applyBorder="1" applyAlignment="1">
      <alignment horizontal="center" vertical="center" wrapText="1"/>
    </xf>
    <xf numFmtId="0" fontId="3" fillId="0" borderId="37" xfId="71" applyFont="1" applyBorder="1" applyAlignment="1">
      <alignment vertical="center" wrapText="1"/>
    </xf>
    <xf numFmtId="179" fontId="3" fillId="0" borderId="29" xfId="71" applyNumberFormat="1" applyFont="1" applyFill="1" applyBorder="1" applyAlignment="1">
      <alignment vertical="center"/>
    </xf>
    <xf numFmtId="0" fontId="3" fillId="0" borderId="37" xfId="71" applyFont="1" applyFill="1" applyBorder="1" applyAlignment="1">
      <alignment vertical="center" wrapText="1"/>
    </xf>
    <xf numFmtId="179" fontId="3" fillId="0" borderId="37" xfId="71" applyNumberFormat="1" applyFont="1" applyBorder="1" applyAlignment="1">
      <alignment vertical="center" wrapText="1"/>
    </xf>
    <xf numFmtId="179" fontId="3" fillId="0" borderId="37" xfId="71" applyNumberFormat="1" applyFont="1" applyFill="1" applyBorder="1" applyAlignment="1">
      <alignment vertical="center" wrapText="1"/>
    </xf>
    <xf numFmtId="0" fontId="1" fillId="0" borderId="37" xfId="71" applyFont="1" applyFill="1" applyBorder="1" applyAlignment="1">
      <alignment vertical="center" wrapText="1"/>
    </xf>
    <xf numFmtId="179" fontId="1" fillId="0" borderId="29" xfId="71" applyNumberFormat="1" applyFont="1" applyFill="1" applyBorder="1" applyAlignment="1">
      <alignment vertical="center"/>
    </xf>
    <xf numFmtId="179" fontId="6" fillId="0" borderId="47" xfId="71" applyNumberFormat="1" applyFont="1" applyFill="1" applyBorder="1" applyAlignment="1">
      <alignment horizontal="center" vertical="center" wrapText="1"/>
    </xf>
    <xf numFmtId="179" fontId="21" fillId="0" borderId="49" xfId="71" applyNumberFormat="1" applyFont="1" applyFill="1" applyBorder="1" applyAlignment="1">
      <alignment vertical="center"/>
    </xf>
    <xf numFmtId="179" fontId="6" fillId="0" borderId="37" xfId="71" applyNumberFormat="1" applyFont="1" applyBorder="1" applyAlignment="1">
      <alignment vertical="center" wrapText="1"/>
    </xf>
    <xf numFmtId="179" fontId="3" fillId="0" borderId="50" xfId="71" applyNumberFormat="1" applyFont="1" applyFill="1" applyBorder="1" applyAlignment="1">
      <alignment vertical="center"/>
    </xf>
    <xf numFmtId="179" fontId="1" fillId="0" borderId="37" xfId="71" applyNumberFormat="1" applyFont="1" applyBorder="1" applyAlignment="1">
      <alignment vertical="center" wrapText="1"/>
    </xf>
    <xf numFmtId="179" fontId="6" fillId="0" borderId="35" xfId="71" applyNumberFormat="1" applyFont="1" applyFill="1" applyBorder="1" applyAlignment="1">
      <alignment horizontal="center" vertical="center" wrapText="1"/>
    </xf>
    <xf numFmtId="179" fontId="21" fillId="0" borderId="52" xfId="71" applyNumberFormat="1" applyFont="1" applyFill="1" applyBorder="1" applyAlignment="1">
      <alignment vertical="center"/>
    </xf>
    <xf numFmtId="0" fontId="1" fillId="0" borderId="0" xfId="71" applyFill="1" applyBorder="1" applyAlignment="1">
      <alignment horizontal="left" vertical="center" wrapText="1"/>
    </xf>
    <xf numFmtId="0" fontId="1" fillId="0" borderId="0" xfId="71" applyFont="1" applyFill="1" applyBorder="1" applyAlignment="1">
      <alignment wrapText="1"/>
    </xf>
    <xf numFmtId="179" fontId="1" fillId="0" borderId="0" xfId="71" applyNumberFormat="1" applyFill="1" applyBorder="1" applyAlignment="1"/>
    <xf numFmtId="0" fontId="6" fillId="0" borderId="0" xfId="69" applyFont="1" applyFill="1" applyBorder="1" applyAlignment="1">
      <alignment vertical="center"/>
    </xf>
    <xf numFmtId="0" fontId="1" fillId="0" borderId="0" xfId="69" applyFill="1" applyBorder="1" applyAlignment="1">
      <alignment vertical="center"/>
    </xf>
    <xf numFmtId="0" fontId="1" fillId="0" borderId="0" xfId="69" applyFill="1" applyBorder="1" applyAlignment="1"/>
    <xf numFmtId="0" fontId="11" fillId="0" borderId="0" xfId="69" applyFont="1" applyFill="1" applyBorder="1" applyAlignment="1">
      <alignment vertical="center"/>
    </xf>
    <xf numFmtId="0" fontId="3" fillId="0" borderId="0" xfId="69" applyFont="1" applyFill="1" applyBorder="1" applyAlignment="1"/>
    <xf numFmtId="0" fontId="34" fillId="0" borderId="41" xfId="92" applyFont="1" applyFill="1" applyBorder="1" applyAlignment="1">
      <alignment horizontal="right" vertical="center"/>
    </xf>
    <xf numFmtId="0" fontId="21" fillId="0" borderId="38" xfId="69" applyFont="1" applyFill="1" applyBorder="1" applyAlignment="1">
      <alignment horizontal="center" vertical="center"/>
    </xf>
    <xf numFmtId="0" fontId="21" fillId="0" borderId="43" xfId="69" applyFont="1" applyFill="1" applyBorder="1" applyAlignment="1">
      <alignment horizontal="center" vertical="center" wrapText="1"/>
    </xf>
    <xf numFmtId="0" fontId="3" fillId="0" borderId="37" xfId="71" applyFont="1" applyBorder="1" applyAlignment="1">
      <alignment vertical="center"/>
    </xf>
    <xf numFmtId="0" fontId="6" fillId="0" borderId="47" xfId="69" applyFont="1" applyFill="1" applyBorder="1" applyAlignment="1">
      <alignment horizontal="center" vertical="center"/>
    </xf>
    <xf numFmtId="179" fontId="21" fillId="0" borderId="49" xfId="69" applyNumberFormat="1" applyFont="1" applyFill="1" applyBorder="1" applyAlignment="1">
      <alignment horizontal="right" vertical="center"/>
    </xf>
    <xf numFmtId="0" fontId="6" fillId="0" borderId="37" xfId="71" applyFont="1" applyFill="1" applyBorder="1" applyAlignment="1">
      <alignment vertical="center"/>
    </xf>
    <xf numFmtId="179" fontId="3" fillId="0" borderId="27" xfId="69" applyNumberFormat="1" applyFont="1" applyFill="1" applyBorder="1" applyAlignment="1">
      <alignment horizontal="right" vertical="center"/>
    </xf>
    <xf numFmtId="0" fontId="1" fillId="0" borderId="37" xfId="71" applyFont="1" applyFill="1" applyBorder="1" applyAlignment="1">
      <alignment vertical="center"/>
    </xf>
    <xf numFmtId="179" fontId="3" fillId="0" borderId="29" xfId="69" applyNumberFormat="1" applyFont="1" applyFill="1" applyBorder="1" applyAlignment="1">
      <alignment horizontal="right" vertical="center"/>
    </xf>
    <xf numFmtId="0" fontId="6" fillId="0" borderId="35" xfId="69" applyFont="1" applyFill="1" applyBorder="1" applyAlignment="1">
      <alignment horizontal="center" vertical="center"/>
    </xf>
    <xf numFmtId="179" fontId="21" fillId="0" borderId="36" xfId="69" applyNumberFormat="1" applyFont="1" applyFill="1" applyBorder="1" applyAlignment="1">
      <alignment horizontal="right" vertical="center"/>
    </xf>
    <xf numFmtId="0" fontId="1" fillId="0" borderId="0" xfId="69" applyFont="1" applyFill="1" applyBorder="1" applyAlignment="1">
      <alignment horizontal="justify" vertical="center" wrapText="1"/>
    </xf>
    <xf numFmtId="0" fontId="1" fillId="0" borderId="0" xfId="69" applyFill="1" applyBorder="1" applyAlignment="1">
      <alignment horizontal="justify" vertical="center" wrapText="1"/>
    </xf>
    <xf numFmtId="0" fontId="18" fillId="0" borderId="0" xfId="92" applyFont="1" applyFill="1" applyAlignment="1">
      <alignment horizontal="center" vertical="center" wrapText="1"/>
    </xf>
    <xf numFmtId="0" fontId="41" fillId="0" borderId="0" xfId="71" applyFont="1" applyFill="1" applyBorder="1" applyAlignment="1"/>
    <xf numFmtId="0" fontId="11" fillId="0" borderId="0" xfId="71" applyFont="1" applyFill="1" applyBorder="1" applyAlignment="1">
      <alignment vertical="center"/>
    </xf>
    <xf numFmtId="0" fontId="6" fillId="0" borderId="38" xfId="71" applyFont="1" applyFill="1" applyBorder="1" applyAlignment="1">
      <alignment horizontal="center" vertical="center" wrapText="1"/>
    </xf>
    <xf numFmtId="0" fontId="6" fillId="0" borderId="43" xfId="71" applyFont="1" applyFill="1" applyBorder="1" applyAlignment="1">
      <alignment horizontal="center" vertical="center" wrapText="1"/>
    </xf>
    <xf numFmtId="0" fontId="6" fillId="0" borderId="47" xfId="71" applyFont="1" applyFill="1" applyBorder="1" applyAlignment="1">
      <alignment horizontal="center" vertical="center"/>
    </xf>
    <xf numFmtId="179" fontId="3" fillId="0" borderId="27" xfId="71" applyNumberFormat="1" applyFont="1" applyFill="1" applyBorder="1" applyAlignment="1">
      <alignment vertical="center"/>
    </xf>
    <xf numFmtId="0" fontId="6" fillId="0" borderId="35" xfId="71" applyFont="1" applyFill="1" applyBorder="1" applyAlignment="1">
      <alignment horizontal="center" vertical="center"/>
    </xf>
    <xf numFmtId="179" fontId="21" fillId="0" borderId="36" xfId="71" applyNumberFormat="1" applyFont="1" applyFill="1" applyBorder="1" applyAlignment="1">
      <alignment vertical="center"/>
    </xf>
    <xf numFmtId="0" fontId="1" fillId="0" borderId="0" xfId="57"/>
    <xf numFmtId="0" fontId="38" fillId="0" borderId="0" xfId="90" applyNumberFormat="1" applyFont="1" applyFill="1" applyBorder="1" applyAlignment="1">
      <alignment horizontal="center"/>
    </xf>
    <xf numFmtId="0" fontId="38" fillId="0" borderId="0" xfId="90" applyNumberFormat="1" applyFont="1" applyFill="1" applyBorder="1" applyAlignment="1"/>
    <xf numFmtId="0" fontId="11" fillId="0" borderId="0" xfId="57" applyFont="1" applyAlignment="1">
      <alignment horizontal="left" vertical="center"/>
    </xf>
    <xf numFmtId="0" fontId="1" fillId="0" borderId="0" xfId="57" applyFont="1" applyFill="1"/>
    <xf numFmtId="0" fontId="1" fillId="0" borderId="0" xfId="57" applyAlignment="1">
      <alignment horizontal="right"/>
    </xf>
    <xf numFmtId="0" fontId="25" fillId="0" borderId="0" xfId="90" applyNumberFormat="1" applyFont="1" applyFill="1" applyBorder="1" applyAlignment="1">
      <alignment horizontal="center" vertical="center" wrapText="1"/>
    </xf>
    <xf numFmtId="0" fontId="18" fillId="0" borderId="0" xfId="90" applyNumberFormat="1" applyFont="1" applyFill="1" applyBorder="1" applyAlignment="1">
      <alignment horizontal="center" vertical="center"/>
    </xf>
    <xf numFmtId="0" fontId="11" fillId="0" borderId="41" xfId="90" applyNumberFormat="1" applyFont="1" applyFill="1" applyBorder="1" applyAlignment="1">
      <alignment horizontal="right" vertical="center"/>
    </xf>
    <xf numFmtId="0" fontId="6" fillId="0" borderId="42" xfId="92" applyFont="1" applyFill="1" applyBorder="1" applyAlignment="1">
      <alignment horizontal="center" vertical="center" wrapText="1"/>
    </xf>
    <xf numFmtId="0" fontId="6" fillId="0" borderId="43" xfId="92" applyFont="1" applyFill="1" applyBorder="1" applyAlignment="1">
      <alignment horizontal="center" vertical="center" wrapText="1"/>
    </xf>
    <xf numFmtId="179" fontId="21" fillId="0" borderId="29" xfId="75" applyNumberFormat="1" applyFont="1" applyFill="1" applyBorder="1" applyAlignment="1">
      <alignment horizontal="center" vertical="center"/>
    </xf>
    <xf numFmtId="0" fontId="1" fillId="0" borderId="37" xfId="88" applyNumberFormat="1" applyFont="1" applyFill="1" applyBorder="1" applyAlignment="1">
      <alignment horizontal="left" vertical="center" shrinkToFit="1"/>
    </xf>
    <xf numFmtId="179" fontId="3" fillId="0" borderId="29" xfId="75" applyNumberFormat="1" applyFont="1" applyFill="1" applyBorder="1" applyAlignment="1">
      <alignment horizontal="center" vertical="center"/>
    </xf>
    <xf numFmtId="0" fontId="5" fillId="0" borderId="37" xfId="88" applyNumberFormat="1" applyFont="1" applyFill="1" applyBorder="1" applyAlignment="1">
      <alignment horizontal="left" vertical="center" shrinkToFit="1"/>
    </xf>
    <xf numFmtId="0" fontId="6" fillId="0" borderId="37" xfId="88" applyNumberFormat="1" applyFont="1" applyFill="1" applyBorder="1" applyAlignment="1">
      <alignment horizontal="left" vertical="center" shrinkToFit="1"/>
    </xf>
    <xf numFmtId="0" fontId="6" fillId="0" borderId="35" xfId="88" applyNumberFormat="1" applyFont="1" applyFill="1" applyBorder="1" applyAlignment="1">
      <alignment horizontal="left" vertical="center" shrinkToFit="1"/>
    </xf>
    <xf numFmtId="179" fontId="21" fillId="0" borderId="36" xfId="75" applyNumberFormat="1" applyFont="1" applyFill="1" applyBorder="1" applyAlignment="1">
      <alignment horizontal="center" vertical="center"/>
    </xf>
    <xf numFmtId="0" fontId="5" fillId="0" borderId="53" xfId="90" applyNumberFormat="1" applyFont="1" applyFill="1" applyBorder="1" applyAlignment="1">
      <alignment horizontal="justify" vertical="center" wrapText="1"/>
    </xf>
    <xf numFmtId="0" fontId="1" fillId="0" borderId="53" xfId="90" applyNumberFormat="1" applyFont="1" applyFill="1" applyBorder="1" applyAlignment="1">
      <alignment horizontal="justify" vertical="center" wrapText="1"/>
    </xf>
    <xf numFmtId="0" fontId="0" fillId="0" borderId="0" xfId="0" applyFill="1" applyBorder="1" applyAlignment="1">
      <alignment vertical="center" wrapText="1"/>
    </xf>
    <xf numFmtId="179" fontId="1" fillId="0" borderId="0" xfId="71" applyNumberFormat="1" applyFill="1" applyBorder="1" applyAlignment="1">
      <alignment horizontal="center" vertical="center"/>
    </xf>
    <xf numFmtId="0" fontId="1" fillId="0" borderId="0" xfId="71" applyFill="1" applyBorder="1" applyAlignment="1">
      <alignment horizontal="center" vertical="center"/>
    </xf>
    <xf numFmtId="179" fontId="1" fillId="0" borderId="0" xfId="92" applyNumberFormat="1" applyFont="1" applyFill="1" applyBorder="1" applyAlignment="1">
      <alignment horizontal="center"/>
    </xf>
    <xf numFmtId="0" fontId="2" fillId="0" borderId="0" xfId="71" applyFont="1" applyFill="1" applyBorder="1" applyAlignment="1">
      <alignment horizontal="right" vertical="center"/>
    </xf>
    <xf numFmtId="0" fontId="6" fillId="0" borderId="39" xfId="92" applyFont="1" applyFill="1" applyBorder="1" applyAlignment="1">
      <alignment vertical="center" wrapText="1"/>
    </xf>
    <xf numFmtId="0" fontId="34" fillId="0" borderId="37" xfId="71" applyFont="1" applyFill="1" applyBorder="1" applyAlignment="1">
      <alignment horizontal="center" vertical="center" wrapText="1"/>
    </xf>
    <xf numFmtId="49" fontId="11" fillId="0" borderId="44" xfId="71" applyNumberFormat="1" applyFont="1" applyFill="1" applyBorder="1" applyAlignment="1">
      <alignment vertical="center" wrapText="1"/>
    </xf>
    <xf numFmtId="179" fontId="34" fillId="0" borderId="44" xfId="71" applyNumberFormat="1" applyFont="1" applyFill="1" applyBorder="1" applyAlignment="1">
      <alignment horizontal="center" vertical="center" wrapText="1"/>
    </xf>
    <xf numFmtId="0" fontId="17" fillId="0" borderId="29" xfId="71" applyFont="1" applyFill="1" applyBorder="1" applyAlignment="1">
      <alignment horizontal="center" vertical="center" wrapText="1"/>
    </xf>
    <xf numFmtId="0" fontId="1" fillId="0" borderId="0" xfId="71" applyFill="1" applyBorder="1" applyAlignment="1">
      <alignment vertical="center" wrapText="1"/>
    </xf>
    <xf numFmtId="49" fontId="11" fillId="0" borderId="45" xfId="71" applyNumberFormat="1" applyFont="1" applyFill="1" applyBorder="1" applyAlignment="1">
      <alignment vertical="center" wrapText="1"/>
    </xf>
    <xf numFmtId="179" fontId="34" fillId="0" borderId="45" xfId="71" applyNumberFormat="1" applyFont="1" applyFill="1" applyBorder="1" applyAlignment="1">
      <alignment horizontal="center" vertical="center" wrapText="1"/>
    </xf>
    <xf numFmtId="0" fontId="17" fillId="0" borderId="36" xfId="71" applyFont="1" applyFill="1" applyBorder="1" applyAlignment="1">
      <alignment horizontal="center" vertical="center" wrapText="1"/>
    </xf>
    <xf numFmtId="0" fontId="1" fillId="0" borderId="0" xfId="71" applyFill="1" applyBorder="1" applyAlignment="1">
      <alignment horizontal="left" wrapText="1"/>
    </xf>
    <xf numFmtId="0" fontId="37" fillId="0" borderId="0" xfId="92" applyFont="1" applyFill="1" applyBorder="1" applyAlignment="1">
      <alignment vertical="center"/>
    </xf>
    <xf numFmtId="0" fontId="35" fillId="0" borderId="0" xfId="92" applyFont="1" applyFill="1" applyBorder="1" applyAlignment="1">
      <alignment vertical="center"/>
    </xf>
    <xf numFmtId="0" fontId="42" fillId="0" borderId="0" xfId="92" applyFont="1" applyFill="1" applyBorder="1" applyAlignment="1">
      <alignment vertical="center"/>
    </xf>
    <xf numFmtId="0" fontId="43" fillId="0" borderId="0" xfId="92" applyFont="1" applyFill="1" applyBorder="1" applyAlignment="1">
      <alignment vertical="center"/>
    </xf>
    <xf numFmtId="0" fontId="3" fillId="0" borderId="0" xfId="92" applyFont="1" applyFill="1" applyBorder="1" applyAlignment="1">
      <alignment vertical="center"/>
    </xf>
    <xf numFmtId="179" fontId="37" fillId="0" borderId="0" xfId="92" applyNumberFormat="1" applyFont="1" applyFill="1" applyBorder="1" applyAlignment="1">
      <alignment vertical="center"/>
    </xf>
    <xf numFmtId="0" fontId="44" fillId="0" borderId="0" xfId="92" applyFont="1" applyFill="1" applyBorder="1" applyAlignment="1">
      <alignment horizontal="center" vertical="center" wrapText="1"/>
    </xf>
    <xf numFmtId="0" fontId="32" fillId="0" borderId="41" xfId="92" applyFont="1" applyFill="1" applyBorder="1" applyAlignment="1">
      <alignment horizontal="center" vertical="center"/>
    </xf>
    <xf numFmtId="0" fontId="6" fillId="0" borderId="38" xfId="75" applyFont="1" applyFill="1" applyBorder="1" applyAlignment="1">
      <alignment horizontal="center" vertical="center" shrinkToFit="1"/>
    </xf>
    <xf numFmtId="0" fontId="6" fillId="0" borderId="24" xfId="75" applyFont="1" applyFill="1" applyBorder="1" applyAlignment="1">
      <alignment horizontal="center" vertical="center" shrinkToFit="1"/>
    </xf>
    <xf numFmtId="0" fontId="27" fillId="0" borderId="25" xfId="0" applyFont="1" applyFill="1" applyBorder="1" applyAlignment="1">
      <alignment horizontal="center" vertical="center" wrapText="1"/>
    </xf>
    <xf numFmtId="0" fontId="6" fillId="0" borderId="37" xfId="75" applyFont="1" applyFill="1" applyBorder="1" applyAlignment="1">
      <alignment horizontal="center" vertical="center" shrinkToFit="1"/>
    </xf>
    <xf numFmtId="0" fontId="6" fillId="0" borderId="26" xfId="75" applyFont="1" applyFill="1" applyBorder="1" applyAlignment="1">
      <alignment horizontal="center" vertical="center" shrinkToFit="1"/>
    </xf>
    <xf numFmtId="0" fontId="27" fillId="0" borderId="27" xfId="0" applyFont="1" applyFill="1" applyBorder="1" applyAlignment="1">
      <alignment horizontal="center" vertical="center" wrapText="1"/>
    </xf>
    <xf numFmtId="179" fontId="45" fillId="0" borderId="44" xfId="71" applyNumberFormat="1" applyFont="1" applyFill="1" applyBorder="1" applyAlignment="1">
      <alignment horizontal="center" vertical="center" wrapText="1"/>
    </xf>
    <xf numFmtId="10" fontId="24" fillId="0" borderId="29" xfId="0" applyNumberFormat="1" applyFont="1" applyFill="1" applyBorder="1" applyAlignment="1">
      <alignment vertical="center"/>
    </xf>
    <xf numFmtId="0" fontId="3" fillId="0" borderId="37" xfId="88" applyNumberFormat="1" applyFont="1" applyFill="1" applyBorder="1" applyAlignment="1">
      <alignment horizontal="left" vertical="center" shrinkToFit="1"/>
    </xf>
    <xf numFmtId="0" fontId="3" fillId="0" borderId="37" xfId="88" applyNumberFormat="1" applyFont="1" applyFill="1" applyBorder="1" applyAlignment="1">
      <alignment horizontal="left" vertical="center"/>
    </xf>
    <xf numFmtId="0" fontId="3" fillId="0" borderId="37" xfId="92" applyFont="1" applyFill="1" applyBorder="1" applyAlignment="1">
      <alignment vertical="center"/>
    </xf>
    <xf numFmtId="0" fontId="3" fillId="0" borderId="46" xfId="88" applyNumberFormat="1" applyFont="1" applyFill="1" applyBorder="1" applyAlignment="1">
      <alignment horizontal="left" vertical="center" shrinkToFit="1"/>
    </xf>
    <xf numFmtId="0" fontId="3" fillId="0" borderId="35" xfId="88" applyNumberFormat="1" applyFont="1" applyFill="1" applyBorder="1" applyAlignment="1">
      <alignment horizontal="left" vertical="center" shrinkToFit="1"/>
    </xf>
    <xf numFmtId="182" fontId="3" fillId="0" borderId="35" xfId="88" applyNumberFormat="1" applyFont="1" applyFill="1" applyBorder="1" applyAlignment="1">
      <alignment horizontal="center" vertical="center" shrinkToFit="1"/>
    </xf>
    <xf numFmtId="10" fontId="34" fillId="0" borderId="36" xfId="82" applyNumberFormat="1" applyFont="1" applyFill="1" applyBorder="1" applyAlignment="1">
      <alignment horizontal="right" vertical="center"/>
    </xf>
    <xf numFmtId="0" fontId="1" fillId="0" borderId="0" xfId="92" applyFont="1" applyFill="1" applyBorder="1" applyAlignment="1">
      <alignment horizontal="justify" vertical="center" wrapText="1"/>
    </xf>
    <xf numFmtId="0" fontId="14" fillId="0" borderId="0" xfId="64" applyFont="1" applyFill="1" applyAlignment="1">
      <alignment horizontal="center" vertical="center"/>
    </xf>
    <xf numFmtId="0" fontId="14" fillId="0" borderId="0" xfId="64" applyFont="1" applyFill="1" applyAlignment="1">
      <alignment vertical="center" wrapText="1"/>
    </xf>
    <xf numFmtId="0" fontId="14" fillId="0" borderId="0" xfId="64" applyFont="1" applyFill="1">
      <alignment vertical="center"/>
    </xf>
    <xf numFmtId="0" fontId="2" fillId="0" borderId="0" xfId="64" applyFont="1" applyFill="1" applyAlignment="1">
      <alignment vertical="center"/>
    </xf>
    <xf numFmtId="0" fontId="14" fillId="0" borderId="0" xfId="64" applyFont="1" applyFill="1" applyAlignment="1">
      <alignment vertical="center"/>
    </xf>
    <xf numFmtId="179" fontId="11" fillId="0" borderId="37" xfId="82" applyNumberFormat="1" applyFont="1" applyBorder="1" applyAlignment="1">
      <alignment horizontal="center" vertical="center"/>
    </xf>
    <xf numFmtId="179" fontId="11" fillId="0" borderId="44" xfId="82" applyNumberFormat="1" applyFont="1" applyBorder="1" applyAlignment="1">
      <alignment horizontal="center" vertical="center"/>
    </xf>
    <xf numFmtId="179" fontId="34" fillId="0" borderId="44" xfId="82" applyNumberFormat="1" applyFont="1" applyFill="1" applyBorder="1" applyAlignment="1">
      <alignment horizontal="center" vertical="center"/>
    </xf>
    <xf numFmtId="179" fontId="34" fillId="0" borderId="29" xfId="82" applyNumberFormat="1" applyFont="1" applyFill="1" applyBorder="1" applyAlignment="1">
      <alignment horizontal="center" vertical="center"/>
    </xf>
    <xf numFmtId="0" fontId="14" fillId="0" borderId="0" xfId="0" applyFont="1" applyFill="1" applyBorder="1" applyAlignment="1">
      <alignment vertical="center"/>
    </xf>
    <xf numFmtId="179" fontId="34" fillId="0" borderId="37" xfId="82" applyNumberFormat="1" applyFont="1" applyBorder="1" applyAlignment="1">
      <alignment horizontal="center" vertical="center"/>
    </xf>
    <xf numFmtId="179" fontId="11" fillId="0" borderId="45" xfId="82" applyNumberFormat="1" applyFont="1" applyBorder="1" applyAlignment="1">
      <alignment horizontal="center" vertical="center"/>
    </xf>
    <xf numFmtId="179" fontId="34" fillId="0" borderId="45" xfId="82" applyNumberFormat="1" applyFont="1" applyFill="1" applyBorder="1" applyAlignment="1">
      <alignment horizontal="center" vertical="center"/>
    </xf>
    <xf numFmtId="179" fontId="34" fillId="0" borderId="36" xfId="82" applyNumberFormat="1" applyFont="1" applyFill="1" applyBorder="1" applyAlignment="1">
      <alignment horizontal="center" vertical="center"/>
    </xf>
    <xf numFmtId="0" fontId="14" fillId="0" borderId="53" xfId="64" applyFont="1" applyFill="1" applyBorder="1" applyAlignment="1">
      <alignment horizontal="left" vertical="center"/>
    </xf>
    <xf numFmtId="0" fontId="0" fillId="0" borderId="53" xfId="64" applyBorder="1" applyAlignment="1">
      <alignment horizontal="left" vertical="center"/>
    </xf>
    <xf numFmtId="0" fontId="14" fillId="0" borderId="0" xfId="64" applyFont="1" applyFill="1" applyBorder="1" applyAlignment="1">
      <alignment horizontal="center" vertical="center"/>
    </xf>
    <xf numFmtId="0" fontId="14" fillId="0" borderId="0" xfId="64" applyFont="1" applyFill="1" applyBorder="1" applyAlignment="1">
      <alignment vertical="center" wrapText="1"/>
    </xf>
    <xf numFmtId="0" fontId="14" fillId="0" borderId="0" xfId="64" applyFont="1" applyFill="1" applyBorder="1">
      <alignment vertical="center"/>
    </xf>
    <xf numFmtId="0" fontId="0" fillId="0" borderId="0" xfId="64" applyBorder="1">
      <alignment vertical="center"/>
    </xf>
    <xf numFmtId="0" fontId="0" fillId="0" borderId="0" xfId="64">
      <alignment vertical="center"/>
    </xf>
    <xf numFmtId="0" fontId="2" fillId="0" borderId="0" xfId="64" applyFont="1" applyAlignment="1">
      <alignment vertical="center"/>
    </xf>
    <xf numFmtId="0" fontId="29" fillId="0" borderId="0" xfId="0" applyFont="1" applyFill="1" applyAlignment="1">
      <alignment horizontal="center" vertical="center" wrapText="1"/>
    </xf>
    <xf numFmtId="179" fontId="6" fillId="0" borderId="38" xfId="82" applyNumberFormat="1" applyFont="1" applyBorder="1" applyAlignment="1">
      <alignment horizontal="center" vertical="center"/>
    </xf>
    <xf numFmtId="179" fontId="6" fillId="0" borderId="42" xfId="82" applyNumberFormat="1" applyFont="1" applyBorder="1" applyAlignment="1">
      <alignment horizontal="center" vertical="center"/>
    </xf>
    <xf numFmtId="179" fontId="6" fillId="0" borderId="42" xfId="82" applyNumberFormat="1" applyFont="1" applyBorder="1" applyAlignment="1">
      <alignment horizontal="center" vertical="center" wrapText="1"/>
    </xf>
    <xf numFmtId="179" fontId="1" fillId="0" borderId="37" xfId="82" applyNumberFormat="1" applyFont="1" applyBorder="1" applyAlignment="1">
      <alignment horizontal="center" vertical="center"/>
    </xf>
    <xf numFmtId="179" fontId="1" fillId="0" borderId="44" xfId="82" applyNumberFormat="1" applyFont="1" applyBorder="1" applyAlignment="1">
      <alignment horizontal="center" vertical="center"/>
    </xf>
    <xf numFmtId="179" fontId="21" fillId="0" borderId="44" xfId="82" applyNumberFormat="1" applyFont="1" applyBorder="1" applyAlignment="1">
      <alignment horizontal="center" vertical="center"/>
    </xf>
    <xf numFmtId="179" fontId="24" fillId="0" borderId="29" xfId="0" applyNumberFormat="1" applyFont="1" applyFill="1" applyBorder="1" applyAlignment="1">
      <alignment horizontal="center" vertical="center"/>
    </xf>
    <xf numFmtId="179" fontId="3" fillId="0" borderId="37" xfId="82" applyNumberFormat="1" applyFont="1" applyBorder="1" applyAlignment="1">
      <alignment horizontal="center" vertical="center"/>
    </xf>
    <xf numFmtId="179" fontId="3" fillId="0" borderId="44" xfId="82" applyNumberFormat="1" applyFont="1" applyBorder="1" applyAlignment="1">
      <alignment horizontal="center" vertical="center"/>
    </xf>
    <xf numFmtId="179" fontId="3" fillId="0" borderId="35" xfId="82" applyNumberFormat="1" applyFont="1" applyBorder="1" applyAlignment="1">
      <alignment horizontal="center" vertical="center"/>
    </xf>
    <xf numFmtId="179" fontId="1" fillId="0" borderId="45" xfId="82" applyNumberFormat="1" applyFont="1" applyBorder="1" applyAlignment="1">
      <alignment horizontal="center" vertical="center"/>
    </xf>
    <xf numFmtId="179" fontId="3" fillId="0" borderId="45" xfId="82" applyNumberFormat="1" applyFont="1" applyBorder="1" applyAlignment="1">
      <alignment horizontal="center" vertical="center"/>
    </xf>
    <xf numFmtId="179" fontId="24" fillId="0" borderId="36" xfId="0" applyNumberFormat="1" applyFont="1" applyFill="1" applyBorder="1" applyAlignment="1">
      <alignment horizontal="center" vertical="center"/>
    </xf>
    <xf numFmtId="179" fontId="14" fillId="0" borderId="0" xfId="0" applyNumberFormat="1" applyFont="1" applyFill="1" applyBorder="1" applyAlignment="1">
      <alignment vertical="center"/>
    </xf>
    <xf numFmtId="179" fontId="39" fillId="0" borderId="43" xfId="0" applyNumberFormat="1" applyFont="1" applyFill="1" applyBorder="1" applyAlignment="1">
      <alignment horizontal="center" vertical="center"/>
    </xf>
    <xf numFmtId="179" fontId="28" fillId="0" borderId="29" xfId="0" applyNumberFormat="1" applyFont="1" applyFill="1" applyBorder="1" applyAlignment="1">
      <alignment vertical="center"/>
    </xf>
    <xf numFmtId="179" fontId="24" fillId="0" borderId="29" xfId="0" applyNumberFormat="1" applyFont="1" applyFill="1" applyBorder="1" applyAlignment="1">
      <alignment vertical="center"/>
    </xf>
    <xf numFmtId="0" fontId="40" fillId="0" borderId="37" xfId="0" applyNumberFormat="1" applyFont="1" applyFill="1" applyBorder="1" applyAlignment="1">
      <alignment vertical="center"/>
    </xf>
    <xf numFmtId="0" fontId="40" fillId="0" borderId="35" xfId="0" applyNumberFormat="1" applyFont="1" applyFill="1" applyBorder="1" applyAlignment="1">
      <alignment vertical="center"/>
    </xf>
    <xf numFmtId="179" fontId="24" fillId="0" borderId="36" xfId="0" applyNumberFormat="1" applyFont="1" applyFill="1" applyBorder="1" applyAlignment="1">
      <alignment vertical="center"/>
    </xf>
    <xf numFmtId="0" fontId="0" fillId="0" borderId="0" xfId="0" applyNumberFormat="1" applyFont="1" applyFill="1" applyBorder="1" applyAlignment="1">
      <alignment vertical="center" wrapText="1"/>
    </xf>
    <xf numFmtId="0" fontId="0" fillId="0" borderId="0" xfId="0" applyNumberFormat="1" applyFill="1" applyBorder="1" applyAlignment="1">
      <alignment vertical="center" wrapText="1"/>
    </xf>
    <xf numFmtId="0" fontId="0" fillId="0" borderId="0" xfId="0" applyFill="1" applyBorder="1" applyAlignment="1">
      <alignment horizontal="right" vertical="center"/>
    </xf>
    <xf numFmtId="0" fontId="11" fillId="0" borderId="0" xfId="92" applyFont="1" applyFill="1" applyBorder="1" applyAlignment="1"/>
    <xf numFmtId="180" fontId="3" fillId="0" borderId="0" xfId="1" applyNumberFormat="1" applyFont="1" applyFill="1" applyAlignment="1">
      <alignment vertical="center"/>
    </xf>
    <xf numFmtId="0" fontId="37" fillId="0" borderId="0" xfId="92" applyFont="1" applyFill="1" applyBorder="1" applyAlignment="1">
      <alignment horizontal="right"/>
    </xf>
    <xf numFmtId="180" fontId="34" fillId="0" borderId="41" xfId="1" applyNumberFormat="1" applyFont="1" applyFill="1" applyBorder="1" applyAlignment="1">
      <alignment horizontal="right" vertical="center" shrinkToFit="1"/>
    </xf>
    <xf numFmtId="0" fontId="6" fillId="0" borderId="38" xfId="92" applyFont="1" applyFill="1" applyBorder="1" applyAlignment="1">
      <alignment horizontal="right" vertical="center" wrapText="1"/>
    </xf>
    <xf numFmtId="180" fontId="21" fillId="0" borderId="43" xfId="1" applyNumberFormat="1" applyFont="1" applyFill="1" applyBorder="1" applyAlignment="1">
      <alignment horizontal="center" vertical="center" wrapText="1"/>
    </xf>
    <xf numFmtId="0" fontId="37" fillId="0" borderId="37" xfId="92" applyFont="1" applyFill="1" applyBorder="1" applyAlignment="1">
      <alignment horizontal="right"/>
    </xf>
    <xf numFmtId="179" fontId="6" fillId="0" borderId="44" xfId="78" applyNumberFormat="1" applyFont="1" applyFill="1" applyBorder="1" applyAlignment="1">
      <alignment horizontal="center" vertical="center"/>
    </xf>
    <xf numFmtId="180" fontId="21" fillId="0" borderId="29" xfId="1" applyNumberFormat="1" applyFont="1" applyFill="1" applyBorder="1" applyAlignment="1">
      <alignment vertical="center" wrapText="1"/>
    </xf>
    <xf numFmtId="0" fontId="34" fillId="0" borderId="37" xfId="92" applyFont="1" applyFill="1" applyBorder="1" applyAlignment="1">
      <alignment horizontal="right"/>
    </xf>
    <xf numFmtId="0" fontId="46" fillId="0" borderId="29" xfId="92" applyFont="1" applyFill="1" applyBorder="1" applyAlignment="1"/>
    <xf numFmtId="179" fontId="3" fillId="0" borderId="29" xfId="1" applyNumberFormat="1" applyFont="1" applyFill="1" applyBorder="1" applyAlignment="1">
      <alignment horizontal="right" vertical="center" wrapText="1"/>
    </xf>
    <xf numFmtId="180" fontId="3" fillId="0" borderId="29" xfId="1" applyNumberFormat="1" applyFont="1" applyFill="1" applyBorder="1" applyAlignment="1">
      <alignment horizontal="right" vertical="center" wrapText="1"/>
    </xf>
    <xf numFmtId="0" fontId="34" fillId="0" borderId="37" xfId="92" applyNumberFormat="1" applyFont="1" applyFill="1" applyBorder="1" applyAlignment="1">
      <alignment horizontal="right"/>
    </xf>
    <xf numFmtId="0" fontId="46" fillId="0" borderId="29" xfId="92" applyFont="1" applyFill="1" applyBorder="1" applyAlignment="1">
      <alignment horizontal="left"/>
    </xf>
    <xf numFmtId="179" fontId="3" fillId="0" borderId="29" xfId="67" applyNumberFormat="1" applyFont="1" applyFill="1" applyBorder="1" applyAlignment="1">
      <alignment horizontal="right" vertical="center"/>
    </xf>
    <xf numFmtId="180" fontId="3" fillId="0" borderId="29" xfId="1" applyNumberFormat="1" applyFont="1" applyFill="1" applyBorder="1" applyAlignment="1"/>
    <xf numFmtId="182" fontId="3" fillId="0" borderId="29" xfId="1" applyNumberFormat="1" applyFont="1" applyFill="1" applyBorder="1" applyAlignment="1"/>
    <xf numFmtId="182" fontId="3" fillId="0" borderId="29" xfId="1" applyNumberFormat="1" applyFont="1" applyFill="1" applyBorder="1" applyAlignment="1">
      <alignment horizontal="right" vertical="center" wrapText="1"/>
    </xf>
    <xf numFmtId="0" fontId="34" fillId="0" borderId="35" xfId="92" applyFont="1" applyFill="1" applyBorder="1" applyAlignment="1">
      <alignment horizontal="right"/>
    </xf>
    <xf numFmtId="0" fontId="46" fillId="0" borderId="36" xfId="92" applyFont="1" applyFill="1" applyBorder="1" applyAlignment="1"/>
    <xf numFmtId="0" fontId="27" fillId="0" borderId="43" xfId="0" applyNumberFormat="1" applyFont="1" applyFill="1" applyBorder="1" applyAlignment="1">
      <alignment horizontal="center" vertical="center"/>
    </xf>
    <xf numFmtId="0" fontId="11" fillId="0" borderId="37" xfId="88" applyNumberFormat="1" applyFont="1" applyFill="1" applyBorder="1" applyAlignment="1">
      <alignment horizontal="left" vertical="center" shrinkToFit="1"/>
    </xf>
    <xf numFmtId="179" fontId="5" fillId="0" borderId="29" xfId="0" applyNumberFormat="1" applyFont="1" applyFill="1" applyBorder="1" applyAlignment="1">
      <alignment vertical="center"/>
    </xf>
    <xf numFmtId="0" fontId="40" fillId="0" borderId="46" xfId="0" applyNumberFormat="1" applyFont="1" applyFill="1" applyBorder="1" applyAlignment="1">
      <alignment vertical="center"/>
    </xf>
    <xf numFmtId="179" fontId="24" fillId="0" borderId="50" xfId="0" applyNumberFormat="1" applyFont="1" applyFill="1" applyBorder="1" applyAlignment="1">
      <alignment vertical="center"/>
    </xf>
    <xf numFmtId="0" fontId="5" fillId="0" borderId="0" xfId="0" applyNumberFormat="1" applyFont="1" applyFill="1" applyBorder="1" applyAlignment="1">
      <alignment vertical="center" wrapText="1"/>
    </xf>
    <xf numFmtId="178" fontId="21" fillId="0" borderId="30" xfId="75" applyNumberFormat="1" applyFont="1" applyFill="1" applyBorder="1" applyAlignment="1">
      <alignment vertical="center"/>
    </xf>
    <xf numFmtId="178" fontId="6" fillId="0" borderId="44" xfId="75" applyNumberFormat="1" applyFont="1" applyFill="1" applyBorder="1" applyAlignment="1">
      <alignment vertical="center"/>
    </xf>
    <xf numFmtId="178" fontId="6" fillId="0" borderId="44" xfId="96" applyNumberFormat="1" applyFont="1" applyFill="1" applyBorder="1" applyAlignment="1">
      <alignment vertical="center"/>
    </xf>
    <xf numFmtId="178" fontId="3" fillId="0" borderId="30" xfId="75" applyNumberFormat="1" applyFont="1" applyFill="1" applyBorder="1" applyAlignment="1">
      <alignment vertical="center"/>
    </xf>
    <xf numFmtId="178" fontId="1" fillId="0" borderId="44" xfId="96" applyNumberFormat="1" applyFont="1" applyFill="1" applyBorder="1" applyAlignment="1">
      <alignment vertical="center"/>
    </xf>
    <xf numFmtId="178" fontId="1" fillId="0" borderId="30" xfId="96" applyNumberFormat="1" applyFont="1" applyFill="1" applyBorder="1" applyAlignment="1">
      <alignment vertical="center"/>
    </xf>
    <xf numFmtId="178" fontId="21" fillId="0" borderId="40" xfId="96" applyNumberFormat="1" applyFont="1" applyFill="1" applyBorder="1" applyAlignment="1">
      <alignment horizontal="center" vertical="center"/>
    </xf>
    <xf numFmtId="0" fontId="0" fillId="0" borderId="0" xfId="0" applyFill="1">
      <alignment vertical="center"/>
    </xf>
    <xf numFmtId="3" fontId="1" fillId="0" borderId="0" xfId="93" applyNumberFormat="1" applyFill="1" applyBorder="1" applyAlignment="1" applyProtection="1">
      <protection locked="0"/>
    </xf>
    <xf numFmtId="0" fontId="11" fillId="0" borderId="0" xfId="88" applyNumberFormat="1" applyFont="1" applyFill="1" applyBorder="1" applyAlignment="1">
      <alignment horizontal="right" vertical="center" shrinkToFit="1"/>
    </xf>
    <xf numFmtId="0" fontId="21" fillId="0" borderId="43" xfId="75" applyFont="1" applyFill="1" applyBorder="1" applyAlignment="1">
      <alignment horizontal="center" vertical="center" shrinkToFit="1"/>
    </xf>
    <xf numFmtId="0" fontId="6" fillId="0" borderId="47" xfId="75" applyFont="1" applyFill="1" applyBorder="1" applyAlignment="1">
      <alignment horizontal="center" vertical="center" shrinkToFit="1"/>
    </xf>
    <xf numFmtId="179" fontId="21" fillId="0" borderId="49" xfId="100" applyNumberFormat="1" applyFont="1" applyFill="1" applyBorder="1" applyAlignment="1">
      <alignment horizontal="right" vertical="center"/>
    </xf>
    <xf numFmtId="3" fontId="6" fillId="0" borderId="37" xfId="96" applyNumberFormat="1" applyFont="1" applyBorder="1" applyAlignment="1">
      <alignment vertical="center"/>
    </xf>
    <xf numFmtId="178" fontId="21" fillId="0" borderId="27" xfId="88" applyNumberFormat="1" applyFont="1" applyFill="1" applyBorder="1" applyAlignment="1">
      <alignment horizontal="right" vertical="center" shrinkToFit="1"/>
    </xf>
    <xf numFmtId="3" fontId="1" fillId="0" borderId="37" xfId="96" applyNumberFormat="1" applyFont="1" applyBorder="1" applyAlignment="1">
      <alignment vertical="center"/>
    </xf>
    <xf numFmtId="178" fontId="3" fillId="0" borderId="27" xfId="88" applyNumberFormat="1" applyFont="1" applyFill="1" applyBorder="1" applyAlignment="1">
      <alignment horizontal="right" vertical="center" shrinkToFit="1"/>
    </xf>
    <xf numFmtId="3" fontId="1" fillId="0" borderId="46" xfId="96" applyNumberFormat="1" applyFont="1" applyBorder="1" applyAlignment="1">
      <alignment vertical="center"/>
    </xf>
    <xf numFmtId="180" fontId="3" fillId="0" borderId="29" xfId="1" applyNumberFormat="1" applyFont="1" applyFill="1" applyBorder="1" applyAlignment="1" applyProtection="1">
      <alignment horizontal="right" vertical="center" shrinkToFit="1"/>
    </xf>
    <xf numFmtId="3" fontId="1" fillId="0" borderId="37" xfId="96" applyNumberFormat="1" applyFont="1" applyFill="1" applyBorder="1" applyAlignment="1">
      <alignment vertical="center"/>
    </xf>
    <xf numFmtId="180" fontId="3" fillId="0" borderId="27" xfId="1" applyNumberFormat="1" applyFont="1" applyFill="1" applyBorder="1" applyAlignment="1" applyProtection="1">
      <alignment horizontal="right" vertical="center" shrinkToFit="1"/>
    </xf>
    <xf numFmtId="0" fontId="21" fillId="0" borderId="35" xfId="75" applyFont="1" applyFill="1" applyBorder="1" applyAlignment="1">
      <alignment horizontal="center" vertical="center" shrinkToFit="1"/>
    </xf>
    <xf numFmtId="0" fontId="1" fillId="0" borderId="0" xfId="92" applyFont="1" applyFill="1" applyBorder="1" applyAlignment="1">
      <alignment horizontal="justify" wrapText="1"/>
    </xf>
    <xf numFmtId="0" fontId="0" fillId="0" borderId="0" xfId="0" applyFont="1" applyFill="1" applyBorder="1" applyAlignment="1">
      <alignment horizontal="justify" wrapText="1"/>
    </xf>
    <xf numFmtId="3" fontId="11" fillId="0" borderId="0" xfId="93" applyNumberFormat="1" applyFont="1" applyFill="1" applyBorder="1" applyAlignment="1" applyProtection="1">
      <protection locked="0"/>
    </xf>
    <xf numFmtId="3" fontId="6" fillId="0" borderId="0" xfId="93" applyNumberFormat="1" applyFont="1" applyFill="1" applyBorder="1" applyAlignment="1" applyProtection="1">
      <alignment vertical="top"/>
      <protection locked="0"/>
    </xf>
    <xf numFmtId="3" fontId="47" fillId="0" borderId="0" xfId="93" applyNumberFormat="1" applyFont="1" applyFill="1" applyBorder="1" applyAlignment="1" applyProtection="1">
      <alignment vertical="center"/>
      <protection locked="0"/>
    </xf>
    <xf numFmtId="3" fontId="11" fillId="0" borderId="0" xfId="93" applyNumberFormat="1" applyFont="1" applyFill="1" applyBorder="1" applyAlignment="1" applyProtection="1">
      <alignment vertical="center"/>
      <protection locked="0"/>
    </xf>
    <xf numFmtId="3" fontId="19" fillId="0" borderId="0" xfId="93" applyNumberFormat="1" applyFont="1" applyFill="1" applyBorder="1" applyAlignment="1" applyProtection="1">
      <protection locked="0"/>
    </xf>
    <xf numFmtId="3" fontId="25" fillId="0" borderId="0" xfId="97" applyNumberFormat="1" applyFont="1" applyFill="1" applyAlignment="1" applyProtection="1">
      <alignment horizontal="center" vertical="center"/>
      <protection locked="0"/>
    </xf>
    <xf numFmtId="3" fontId="32" fillId="0" borderId="0" xfId="97" applyNumberFormat="1" applyFont="1" applyFill="1" applyBorder="1" applyAlignment="1" applyProtection="1">
      <alignment horizontal="center" vertical="center"/>
      <protection locked="0"/>
    </xf>
    <xf numFmtId="3" fontId="11" fillId="0" borderId="0" xfId="93" applyNumberFormat="1" applyFont="1" applyFill="1" applyAlignment="1" applyProtection="1">
      <alignment horizontal="right" vertical="center"/>
      <protection locked="0"/>
    </xf>
    <xf numFmtId="179" fontId="21" fillId="0" borderId="29" xfId="67" applyNumberFormat="1" applyFont="1" applyFill="1" applyBorder="1" applyAlignment="1">
      <alignment vertical="center"/>
    </xf>
    <xf numFmtId="3" fontId="3" fillId="0" borderId="37" xfId="96" applyNumberFormat="1" applyFont="1" applyFill="1" applyBorder="1" applyAlignment="1">
      <alignment horizontal="left" vertical="center"/>
    </xf>
    <xf numFmtId="0" fontId="3" fillId="0" borderId="37" xfId="96" applyFont="1" applyFill="1" applyBorder="1" applyAlignment="1">
      <alignment vertical="center"/>
    </xf>
    <xf numFmtId="179" fontId="21" fillId="0" borderId="29" xfId="100" applyNumberFormat="1" applyFont="1" applyFill="1" applyBorder="1" applyAlignment="1">
      <alignment horizontal="right" vertical="center"/>
    </xf>
    <xf numFmtId="179" fontId="3" fillId="0" borderId="29" xfId="100" applyNumberFormat="1" applyFont="1" applyFill="1" applyBorder="1" applyAlignment="1">
      <alignment horizontal="right" vertical="center"/>
    </xf>
    <xf numFmtId="3" fontId="3" fillId="0" borderId="46" xfId="96" applyNumberFormat="1" applyFont="1" applyFill="1" applyBorder="1" applyAlignment="1">
      <alignment vertical="center"/>
    </xf>
    <xf numFmtId="3" fontId="6" fillId="0" borderId="47" xfId="96" applyNumberFormat="1" applyFont="1" applyFill="1" applyBorder="1" applyAlignment="1">
      <alignment horizontal="center" vertical="center"/>
    </xf>
    <xf numFmtId="179" fontId="3" fillId="0" borderId="29" xfId="71" applyNumberFormat="1" applyFont="1" applyBorder="1" applyAlignment="1">
      <alignment vertical="center"/>
    </xf>
    <xf numFmtId="0" fontId="6" fillId="0" borderId="35" xfId="79" applyFont="1" applyFill="1" applyBorder="1" applyAlignment="1">
      <alignment horizontal="left" vertical="center"/>
    </xf>
    <xf numFmtId="0" fontId="48" fillId="0" borderId="0" xfId="92" applyFont="1" applyFill="1" applyBorder="1" applyAlignment="1">
      <alignment vertical="center"/>
    </xf>
    <xf numFmtId="0" fontId="49" fillId="0" borderId="0" xfId="92" applyFont="1" applyFill="1" applyBorder="1" applyAlignment="1">
      <alignment horizontal="left"/>
    </xf>
    <xf numFmtId="0" fontId="50" fillId="0" borderId="0" xfId="92" applyFont="1" applyFill="1" applyBorder="1" applyAlignment="1">
      <alignment horizontal="center" vertical="center"/>
    </xf>
    <xf numFmtId="3" fontId="11" fillId="0" borderId="41" xfId="96" applyNumberFormat="1" applyFont="1" applyFill="1" applyBorder="1" applyAlignment="1">
      <alignment horizontal="right" vertical="center"/>
    </xf>
    <xf numFmtId="0" fontId="6" fillId="0" borderId="37" xfId="71" applyFont="1" applyFill="1" applyBorder="1" applyAlignment="1">
      <alignment horizontal="center" vertical="center" wrapText="1"/>
    </xf>
    <xf numFmtId="0" fontId="6" fillId="0" borderId="29" xfId="71" applyFont="1" applyFill="1" applyBorder="1" applyAlignment="1">
      <alignment horizontal="center" vertical="center" wrapText="1"/>
    </xf>
    <xf numFmtId="0" fontId="34" fillId="0" borderId="37" xfId="71" applyFont="1" applyFill="1" applyBorder="1" applyAlignment="1">
      <alignment vertical="center"/>
    </xf>
    <xf numFmtId="0" fontId="47" fillId="0" borderId="47" xfId="71" applyFont="1" applyFill="1" applyBorder="1" applyAlignment="1">
      <alignment horizontal="center" vertical="center"/>
    </xf>
    <xf numFmtId="0" fontId="47" fillId="0" borderId="26" xfId="71" applyFont="1" applyBorder="1" applyAlignment="1">
      <alignment horizontal="left" vertical="center"/>
    </xf>
    <xf numFmtId="179" fontId="21" fillId="0" borderId="29" xfId="71" applyNumberFormat="1" applyFont="1" applyFill="1" applyBorder="1" applyAlignment="1">
      <alignment vertical="center"/>
    </xf>
    <xf numFmtId="0" fontId="11" fillId="0" borderId="26" xfId="71" applyFont="1" applyBorder="1" applyAlignment="1">
      <alignment horizontal="left" vertical="center"/>
    </xf>
    <xf numFmtId="0" fontId="11" fillId="0" borderId="37" xfId="71" applyFont="1" applyBorder="1" applyAlignment="1">
      <alignment vertical="center"/>
    </xf>
    <xf numFmtId="0" fontId="47" fillId="0" borderId="35" xfId="71" applyFont="1" applyBorder="1" applyAlignment="1">
      <alignment horizontal="center" vertical="center"/>
    </xf>
    <xf numFmtId="179" fontId="49" fillId="0" borderId="0" xfId="92" applyNumberFormat="1" applyFont="1" applyFill="1" applyBorder="1" applyAlignment="1">
      <alignment horizontal="left"/>
    </xf>
    <xf numFmtId="0" fontId="49" fillId="0" borderId="0" xfId="92" applyFont="1" applyFill="1" applyBorder="1" applyAlignment="1"/>
    <xf numFmtId="0" fontId="42" fillId="0" borderId="0" xfId="92" applyFont="1" applyAlignment="1">
      <alignment vertical="center"/>
    </xf>
    <xf numFmtId="0" fontId="35" fillId="0" borderId="0" xfId="92" applyFont="1" applyAlignment="1">
      <alignment vertical="center"/>
    </xf>
    <xf numFmtId="0" fontId="37" fillId="0" borderId="0" xfId="92" applyFont="1" applyAlignment="1">
      <alignment vertical="center"/>
    </xf>
    <xf numFmtId="0" fontId="21" fillId="0" borderId="38" xfId="71" applyFont="1" applyFill="1" applyBorder="1" applyAlignment="1">
      <alignment horizontal="center" vertical="center"/>
    </xf>
    <xf numFmtId="0" fontId="6" fillId="0" borderId="37" xfId="71" applyFont="1" applyFill="1" applyBorder="1" applyAlignment="1">
      <alignment horizontal="center" vertical="center"/>
    </xf>
    <xf numFmtId="3" fontId="1" fillId="0" borderId="37" xfId="96" applyNumberFormat="1" applyFont="1" applyFill="1" applyBorder="1" applyAlignment="1">
      <alignment horizontal="left" vertical="center"/>
    </xf>
    <xf numFmtId="0" fontId="1" fillId="0" borderId="37" xfId="96" applyFont="1" applyFill="1" applyBorder="1" applyAlignment="1">
      <alignment vertical="center"/>
    </xf>
    <xf numFmtId="3" fontId="1" fillId="0" borderId="46" xfId="96" applyNumberFormat="1" applyFont="1" applyFill="1" applyBorder="1" applyAlignment="1">
      <alignment vertical="center"/>
    </xf>
    <xf numFmtId="3" fontId="1" fillId="0" borderId="37" xfId="96" applyNumberFormat="1" applyFont="1" applyBorder="1" applyAlignment="1">
      <alignment vertical="center" shrinkToFit="1"/>
    </xf>
    <xf numFmtId="3" fontId="1" fillId="0" borderId="46" xfId="96" applyNumberFormat="1" applyFont="1" applyBorder="1" applyAlignment="1">
      <alignment vertical="center" shrinkToFit="1"/>
    </xf>
    <xf numFmtId="0" fontId="6" fillId="0" borderId="35" xfId="71" applyFont="1" applyBorder="1" applyAlignment="1">
      <alignment horizontal="center" vertical="center"/>
    </xf>
    <xf numFmtId="179" fontId="21" fillId="0" borderId="36" xfId="71" applyNumberFormat="1" applyFont="1" applyBorder="1" applyAlignment="1">
      <alignment vertical="center"/>
    </xf>
    <xf numFmtId="0" fontId="9" fillId="0" borderId="0" xfId="66" applyFont="1" applyFill="1" applyBorder="1" applyAlignment="1"/>
    <xf numFmtId="0" fontId="14" fillId="0" borderId="41" xfId="66" applyFont="1" applyFill="1" applyBorder="1" applyAlignment="1">
      <alignment horizontal="right" vertical="center"/>
    </xf>
    <xf numFmtId="0" fontId="6" fillId="0" borderId="24" xfId="79" applyFont="1" applyBorder="1" applyAlignment="1">
      <alignment horizontal="center" vertical="center"/>
    </xf>
    <xf numFmtId="0" fontId="21" fillId="0" borderId="25" xfId="79" applyFont="1" applyBorder="1" applyAlignment="1">
      <alignment horizontal="center" vertical="center" wrapText="1"/>
    </xf>
    <xf numFmtId="0" fontId="6" fillId="0" borderId="26" xfId="79" applyFont="1" applyBorder="1" applyAlignment="1">
      <alignment horizontal="center" vertical="center"/>
    </xf>
    <xf numFmtId="0" fontId="21" fillId="0" borderId="27" xfId="79" applyFont="1" applyBorder="1" applyAlignment="1">
      <alignment horizontal="center" vertical="center" wrapText="1"/>
    </xf>
    <xf numFmtId="0" fontId="24" fillId="0" borderId="37" xfId="79" applyFont="1" applyBorder="1" applyAlignment="1">
      <alignment vertical="center"/>
    </xf>
    <xf numFmtId="1" fontId="5" fillId="0" borderId="0" xfId="66" applyNumberFormat="1" applyFont="1" applyFill="1" applyBorder="1" applyAlignment="1">
      <alignment vertical="center"/>
    </xf>
    <xf numFmtId="0" fontId="40" fillId="0" borderId="37" xfId="79" applyFont="1" applyBorder="1" applyAlignment="1">
      <alignment vertical="center"/>
    </xf>
    <xf numFmtId="0" fontId="6" fillId="0" borderId="47" xfId="79" applyFont="1" applyBorder="1" applyAlignment="1">
      <alignment horizontal="center" vertical="center"/>
    </xf>
    <xf numFmtId="178" fontId="21" fillId="0" borderId="49" xfId="79" applyNumberFormat="1" applyFont="1" applyFill="1" applyBorder="1" applyAlignment="1">
      <alignment horizontal="right" vertical="center"/>
    </xf>
    <xf numFmtId="0" fontId="40" fillId="0" borderId="31" xfId="66" applyFont="1" applyFill="1" applyBorder="1" applyAlignment="1">
      <alignment horizontal="left" vertical="center" wrapText="1"/>
    </xf>
    <xf numFmtId="179" fontId="3" fillId="0" borderId="50" xfId="79" applyNumberFormat="1" applyFont="1" applyFill="1" applyBorder="1" applyAlignment="1">
      <alignment horizontal="right" vertical="center"/>
    </xf>
    <xf numFmtId="178" fontId="3" fillId="0" borderId="50" xfId="79" applyNumberFormat="1" applyFont="1" applyFill="1" applyBorder="1" applyAlignment="1">
      <alignment horizontal="right" vertical="center"/>
    </xf>
    <xf numFmtId="0" fontId="2" fillId="0" borderId="41" xfId="66" applyFont="1" applyFill="1" applyBorder="1" applyAlignment="1">
      <alignment horizontal="right" vertical="center"/>
    </xf>
    <xf numFmtId="0" fontId="6" fillId="0" borderId="54" xfId="75" applyFont="1" applyFill="1" applyBorder="1" applyAlignment="1">
      <alignment horizontal="center" vertical="center" wrapText="1"/>
    </xf>
    <xf numFmtId="0" fontId="6" fillId="0" borderId="25" xfId="75" applyFont="1" applyFill="1" applyBorder="1" applyAlignment="1">
      <alignment horizontal="center" vertical="center" wrapText="1"/>
    </xf>
    <xf numFmtId="0" fontId="6" fillId="0" borderId="55" xfId="75" applyFont="1" applyFill="1" applyBorder="1" applyAlignment="1">
      <alignment horizontal="center" vertical="center" wrapText="1"/>
    </xf>
    <xf numFmtId="0" fontId="6" fillId="0" borderId="32" xfId="75" applyFont="1" applyFill="1" applyBorder="1" applyAlignment="1">
      <alignment horizontal="center" vertical="center" wrapText="1"/>
    </xf>
    <xf numFmtId="0" fontId="40" fillId="0" borderId="37" xfId="79" applyFont="1" applyFill="1" applyBorder="1" applyAlignment="1">
      <alignment vertical="center"/>
    </xf>
    <xf numFmtId="0" fontId="6" fillId="0" borderId="35" xfId="79" applyFont="1" applyFill="1" applyBorder="1" applyAlignment="1">
      <alignment horizontal="center" vertical="center"/>
    </xf>
    <xf numFmtId="0" fontId="26" fillId="0" borderId="0" xfId="66" applyFont="1" applyFill="1" applyBorder="1" applyAlignment="1">
      <alignment horizontal="justify" vertical="center" wrapText="1"/>
    </xf>
    <xf numFmtId="0" fontId="24" fillId="0" borderId="0" xfId="66" applyFont="1" applyFill="1" applyBorder="1" applyAlignment="1">
      <alignment horizontal="justify" vertical="center" wrapText="1"/>
    </xf>
    <xf numFmtId="0" fontId="5" fillId="0" borderId="0" xfId="66" applyFont="1" applyFill="1" applyBorder="1" applyAlignment="1">
      <alignment horizontal="justify" vertical="center" wrapText="1"/>
    </xf>
    <xf numFmtId="183" fontId="11" fillId="0" borderId="0" xfId="94" applyNumberFormat="1" applyFont="1" applyProtection="1">
      <protection locked="0"/>
    </xf>
    <xf numFmtId="183" fontId="6" fillId="0" borderId="0" xfId="94" applyNumberFormat="1" applyFont="1" applyAlignment="1" applyProtection="1">
      <alignment vertical="top"/>
      <protection locked="0"/>
    </xf>
    <xf numFmtId="183" fontId="1" fillId="0" borderId="0" xfId="94" applyNumberFormat="1" applyProtection="1">
      <protection locked="0"/>
    </xf>
    <xf numFmtId="178" fontId="1" fillId="0" borderId="0" xfId="94" applyNumberFormat="1" applyProtection="1">
      <protection locked="0"/>
    </xf>
    <xf numFmtId="178" fontId="11" fillId="0" borderId="0" xfId="94" applyNumberFormat="1" applyFont="1" applyAlignment="1" applyProtection="1">
      <alignment vertical="center"/>
      <protection locked="0"/>
    </xf>
    <xf numFmtId="178" fontId="25" fillId="0" borderId="0" xfId="98" applyNumberFormat="1" applyFont="1" applyAlignment="1" applyProtection="1">
      <alignment horizontal="center" vertical="center"/>
      <protection locked="0"/>
    </xf>
    <xf numFmtId="178" fontId="32" fillId="0" borderId="0" xfId="98" applyNumberFormat="1" applyFont="1" applyAlignment="1" applyProtection="1">
      <alignment horizontal="center" vertical="center"/>
      <protection locked="0"/>
    </xf>
    <xf numFmtId="178" fontId="11" fillId="0" borderId="41" xfId="98" applyNumberFormat="1" applyFont="1" applyBorder="1" applyAlignment="1" applyProtection="1">
      <alignment horizontal="right" vertical="center"/>
      <protection locked="0"/>
    </xf>
    <xf numFmtId="178" fontId="21" fillId="0" borderId="37" xfId="75" applyNumberFormat="1" applyFont="1" applyFill="1" applyBorder="1" applyAlignment="1">
      <alignment vertical="center"/>
    </xf>
    <xf numFmtId="178" fontId="21" fillId="0" borderId="37" xfId="96" applyNumberFormat="1" applyFont="1" applyFill="1" applyBorder="1" applyAlignment="1">
      <alignment vertical="center"/>
    </xf>
    <xf numFmtId="0" fontId="1" fillId="0" borderId="26" xfId="77" applyFont="1" applyBorder="1" applyAlignment="1">
      <alignment horizontal="left" vertical="center"/>
    </xf>
    <xf numFmtId="0" fontId="1" fillId="0" borderId="37" xfId="77" applyFont="1" applyBorder="1" applyAlignment="1">
      <alignment vertical="center"/>
    </xf>
    <xf numFmtId="178" fontId="21" fillId="0" borderId="45" xfId="96" applyNumberFormat="1" applyFont="1" applyFill="1" applyBorder="1" applyAlignment="1">
      <alignment horizontal="center" vertical="center"/>
    </xf>
    <xf numFmtId="183" fontId="1" fillId="0" borderId="0" xfId="94" applyNumberFormat="1" applyBorder="1" applyProtection="1">
      <protection locked="0"/>
    </xf>
    <xf numFmtId="178" fontId="1" fillId="0" borderId="0" xfId="94" applyNumberFormat="1" applyBorder="1" applyProtection="1">
      <protection locked="0"/>
    </xf>
    <xf numFmtId="0" fontId="5" fillId="0" borderId="0" xfId="88" applyFont="1">
      <alignment vertical="center"/>
    </xf>
    <xf numFmtId="0" fontId="18" fillId="0" borderId="0" xfId="92" applyNumberFormat="1" applyFont="1" applyFill="1" applyAlignment="1">
      <alignment horizontal="center" vertical="center" wrapText="1"/>
    </xf>
    <xf numFmtId="0" fontId="5" fillId="0" borderId="0" xfId="88" applyFont="1" applyFill="1" applyBorder="1" applyAlignment="1">
      <alignment horizontal="right" vertical="center"/>
    </xf>
    <xf numFmtId="0" fontId="6" fillId="0" borderId="42" xfId="75" applyFont="1" applyFill="1" applyBorder="1" applyAlignment="1">
      <alignment horizontal="center" vertical="center" wrapText="1"/>
    </xf>
    <xf numFmtId="0" fontId="1" fillId="0" borderId="37" xfId="75" applyFont="1" applyFill="1" applyBorder="1" applyAlignment="1">
      <alignment horizontal="left" vertical="center"/>
    </xf>
    <xf numFmtId="0" fontId="6" fillId="0" borderId="46" xfId="75" applyFont="1" applyFill="1" applyBorder="1" applyAlignment="1">
      <alignment horizontal="center" vertical="center"/>
    </xf>
    <xf numFmtId="179" fontId="21" fillId="0" borderId="50" xfId="75" applyNumberFormat="1" applyFont="1" applyFill="1" applyBorder="1" applyAlignment="1">
      <alignment horizontal="right" vertical="center"/>
    </xf>
    <xf numFmtId="0" fontId="6" fillId="0" borderId="33" xfId="75" applyFont="1" applyBorder="1" applyAlignment="1">
      <alignment horizontal="left" vertical="center"/>
    </xf>
    <xf numFmtId="179" fontId="3" fillId="0" borderId="34" xfId="75" applyNumberFormat="1" applyFont="1" applyFill="1" applyBorder="1" applyAlignment="1">
      <alignment horizontal="right" vertical="center"/>
    </xf>
    <xf numFmtId="0" fontId="1" fillId="0" borderId="37" xfId="75" applyFont="1" applyBorder="1" applyAlignment="1">
      <alignment vertical="center"/>
    </xf>
    <xf numFmtId="178" fontId="3" fillId="0" borderId="44" xfId="77" applyNumberFormat="1" applyFont="1" applyFill="1" applyBorder="1" applyAlignment="1">
      <alignment horizontal="right" vertical="center"/>
    </xf>
    <xf numFmtId="178" fontId="3" fillId="0" borderId="29" xfId="77" applyNumberFormat="1" applyFont="1" applyFill="1" applyBorder="1" applyAlignment="1">
      <alignment horizontal="right" vertical="center"/>
    </xf>
    <xf numFmtId="0" fontId="6" fillId="0" borderId="35" xfId="75" applyFont="1" applyBorder="1" applyAlignment="1">
      <alignment horizontal="center" vertical="center"/>
    </xf>
    <xf numFmtId="179" fontId="5" fillId="0" borderId="0" xfId="88" applyNumberFormat="1" applyFont="1" applyFill="1" applyBorder="1" applyAlignment="1">
      <alignment horizontal="justify" vertical="center" wrapText="1"/>
    </xf>
    <xf numFmtId="0" fontId="5" fillId="0" borderId="0" xfId="88" applyFont="1" applyFill="1" applyBorder="1" applyAlignment="1">
      <alignment horizontal="justify" vertical="center" wrapText="1"/>
    </xf>
    <xf numFmtId="0" fontId="0" fillId="0" borderId="0" xfId="0" applyFill="1" applyBorder="1" applyAlignment="1">
      <alignment horizontal="justify" vertical="center" wrapText="1"/>
    </xf>
    <xf numFmtId="0" fontId="33" fillId="0" borderId="24" xfId="75" applyFont="1" applyFill="1" applyBorder="1" applyAlignment="1">
      <alignment horizontal="center" vertical="center"/>
    </xf>
    <xf numFmtId="0" fontId="6" fillId="0" borderId="33" xfId="77" applyFont="1" applyBorder="1" applyAlignment="1">
      <alignment horizontal="left" vertical="center"/>
    </xf>
    <xf numFmtId="178" fontId="3" fillId="0" borderId="26" xfId="77" applyNumberFormat="1" applyFont="1" applyFill="1" applyBorder="1" applyAlignment="1">
      <alignment horizontal="right" vertical="center"/>
    </xf>
    <xf numFmtId="178" fontId="3" fillId="0" borderId="28" xfId="77" applyNumberFormat="1" applyFont="1" applyFill="1" applyBorder="1" applyAlignment="1">
      <alignment horizontal="right" vertical="center"/>
    </xf>
    <xf numFmtId="0" fontId="1" fillId="0" borderId="28" xfId="77" applyFont="1" applyBorder="1" applyAlignment="1">
      <alignment horizontal="left" vertical="center"/>
    </xf>
    <xf numFmtId="0" fontId="6" fillId="0" borderId="35" xfId="77" applyFont="1" applyBorder="1" applyAlignment="1">
      <alignment horizontal="center" vertical="center"/>
    </xf>
    <xf numFmtId="0" fontId="41" fillId="0" borderId="0" xfId="69" applyFont="1" applyFill="1" applyBorder="1" applyAlignment="1"/>
    <xf numFmtId="0" fontId="11" fillId="0" borderId="41" xfId="92" applyFont="1" applyFill="1" applyBorder="1" applyAlignment="1">
      <alignment horizontal="right" vertical="center"/>
    </xf>
    <xf numFmtId="0" fontId="21" fillId="0" borderId="38" xfId="69" applyFont="1" applyFill="1" applyBorder="1" applyAlignment="1">
      <alignment horizontal="center" vertical="center" wrapText="1"/>
    </xf>
    <xf numFmtId="0" fontId="6" fillId="0" borderId="42" xfId="69" applyFont="1" applyFill="1" applyBorder="1" applyAlignment="1">
      <alignment horizontal="center" vertical="center" wrapText="1"/>
    </xf>
    <xf numFmtId="0" fontId="6" fillId="0" borderId="43" xfId="69" applyFont="1" applyFill="1" applyBorder="1" applyAlignment="1">
      <alignment horizontal="center" vertical="center" wrapText="1"/>
    </xf>
    <xf numFmtId="179" fontId="3" fillId="0" borderId="27" xfId="71" applyNumberFormat="1" applyFont="1" applyBorder="1" applyAlignment="1">
      <alignment vertical="center"/>
    </xf>
    <xf numFmtId="179" fontId="1" fillId="0" borderId="27" xfId="71" applyNumberFormat="1" applyFont="1" applyBorder="1" applyAlignment="1">
      <alignment vertical="center"/>
    </xf>
    <xf numFmtId="179" fontId="3" fillId="0" borderId="44" xfId="71" applyNumberFormat="1" applyFont="1" applyBorder="1" applyAlignment="1">
      <alignment vertical="center"/>
    </xf>
    <xf numFmtId="179" fontId="1" fillId="0" borderId="0" xfId="69" applyNumberFormat="1" applyFill="1" applyBorder="1" applyAlignment="1">
      <alignment vertical="center"/>
    </xf>
    <xf numFmtId="179" fontId="3" fillId="0" borderId="46" xfId="71" applyNumberFormat="1" applyFont="1" applyFill="1" applyBorder="1" applyAlignment="1">
      <alignment vertical="center" wrapText="1"/>
    </xf>
    <xf numFmtId="179" fontId="3" fillId="0" borderId="32" xfId="71" applyNumberFormat="1" applyFont="1" applyBorder="1" applyAlignment="1">
      <alignment vertical="center"/>
    </xf>
    <xf numFmtId="179" fontId="6" fillId="0" borderId="47" xfId="69" applyNumberFormat="1" applyFont="1" applyFill="1" applyBorder="1" applyAlignment="1">
      <alignment horizontal="center" vertical="center"/>
    </xf>
    <xf numFmtId="178" fontId="28" fillId="0" borderId="49" xfId="0" applyNumberFormat="1" applyFont="1" applyFill="1" applyBorder="1" applyAlignment="1">
      <alignment vertical="center"/>
    </xf>
    <xf numFmtId="179" fontId="3" fillId="0" borderId="44" xfId="69" applyNumberFormat="1" applyFont="1" applyFill="1" applyBorder="1" applyAlignment="1">
      <alignment horizontal="right" vertical="center"/>
    </xf>
    <xf numFmtId="179" fontId="6" fillId="0" borderId="35" xfId="69" applyNumberFormat="1" applyFont="1" applyFill="1" applyBorder="1" applyAlignment="1">
      <alignment horizontal="center" vertical="center"/>
    </xf>
    <xf numFmtId="179" fontId="21" fillId="0" borderId="45" xfId="69" applyNumberFormat="1" applyFont="1" applyFill="1" applyBorder="1" applyAlignment="1">
      <alignment vertical="center"/>
    </xf>
    <xf numFmtId="179" fontId="21" fillId="0" borderId="36" xfId="69" applyNumberFormat="1" applyFont="1" applyFill="1" applyBorder="1" applyAlignment="1">
      <alignment vertical="center"/>
    </xf>
    <xf numFmtId="179" fontId="1" fillId="0" borderId="0" xfId="69" applyNumberFormat="1" applyFill="1" applyBorder="1" applyAlignment="1"/>
    <xf numFmtId="0" fontId="1" fillId="0" borderId="0" xfId="69" applyFont="1" applyFill="1" applyBorder="1" applyAlignment="1"/>
    <xf numFmtId="0" fontId="6" fillId="0" borderId="0" xfId="69" applyFont="1" applyFill="1" applyBorder="1" applyAlignment="1"/>
    <xf numFmtId="0" fontId="6" fillId="0" borderId="38" xfId="69" applyFont="1" applyFill="1" applyBorder="1" applyAlignment="1">
      <alignment horizontal="center" vertical="center"/>
    </xf>
    <xf numFmtId="0" fontId="6" fillId="0" borderId="38" xfId="69" applyFont="1" applyFill="1" applyBorder="1" applyAlignment="1">
      <alignment horizontal="center" vertical="center" wrapText="1"/>
    </xf>
    <xf numFmtId="0" fontId="6" fillId="0" borderId="26" xfId="69" applyFont="1" applyFill="1" applyBorder="1" applyAlignment="1">
      <alignment vertical="center"/>
    </xf>
    <xf numFmtId="179" fontId="3" fillId="0" borderId="55" xfId="69" applyNumberFormat="1" applyFont="1" applyFill="1" applyBorder="1" applyAlignment="1">
      <alignment horizontal="right" vertical="center"/>
    </xf>
    <xf numFmtId="179" fontId="21" fillId="0" borderId="45" xfId="69" applyNumberFormat="1" applyFont="1" applyFill="1" applyBorder="1" applyAlignment="1">
      <alignment horizontal="right" vertical="center"/>
    </xf>
    <xf numFmtId="0" fontId="1" fillId="0" borderId="53" xfId="69" applyFont="1" applyFill="1" applyBorder="1" applyAlignment="1">
      <alignment horizontal="left" vertical="center" wrapText="1"/>
    </xf>
    <xf numFmtId="178" fontId="6" fillId="0" borderId="51" xfId="96" applyNumberFormat="1" applyFont="1" applyFill="1" applyBorder="1" applyAlignment="1">
      <alignment vertical="center"/>
    </xf>
    <xf numFmtId="0" fontId="21" fillId="0" borderId="0" xfId="61" applyFont="1"/>
    <xf numFmtId="0" fontId="1" fillId="0" borderId="0" xfId="61" applyFill="1"/>
    <xf numFmtId="0" fontId="3" fillId="0" borderId="0" xfId="61" applyFont="1"/>
    <xf numFmtId="0" fontId="1" fillId="0" borderId="0" xfId="61"/>
    <xf numFmtId="0" fontId="11" fillId="0" borderId="0" xfId="61" applyFont="1" applyAlignment="1">
      <alignment vertical="center"/>
    </xf>
    <xf numFmtId="0" fontId="35" fillId="0" borderId="0" xfId="61" applyFont="1"/>
    <xf numFmtId="0" fontId="25" fillId="0" borderId="0" xfId="61" applyFont="1" applyAlignment="1">
      <alignment horizontal="center" vertical="center"/>
    </xf>
    <xf numFmtId="0" fontId="32" fillId="0" borderId="0" xfId="61" applyFont="1" applyAlignment="1">
      <alignment horizontal="center" vertical="center"/>
    </xf>
    <xf numFmtId="31" fontId="3" fillId="0" borderId="0" xfId="61" applyNumberFormat="1" applyFont="1" applyAlignment="1">
      <alignment horizontal="left"/>
    </xf>
    <xf numFmtId="179" fontId="1" fillId="0" borderId="0" xfId="61" applyNumberFormat="1" applyAlignment="1">
      <alignment horizontal="center"/>
    </xf>
    <xf numFmtId="0" fontId="6" fillId="0" borderId="38" xfId="61" applyFont="1" applyFill="1" applyBorder="1" applyAlignment="1">
      <alignment horizontal="center" vertical="center"/>
    </xf>
    <xf numFmtId="0" fontId="3" fillId="0" borderId="37" xfId="61" applyFont="1" applyFill="1" applyBorder="1" applyAlignment="1">
      <alignment vertical="center"/>
    </xf>
    <xf numFmtId="179" fontId="3" fillId="0" borderId="50" xfId="71" applyNumberFormat="1" applyFont="1" applyBorder="1" applyAlignment="1">
      <alignment vertical="center"/>
    </xf>
    <xf numFmtId="0" fontId="3" fillId="0" borderId="37" xfId="61" applyFont="1" applyFill="1" applyBorder="1" applyAlignment="1">
      <alignment vertical="center" shrinkToFit="1"/>
    </xf>
    <xf numFmtId="0" fontId="3" fillId="0" borderId="46" xfId="61" applyFont="1" applyFill="1" applyBorder="1" applyAlignment="1">
      <alignment vertical="center"/>
    </xf>
    <xf numFmtId="0" fontId="6" fillId="0" borderId="47" xfId="71" applyFont="1" applyBorder="1" applyAlignment="1">
      <alignment horizontal="center" vertical="center"/>
    </xf>
    <xf numFmtId="179" fontId="21" fillId="0" borderId="56" xfId="71" applyNumberFormat="1" applyFont="1" applyFill="1" applyBorder="1" applyAlignment="1">
      <alignment horizontal="right" vertical="center"/>
    </xf>
    <xf numFmtId="0" fontId="1" fillId="0" borderId="0" xfId="61" applyBorder="1"/>
    <xf numFmtId="3" fontId="11" fillId="0" borderId="0" xfId="93" applyNumberFormat="1" applyFont="1" applyProtection="1">
      <protection locked="0"/>
    </xf>
    <xf numFmtId="3" fontId="6" fillId="0" borderId="0" xfId="93" applyNumberFormat="1" applyFont="1" applyAlignment="1" applyProtection="1">
      <alignment vertical="top"/>
      <protection locked="0"/>
    </xf>
    <xf numFmtId="3" fontId="47" fillId="0" borderId="0" xfId="93" applyNumberFormat="1" applyFont="1" applyAlignment="1" applyProtection="1">
      <alignment vertical="top"/>
      <protection locked="0"/>
    </xf>
    <xf numFmtId="3" fontId="11" fillId="0" borderId="0" xfId="93" applyNumberFormat="1" applyFont="1" applyAlignment="1" applyProtection="1">
      <alignment vertical="center"/>
      <protection locked="0"/>
    </xf>
    <xf numFmtId="3" fontId="35" fillId="0" borderId="0" xfId="93" applyNumberFormat="1" applyFont="1" applyProtection="1">
      <protection locked="0"/>
    </xf>
    <xf numFmtId="179" fontId="35" fillId="0" borderId="0" xfId="93" applyNumberFormat="1" applyFont="1" applyProtection="1">
      <protection locked="0"/>
    </xf>
    <xf numFmtId="3" fontId="1" fillId="0" borderId="0" xfId="93" applyNumberFormat="1" applyProtection="1">
      <protection locked="0"/>
    </xf>
    <xf numFmtId="179" fontId="1" fillId="0" borderId="0" xfId="93" applyNumberFormat="1" applyFont="1" applyProtection="1">
      <protection locked="0"/>
    </xf>
    <xf numFmtId="3" fontId="18" fillId="0" borderId="0" xfId="97" applyNumberFormat="1" applyFont="1" applyAlignment="1" applyProtection="1">
      <alignment horizontal="center" vertical="center"/>
      <protection locked="0"/>
    </xf>
    <xf numFmtId="179" fontId="18" fillId="0" borderId="0" xfId="97" applyNumberFormat="1" applyFont="1" applyAlignment="1" applyProtection="1">
      <alignment horizontal="center" vertical="center"/>
      <protection locked="0"/>
    </xf>
    <xf numFmtId="3" fontId="51" fillId="0" borderId="0" xfId="97" applyNumberFormat="1" applyFont="1" applyAlignment="1" applyProtection="1">
      <alignment horizontal="center"/>
      <protection locked="0"/>
    </xf>
    <xf numFmtId="179" fontId="42" fillId="0" borderId="0" xfId="97" applyNumberFormat="1" applyFont="1" applyAlignment="1" applyProtection="1">
      <alignment horizontal="center"/>
      <protection locked="0"/>
    </xf>
    <xf numFmtId="179" fontId="11" fillId="0" borderId="0" xfId="92" applyNumberFormat="1" applyFont="1" applyAlignment="1">
      <alignment horizontal="center" vertical="center"/>
    </xf>
    <xf numFmtId="0" fontId="6" fillId="0" borderId="24" xfId="92" applyFont="1" applyBorder="1" applyAlignment="1">
      <alignment horizontal="center" vertical="center" wrapText="1"/>
    </xf>
    <xf numFmtId="179" fontId="6" fillId="0" borderId="25" xfId="92" applyNumberFormat="1" applyFont="1" applyBorder="1" applyAlignment="1">
      <alignment horizontal="center" vertical="center" wrapText="1"/>
    </xf>
    <xf numFmtId="0" fontId="6" fillId="0" borderId="26" xfId="92" applyFont="1" applyBorder="1" applyAlignment="1">
      <alignment horizontal="center" vertical="center" wrapText="1"/>
    </xf>
    <xf numFmtId="179" fontId="6" fillId="0" borderId="27" xfId="92" applyNumberFormat="1" applyFont="1" applyBorder="1" applyAlignment="1">
      <alignment horizontal="center" vertical="center" wrapText="1"/>
    </xf>
    <xf numFmtId="3" fontId="21" fillId="0" borderId="0" xfId="93" applyNumberFormat="1" applyFont="1" applyAlignment="1" applyProtection="1">
      <alignment vertical="top"/>
      <protection locked="0"/>
    </xf>
    <xf numFmtId="179" fontId="21" fillId="0" borderId="44" xfId="1" applyNumberFormat="1" applyFont="1" applyBorder="1" applyAlignment="1">
      <alignment horizontal="right" vertical="center"/>
    </xf>
    <xf numFmtId="179" fontId="21" fillId="0" borderId="29" xfId="93" applyNumberFormat="1" applyFont="1" applyBorder="1" applyAlignment="1" applyProtection="1">
      <alignment horizontal="right" vertical="center"/>
      <protection locked="0"/>
    </xf>
    <xf numFmtId="3" fontId="1" fillId="0" borderId="37" xfId="96" applyNumberFormat="1" applyFont="1" applyBorder="1" applyAlignment="1">
      <alignment horizontal="left" vertical="center"/>
    </xf>
    <xf numFmtId="179" fontId="3" fillId="0" borderId="44" xfId="1" applyNumberFormat="1" applyFont="1" applyBorder="1" applyAlignment="1">
      <alignment horizontal="right" vertical="center"/>
    </xf>
    <xf numFmtId="179" fontId="3" fillId="0" borderId="29" xfId="93" applyNumberFormat="1" applyFont="1" applyBorder="1" applyAlignment="1" applyProtection="1">
      <alignment horizontal="right" vertical="center"/>
      <protection locked="0"/>
    </xf>
    <xf numFmtId="0" fontId="1" fillId="0" borderId="37" xfId="96" applyFont="1" applyBorder="1" applyAlignment="1">
      <alignment vertical="center"/>
    </xf>
    <xf numFmtId="179" fontId="21" fillId="0" borderId="44" xfId="1" applyNumberFormat="1" applyFont="1" applyFill="1" applyBorder="1" applyAlignment="1" applyProtection="1">
      <alignment horizontal="right" vertical="center"/>
    </xf>
    <xf numFmtId="0" fontId="1" fillId="0" borderId="46" xfId="96" applyFont="1" applyBorder="1" applyAlignment="1">
      <alignment vertical="center"/>
    </xf>
    <xf numFmtId="179" fontId="3" fillId="0" borderId="57" xfId="1" applyNumberFormat="1" applyFont="1" applyBorder="1" applyAlignment="1">
      <alignment horizontal="right" vertical="center"/>
    </xf>
    <xf numFmtId="179" fontId="21" fillId="0" borderId="36" xfId="79" applyNumberFormat="1" applyFont="1" applyFill="1" applyBorder="1" applyAlignment="1">
      <alignment horizontal="right" vertical="center"/>
    </xf>
    <xf numFmtId="3" fontId="3" fillId="0" borderId="0" xfId="93" applyNumberFormat="1" applyFont="1" applyProtection="1">
      <protection locked="0"/>
    </xf>
    <xf numFmtId="179" fontId="3" fillId="0" borderId="0" xfId="93" applyNumberFormat="1" applyFont="1" applyProtection="1">
      <protection locked="0"/>
    </xf>
    <xf numFmtId="3" fontId="35" fillId="0" borderId="0" xfId="93" applyNumberFormat="1" applyFont="1" applyBorder="1" applyProtection="1">
      <protection locked="0"/>
    </xf>
    <xf numFmtId="179" fontId="35" fillId="0" borderId="0" xfId="93" applyNumberFormat="1" applyFont="1" applyBorder="1" applyProtection="1">
      <protection locked="0"/>
    </xf>
    <xf numFmtId="0" fontId="1" fillId="0" borderId="0" xfId="49"/>
    <xf numFmtId="0" fontId="5" fillId="0" borderId="0" xfId="0" applyFont="1" applyAlignment="1">
      <alignment vertical="center"/>
    </xf>
    <xf numFmtId="0" fontId="5" fillId="0" borderId="0" xfId="66" applyFont="1" applyAlignment="1">
      <alignment vertical="center"/>
    </xf>
    <xf numFmtId="0" fontId="5" fillId="0" borderId="0" xfId="0" applyFont="1">
      <alignment vertical="center"/>
    </xf>
    <xf numFmtId="0" fontId="2" fillId="0" borderId="0" xfId="49" applyFont="1" applyAlignment="1">
      <alignment horizontal="left" vertical="center"/>
    </xf>
    <xf numFmtId="184" fontId="1" fillId="0" borderId="0" xfId="54" applyNumberFormat="1" applyFont="1" applyAlignment="1"/>
    <xf numFmtId="0" fontId="18" fillId="0" borderId="0" xfId="92" applyFont="1" applyBorder="1" applyAlignment="1">
      <alignment horizontal="center" vertical="center"/>
    </xf>
    <xf numFmtId="184" fontId="5" fillId="0" borderId="0" xfId="54" applyNumberFormat="1" applyFont="1" applyAlignment="1">
      <alignment vertical="center"/>
    </xf>
    <xf numFmtId="0" fontId="0" fillId="0" borderId="0" xfId="0" applyFont="1" applyAlignment="1"/>
    <xf numFmtId="0" fontId="2" fillId="0" borderId="41" xfId="0" applyFont="1" applyBorder="1" applyAlignment="1">
      <alignment horizontal="right" vertical="center"/>
    </xf>
    <xf numFmtId="1" fontId="5" fillId="0" borderId="0" xfId="66" applyNumberFormat="1" applyFont="1" applyAlignment="1">
      <alignment vertical="center"/>
    </xf>
    <xf numFmtId="1" fontId="5" fillId="0" borderId="0" xfId="66" applyNumberFormat="1" applyFont="1" applyFill="1" applyAlignment="1">
      <alignment vertical="center"/>
    </xf>
    <xf numFmtId="0" fontId="9" fillId="0" borderId="0" xfId="0" applyFont="1">
      <alignment vertical="center"/>
    </xf>
    <xf numFmtId="179" fontId="0" fillId="0" borderId="0" xfId="0" applyNumberFormat="1">
      <alignment vertical="center"/>
    </xf>
    <xf numFmtId="0" fontId="1" fillId="0" borderId="0" xfId="56"/>
    <xf numFmtId="0" fontId="5" fillId="0" borderId="0" xfId="66" applyFont="1">
      <alignment vertical="center"/>
    </xf>
    <xf numFmtId="0" fontId="2" fillId="0" borderId="0" xfId="79" applyFont="1" applyBorder="1" applyAlignment="1">
      <alignment vertical="center"/>
    </xf>
    <xf numFmtId="0" fontId="1" fillId="0" borderId="0" xfId="56" applyBorder="1"/>
    <xf numFmtId="0" fontId="18" fillId="0" borderId="0" xfId="92" applyFont="1" applyBorder="1" applyAlignment="1">
      <alignment horizontal="center" vertical="center" wrapText="1"/>
    </xf>
    <xf numFmtId="0" fontId="5" fillId="0" borderId="0" xfId="66" applyFont="1" applyBorder="1" applyAlignment="1">
      <alignment vertical="center"/>
    </xf>
    <xf numFmtId="0" fontId="0" fillId="0" borderId="0" xfId="66" applyFont="1" applyAlignment="1"/>
    <xf numFmtId="0" fontId="2" fillId="0" borderId="0" xfId="66" applyFont="1" applyBorder="1" applyAlignment="1">
      <alignment horizontal="right" vertical="center"/>
    </xf>
    <xf numFmtId="0" fontId="5" fillId="0" borderId="0" xfId="66" applyFont="1" applyBorder="1">
      <alignment vertical="center"/>
    </xf>
    <xf numFmtId="0" fontId="6" fillId="0" borderId="25" xfId="79" applyFont="1" applyBorder="1" applyAlignment="1">
      <alignment horizontal="center" vertical="center" wrapText="1"/>
    </xf>
    <xf numFmtId="0" fontId="6" fillId="0" borderId="27" xfId="79" applyFont="1" applyBorder="1" applyAlignment="1">
      <alignment horizontal="center" vertical="center" wrapText="1"/>
    </xf>
    <xf numFmtId="0" fontId="40" fillId="0" borderId="46" xfId="79" applyFont="1" applyBorder="1" applyAlignment="1">
      <alignment vertical="center"/>
    </xf>
    <xf numFmtId="0" fontId="6" fillId="0" borderId="35" xfId="79" applyFont="1" applyBorder="1" applyAlignment="1">
      <alignment horizontal="center" vertical="center"/>
    </xf>
    <xf numFmtId="0" fontId="1" fillId="0" borderId="0" xfId="65"/>
    <xf numFmtId="0" fontId="11" fillId="0" borderId="0" xfId="65" applyFont="1" applyAlignment="1">
      <alignment vertical="center"/>
    </xf>
    <xf numFmtId="0" fontId="13" fillId="0" borderId="0" xfId="92" applyNumberFormat="1" applyFont="1" applyAlignment="1">
      <alignment horizontal="center" vertical="center" wrapText="1"/>
    </xf>
    <xf numFmtId="0" fontId="5" fillId="0" borderId="0" xfId="88" applyFont="1" applyAlignment="1">
      <alignment vertical="center"/>
    </xf>
    <xf numFmtId="0" fontId="11" fillId="0" borderId="41" xfId="92" applyFont="1" applyBorder="1" applyAlignment="1">
      <alignment horizontal="center" vertical="center"/>
    </xf>
    <xf numFmtId="0" fontId="5" fillId="0" borderId="0" xfId="88" applyFont="1" applyAlignment="1">
      <alignment horizontal="right" vertical="center"/>
    </xf>
    <xf numFmtId="0" fontId="33" fillId="0" borderId="38" xfId="75" applyFont="1" applyBorder="1" applyAlignment="1">
      <alignment horizontal="center" vertical="center"/>
    </xf>
    <xf numFmtId="0" fontId="6" fillId="0" borderId="43" xfId="75" applyFont="1" applyBorder="1" applyAlignment="1">
      <alignment horizontal="center" vertical="center"/>
    </xf>
    <xf numFmtId="0" fontId="6" fillId="0" borderId="46" xfId="75" applyFont="1" applyBorder="1" applyAlignment="1">
      <alignment horizontal="center" vertical="center"/>
    </xf>
    <xf numFmtId="0" fontId="2" fillId="0" borderId="0" xfId="88" applyFont="1">
      <alignment vertical="center"/>
    </xf>
    <xf numFmtId="0" fontId="24" fillId="0" borderId="0" xfId="88" applyFont="1">
      <alignment vertical="center"/>
    </xf>
    <xf numFmtId="0" fontId="11" fillId="0" borderId="0" xfId="65" applyFont="1" applyAlignment="1">
      <alignment horizontal="left" vertical="center"/>
    </xf>
    <xf numFmtId="0" fontId="1" fillId="0" borderId="0" xfId="65" applyFont="1" applyAlignment="1">
      <alignment horizontal="left" vertical="center"/>
    </xf>
    <xf numFmtId="0" fontId="13" fillId="0" borderId="0" xfId="92" applyFont="1" applyAlignment="1">
      <alignment horizontal="center" vertical="center"/>
    </xf>
    <xf numFmtId="0" fontId="1" fillId="0" borderId="0" xfId="88" applyFont="1" applyAlignment="1">
      <alignment vertical="center"/>
    </xf>
    <xf numFmtId="0" fontId="11" fillId="0" borderId="0" xfId="92" applyFont="1" applyBorder="1" applyAlignment="1">
      <alignment horizontal="right" vertical="center"/>
    </xf>
    <xf numFmtId="0" fontId="33" fillId="0" borderId="24" xfId="75" applyFont="1" applyBorder="1" applyAlignment="1">
      <alignment horizontal="center" vertical="center"/>
    </xf>
    <xf numFmtId="0" fontId="6" fillId="0" borderId="25" xfId="75" applyFont="1" applyBorder="1" applyAlignment="1">
      <alignment horizontal="center" vertical="center" wrapText="1"/>
    </xf>
    <xf numFmtId="0" fontId="6" fillId="0" borderId="46" xfId="77" applyFont="1" applyBorder="1" applyAlignment="1">
      <alignment horizontal="center" vertical="center"/>
    </xf>
    <xf numFmtId="178" fontId="21" fillId="0" borderId="49" xfId="77" applyNumberFormat="1" applyFont="1" applyFill="1" applyBorder="1" applyAlignment="1">
      <alignment horizontal="right" vertical="center"/>
    </xf>
    <xf numFmtId="0" fontId="6" fillId="0" borderId="0" xfId="71" applyFont="1" applyAlignment="1">
      <alignment vertical="center"/>
    </xf>
    <xf numFmtId="0" fontId="1" fillId="0" borderId="0" xfId="71" applyAlignment="1">
      <alignment vertical="center"/>
    </xf>
    <xf numFmtId="0" fontId="1" fillId="0" borderId="0" xfId="71" applyFill="1" applyAlignment="1">
      <alignment vertical="center"/>
    </xf>
    <xf numFmtId="0" fontId="41" fillId="0" borderId="0" xfId="71" applyFont="1"/>
    <xf numFmtId="0" fontId="1" fillId="0" borderId="0" xfId="71" applyAlignment="1">
      <alignment wrapText="1"/>
    </xf>
    <xf numFmtId="0" fontId="1" fillId="0" borderId="0" xfId="71"/>
    <xf numFmtId="0" fontId="11" fillId="0" borderId="0" xfId="71" applyFont="1" applyBorder="1" applyAlignment="1">
      <alignment vertical="center" wrapText="1"/>
    </xf>
    <xf numFmtId="0" fontId="25" fillId="0" borderId="0" xfId="92" applyFont="1" applyAlignment="1">
      <alignment horizontal="center" vertical="center" wrapText="1"/>
    </xf>
    <xf numFmtId="0" fontId="11" fillId="0" borderId="0" xfId="92" applyFont="1" applyAlignment="1">
      <alignment vertical="center"/>
    </xf>
    <xf numFmtId="0" fontId="11" fillId="0" borderId="0" xfId="92" applyFont="1" applyAlignment="1">
      <alignment horizontal="center" vertical="center"/>
    </xf>
    <xf numFmtId="0" fontId="6" fillId="0" borderId="38" xfId="71" applyFont="1" applyBorder="1" applyAlignment="1">
      <alignment horizontal="center" vertical="center" wrapText="1"/>
    </xf>
    <xf numFmtId="0" fontId="6" fillId="0" borderId="42" xfId="71" applyFont="1" applyBorder="1" applyAlignment="1">
      <alignment horizontal="center" vertical="center" wrapText="1"/>
    </xf>
    <xf numFmtId="0" fontId="6" fillId="0" borderId="43" xfId="71" applyFont="1" applyBorder="1" applyAlignment="1">
      <alignment horizontal="center" vertical="center" wrapText="1"/>
    </xf>
    <xf numFmtId="179" fontId="1" fillId="0" borderId="27" xfId="71" applyNumberFormat="1" applyFont="1" applyFill="1" applyBorder="1" applyAlignment="1">
      <alignment vertical="center"/>
    </xf>
    <xf numFmtId="179" fontId="3" fillId="0" borderId="44" xfId="71" applyNumberFormat="1" applyFont="1" applyFill="1" applyBorder="1" applyAlignment="1">
      <alignment vertical="center"/>
    </xf>
    <xf numFmtId="179" fontId="3" fillId="0" borderId="32" xfId="71" applyNumberFormat="1" applyFont="1" applyFill="1" applyBorder="1" applyAlignment="1">
      <alignment vertical="center"/>
    </xf>
    <xf numFmtId="0" fontId="27" fillId="0" borderId="58" xfId="63" applyFont="1" applyBorder="1" applyAlignment="1">
      <alignment horizontal="center" vertical="center" wrapText="1"/>
    </xf>
    <xf numFmtId="179" fontId="6" fillId="0" borderId="35" xfId="71" applyNumberFormat="1" applyFont="1" applyBorder="1" applyAlignment="1">
      <alignment horizontal="center" vertical="center" wrapText="1"/>
    </xf>
    <xf numFmtId="0" fontId="1" fillId="0" borderId="0" xfId="71" applyFont="1" applyAlignment="1">
      <alignment wrapText="1"/>
    </xf>
    <xf numFmtId="179" fontId="1" fillId="0" borderId="0" xfId="71" applyNumberFormat="1"/>
    <xf numFmtId="0" fontId="1" fillId="0" borderId="0" xfId="71" applyAlignment="1">
      <alignment horizontal="left" vertical="center" wrapText="1"/>
    </xf>
    <xf numFmtId="0" fontId="1" fillId="0" borderId="0" xfId="71" applyNumberFormat="1" applyAlignment="1"/>
    <xf numFmtId="0" fontId="11" fillId="0" borderId="0" xfId="71" applyFont="1" applyAlignment="1">
      <alignment vertical="center"/>
    </xf>
    <xf numFmtId="0" fontId="1" fillId="0" borderId="0" xfId="71" applyFont="1"/>
    <xf numFmtId="0" fontId="18" fillId="0" borderId="0" xfId="92" applyFont="1" applyAlignment="1">
      <alignment horizontal="center" vertical="center" wrapText="1"/>
    </xf>
    <xf numFmtId="0" fontId="32" fillId="0" borderId="0" xfId="92" applyFont="1" applyBorder="1" applyAlignment="1">
      <alignment horizontal="center" vertical="center"/>
    </xf>
    <xf numFmtId="0" fontId="11" fillId="0" borderId="0" xfId="92" applyFont="1" applyAlignment="1">
      <alignment horizontal="right" vertical="center"/>
    </xf>
    <xf numFmtId="179" fontId="21" fillId="0" borderId="49" xfId="71" applyNumberFormat="1" applyFont="1" applyBorder="1" applyAlignment="1">
      <alignment vertical="center"/>
    </xf>
    <xf numFmtId="179" fontId="3" fillId="0" borderId="29" xfId="71" applyNumberFormat="1" applyFont="1" applyBorder="1" applyAlignment="1">
      <alignment horizontal="right" vertical="center"/>
    </xf>
    <xf numFmtId="0" fontId="6" fillId="0" borderId="46" xfId="71" applyFont="1" applyBorder="1" applyAlignment="1">
      <alignment horizontal="center" vertical="center"/>
    </xf>
    <xf numFmtId="179" fontId="21" fillId="0" borderId="50" xfId="71" applyNumberFormat="1" applyFont="1" applyBorder="1" applyAlignment="1">
      <alignment vertical="center"/>
    </xf>
    <xf numFmtId="0" fontId="3" fillId="0" borderId="53" xfId="71" applyFont="1" applyFill="1" applyBorder="1" applyAlignment="1">
      <alignment horizontal="left" vertical="center" wrapText="1"/>
    </xf>
    <xf numFmtId="0" fontId="11" fillId="0" borderId="0" xfId="71" applyFont="1" applyAlignment="1">
      <alignment horizontal="left"/>
    </xf>
    <xf numFmtId="0" fontId="3" fillId="0" borderId="0" xfId="71" applyFont="1" applyAlignment="1">
      <alignment vertical="center"/>
    </xf>
    <xf numFmtId="0" fontId="1" fillId="0" borderId="0" xfId="71" applyBorder="1"/>
    <xf numFmtId="0" fontId="48" fillId="0" borderId="0" xfId="92" applyFont="1" applyAlignment="1">
      <alignment vertical="center"/>
    </xf>
    <xf numFmtId="0" fontId="43" fillId="0" borderId="0" xfId="92" applyFont="1" applyAlignment="1">
      <alignment vertical="center"/>
    </xf>
    <xf numFmtId="0" fontId="37" fillId="0" borderId="0" xfId="92" applyFont="1" applyAlignment="1">
      <alignment horizontal="right"/>
    </xf>
    <xf numFmtId="0" fontId="49" fillId="0" borderId="0" xfId="92" applyFont="1" applyAlignment="1">
      <alignment horizontal="left"/>
    </xf>
    <xf numFmtId="0" fontId="37" fillId="0" borderId="0" xfId="92" applyFont="1"/>
    <xf numFmtId="0" fontId="11" fillId="0" borderId="0" xfId="71" applyFont="1" applyBorder="1" applyAlignment="1">
      <alignment vertical="center"/>
    </xf>
    <xf numFmtId="0" fontId="50" fillId="0" borderId="0" xfId="92" applyFont="1" applyBorder="1" applyAlignment="1">
      <alignment horizontal="center" vertical="center"/>
    </xf>
    <xf numFmtId="3" fontId="11" fillId="0" borderId="41" xfId="96" applyNumberFormat="1" applyFont="1" applyBorder="1" applyAlignment="1">
      <alignment horizontal="right" vertical="center"/>
    </xf>
    <xf numFmtId="0" fontId="6" fillId="0" borderId="54" xfId="71" applyFont="1" applyBorder="1" applyAlignment="1">
      <alignment horizontal="center" vertical="center" wrapText="1"/>
    </xf>
    <xf numFmtId="0" fontId="6" fillId="0" borderId="25" xfId="71" applyFont="1" applyBorder="1" applyAlignment="1">
      <alignment horizontal="center" vertical="center" wrapText="1"/>
    </xf>
    <xf numFmtId="0" fontId="3" fillId="0" borderId="29" xfId="71" applyNumberFormat="1" applyFont="1" applyBorder="1" applyAlignment="1">
      <alignment vertical="center"/>
    </xf>
    <xf numFmtId="0" fontId="47" fillId="0" borderId="47" xfId="71" applyFont="1" applyBorder="1" applyAlignment="1">
      <alignment horizontal="center" vertical="center"/>
    </xf>
    <xf numFmtId="179" fontId="3" fillId="0" borderId="55" xfId="71" applyNumberFormat="1" applyFont="1" applyFill="1" applyBorder="1" applyAlignment="1">
      <alignment vertical="center"/>
    </xf>
    <xf numFmtId="0" fontId="37" fillId="0" borderId="0" xfId="92" applyFont="1" applyAlignment="1">
      <alignment horizontal="left"/>
    </xf>
    <xf numFmtId="179" fontId="49" fillId="0" borderId="0" xfId="92" applyNumberFormat="1" applyFont="1" applyAlignment="1">
      <alignment horizontal="left"/>
    </xf>
    <xf numFmtId="0" fontId="37" fillId="0" borderId="0" xfId="92" applyFont="1" applyBorder="1" applyAlignment="1">
      <alignment horizontal="right"/>
    </xf>
    <xf numFmtId="0" fontId="49" fillId="0" borderId="0" xfId="92" applyFont="1" applyBorder="1" applyAlignment="1">
      <alignment horizontal="left"/>
    </xf>
    <xf numFmtId="0" fontId="21" fillId="0" borderId="38" xfId="71" applyFont="1" applyBorder="1" applyAlignment="1">
      <alignment horizontal="center" vertical="center"/>
    </xf>
    <xf numFmtId="0" fontId="6" fillId="0" borderId="37" xfId="71" applyFont="1" applyBorder="1" applyAlignment="1">
      <alignment horizontal="center" vertical="center"/>
    </xf>
    <xf numFmtId="0" fontId="6" fillId="0" borderId="55" xfId="71" applyFont="1" applyBorder="1" applyAlignment="1">
      <alignment horizontal="center" vertical="center" wrapText="1"/>
    </xf>
    <xf numFmtId="0" fontId="6" fillId="0" borderId="27" xfId="71" applyFont="1" applyBorder="1" applyAlignment="1">
      <alignment horizontal="center" vertical="center" wrapText="1"/>
    </xf>
    <xf numFmtId="179" fontId="21" fillId="0" borderId="44" xfId="71" applyNumberFormat="1" applyFont="1" applyBorder="1" applyAlignment="1">
      <alignment horizontal="right" vertical="center"/>
    </xf>
    <xf numFmtId="179" fontId="21" fillId="0" borderId="29" xfId="71" applyNumberFormat="1" applyFont="1" applyBorder="1" applyAlignment="1">
      <alignment vertical="center"/>
    </xf>
    <xf numFmtId="0" fontId="11" fillId="0" borderId="53" xfId="92" applyFont="1" applyBorder="1" applyAlignment="1">
      <alignment horizontal="left" vertical="center" wrapText="1"/>
    </xf>
    <xf numFmtId="0" fontId="21" fillId="0" borderId="0" xfId="71" applyFont="1" applyAlignment="1">
      <alignment vertical="center"/>
    </xf>
    <xf numFmtId="0" fontId="37" fillId="0" borderId="0" xfId="92" applyFont="1" applyBorder="1"/>
    <xf numFmtId="0" fontId="52" fillId="0" borderId="0" xfId="67" applyFont="1" applyFill="1" applyBorder="1"/>
    <xf numFmtId="0" fontId="3" fillId="0" borderId="0" xfId="67" applyFont="1" applyFill="1" applyBorder="1"/>
    <xf numFmtId="0" fontId="3" fillId="0" borderId="0" xfId="67" applyFont="1" applyFill="1" applyBorder="1" applyAlignment="1">
      <alignment horizontal="left"/>
    </xf>
    <xf numFmtId="0" fontId="34" fillId="0" borderId="0" xfId="67" applyFont="1" applyFill="1" applyBorder="1"/>
    <xf numFmtId="0" fontId="53" fillId="0" borderId="0" xfId="67" applyFont="1" applyFill="1" applyBorder="1" applyAlignment="1">
      <alignment vertical="center"/>
    </xf>
    <xf numFmtId="0" fontId="53" fillId="0" borderId="0" xfId="67" applyFont="1" applyFill="1" applyBorder="1" applyAlignment="1">
      <alignment horizontal="center" vertical="center"/>
    </xf>
    <xf numFmtId="0" fontId="54" fillId="0" borderId="0" xfId="67" applyFont="1" applyFill="1" applyBorder="1" applyAlignment="1">
      <alignment horizontal="left" vertical="center"/>
    </xf>
    <xf numFmtId="0" fontId="53" fillId="0" borderId="0" xfId="67" applyFont="1" applyFill="1" applyBorder="1" applyAlignment="1">
      <alignment horizontal="center"/>
    </xf>
    <xf numFmtId="0" fontId="53" fillId="0" borderId="0" xfId="67" applyFont="1" applyFill="1" applyBorder="1" applyAlignment="1">
      <alignment horizontal="left" vertical="center"/>
    </xf>
    <xf numFmtId="0" fontId="53" fillId="0" borderId="0" xfId="67" applyFont="1" applyFill="1" applyBorder="1" applyAlignment="1">
      <alignment horizontal="left"/>
    </xf>
    <xf numFmtId="0" fontId="55" fillId="0" borderId="0" xfId="67" applyFont="1" applyFill="1" applyBorder="1" applyAlignment="1">
      <alignment horizontal="left" vertical="center"/>
    </xf>
    <xf numFmtId="0" fontId="52" fillId="0" borderId="0" xfId="92" applyFont="1" applyFill="1" applyBorder="1" applyAlignment="1">
      <alignment vertical="center"/>
    </xf>
    <xf numFmtId="49" fontId="52" fillId="0" borderId="0" xfId="67" applyNumberFormat="1" applyFont="1" applyFill="1" applyBorder="1" applyAlignment="1">
      <alignment horizontal="right"/>
    </xf>
    <xf numFmtId="0" fontId="52" fillId="0" borderId="0" xfId="92" applyFont="1" applyFill="1" applyBorder="1" applyAlignment="1">
      <alignment horizontal="left"/>
    </xf>
    <xf numFmtId="0" fontId="52" fillId="0" borderId="0" xfId="92" applyFont="1" applyFill="1" applyBorder="1" applyAlignment="1">
      <alignment horizontal="left" vertical="center"/>
    </xf>
    <xf numFmtId="0" fontId="55" fillId="0" borderId="0" xfId="67" applyFont="1" applyFill="1" applyBorder="1"/>
    <xf numFmtId="0" fontId="55" fillId="0" borderId="0" xfId="92" applyFont="1" applyFill="1" applyBorder="1" applyAlignment="1">
      <alignment vertical="center"/>
    </xf>
    <xf numFmtId="0" fontId="54" fillId="0" borderId="0" xfId="67" applyFont="1" applyFill="1" applyBorder="1" applyAlignment="1">
      <alignment vertical="center"/>
    </xf>
    <xf numFmtId="0" fontId="52" fillId="0" borderId="0" xfId="67" applyFont="1" applyFill="1" applyBorder="1" applyAlignment="1"/>
    <xf numFmtId="0" fontId="1" fillId="0" borderId="0" xfId="67" applyAlignment="1">
      <alignment horizontal="center" vertical="center"/>
    </xf>
    <xf numFmtId="0" fontId="56" fillId="0" borderId="0" xfId="67" applyFont="1"/>
    <xf numFmtId="0" fontId="57" fillId="0" borderId="0" xfId="67" applyFont="1"/>
    <xf numFmtId="0" fontId="1" fillId="0" borderId="0" xfId="67"/>
    <xf numFmtId="0" fontId="34" fillId="0" borderId="0" xfId="67" applyFont="1"/>
    <xf numFmtId="0" fontId="58" fillId="0" borderId="0" xfId="67" applyFont="1" applyAlignment="1">
      <alignment horizontal="distributed" vertical="center" wrapText="1"/>
    </xf>
    <xf numFmtId="0" fontId="32" fillId="0" borderId="0" xfId="67" applyFont="1" applyAlignment="1">
      <alignment vertical="center" wrapText="1"/>
    </xf>
    <xf numFmtId="0" fontId="58" fillId="0" borderId="0" xfId="67" applyFont="1" applyAlignment="1">
      <alignment horizontal="distributed" vertical="top" wrapText="1"/>
    </xf>
    <xf numFmtId="0" fontId="59" fillId="0" borderId="0" xfId="67" applyFont="1" applyAlignment="1">
      <alignment vertical="center"/>
    </xf>
    <xf numFmtId="0" fontId="3" fillId="0" borderId="0" xfId="67" applyFont="1" applyAlignment="1">
      <alignment horizontal="center" vertical="center"/>
    </xf>
    <xf numFmtId="0" fontId="60" fillId="0" borderId="0" xfId="67" applyFont="1" applyAlignment="1">
      <alignment vertical="center"/>
    </xf>
    <xf numFmtId="0" fontId="61" fillId="0" borderId="0" xfId="67" applyFont="1" applyAlignment="1">
      <alignment horizontal="center"/>
    </xf>
    <xf numFmtId="0" fontId="62" fillId="0" borderId="0" xfId="67" applyFont="1" applyAlignment="1">
      <alignment horizontal="center"/>
    </xf>
    <xf numFmtId="0" fontId="63" fillId="0" borderId="0" xfId="67" applyFont="1" applyAlignment="1">
      <alignment horizontal="center"/>
    </xf>
    <xf numFmtId="0" fontId="64" fillId="0" borderId="0" xfId="67" applyFont="1" applyAlignment="1">
      <alignment horizontal="center"/>
    </xf>
    <xf numFmtId="0" fontId="65" fillId="0" borderId="0" xfId="67" applyFont="1" applyAlignment="1">
      <alignment horizontal="center"/>
    </xf>
    <xf numFmtId="0" fontId="66" fillId="0" borderId="0" xfId="67" applyFont="1" applyAlignment="1">
      <alignment horizontal="center"/>
    </xf>
    <xf numFmtId="0" fontId="67" fillId="0" borderId="0" xfId="67" applyFont="1" applyAlignment="1">
      <alignment horizontal="center"/>
    </xf>
    <xf numFmtId="0" fontId="68" fillId="0" borderId="0" xfId="67" applyFont="1" applyAlignment="1">
      <alignment horizontal="center"/>
    </xf>
    <xf numFmtId="31" fontId="53" fillId="0" borderId="0" xfId="67" applyNumberFormat="1" applyFont="1" applyAlignment="1">
      <alignment horizontal="center"/>
    </xf>
    <xf numFmtId="0" fontId="53" fillId="0" borderId="0" xfId="67" applyNumberFormat="1" applyFont="1" applyAlignment="1">
      <alignment horizontal="center"/>
    </xf>
    <xf numFmtId="0" fontId="1" fillId="0" borderId="0" xfId="67" applyBorder="1"/>
  </cellXfs>
  <cellStyles count="10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7 2_2015年人代会草案" xfId="50"/>
    <cellStyle name="百分比 2" xfId="51"/>
    <cellStyle name="常规 6" xfId="52"/>
    <cellStyle name="常规 12" xfId="53"/>
    <cellStyle name="百分比 5" xfId="54"/>
    <cellStyle name="百分比 6" xfId="55"/>
    <cellStyle name="常规 2 2 2 2 3" xfId="56"/>
    <cellStyle name="常规 2 2 2 4" xfId="57"/>
    <cellStyle name="常规 2 2 2 3" xfId="58"/>
    <cellStyle name="常规 10" xfId="59"/>
    <cellStyle name="百分比 2 2 2 2 2" xfId="60"/>
    <cellStyle name="常规 2 4_2015年人代会草案 2" xfId="61"/>
    <cellStyle name="百分比 3" xfId="62"/>
    <cellStyle name="常规 11" xfId="63"/>
    <cellStyle name="常规 14" xfId="64"/>
    <cellStyle name="常规 2 2 2 2 2" xfId="65"/>
    <cellStyle name="常规 15" xfId="66"/>
    <cellStyle name="常规 2" xfId="67"/>
    <cellStyle name="常规 2 2 2 2 2_2015年人代会草案" xfId="68"/>
    <cellStyle name="常规 2 2 2 3 2" xfId="69"/>
    <cellStyle name="常规 7 2_江苏省2014年预算执行情况、江苏省2015年预算（草案）(样表) 2" xfId="70"/>
    <cellStyle name="常规 2 2 2 3 2 2" xfId="71"/>
    <cellStyle name="常规 2 2 2 3 2 2 2" xfId="72"/>
    <cellStyle name="常规 2 3" xfId="73"/>
    <cellStyle name="常规 2 3 2" xfId="74"/>
    <cellStyle name="常规 2 3 2 2" xfId="75"/>
    <cellStyle name="常规 2 3 2 2 2" xfId="76"/>
    <cellStyle name="常规 2 3 2 2_2015年人代会草案" xfId="77"/>
    <cellStyle name="常规 2 3 2 2_江苏省2014年预算执行情况、江苏省2015年预算（草案）(样表) 2" xfId="78"/>
    <cellStyle name="常规 2 3 2 4" xfId="79"/>
    <cellStyle name="常规 2 4" xfId="80"/>
    <cellStyle name="常规 2 4 2" xfId="81"/>
    <cellStyle name="常规 2 4_2015年人代会草案" xfId="82"/>
    <cellStyle name="常规 3" xfId="83"/>
    <cellStyle name="常规 4" xfId="84"/>
    <cellStyle name="常规 4 3" xfId="85"/>
    <cellStyle name="常规 5" xfId="86"/>
    <cellStyle name="常规 7" xfId="87"/>
    <cellStyle name="常规 7 2" xfId="88"/>
    <cellStyle name="常规 7 2_2015年人代会草案 2" xfId="89"/>
    <cellStyle name="常规 8" xfId="90"/>
    <cellStyle name="常规 9" xfId="91"/>
    <cellStyle name="常规_2001预算" xfId="92"/>
    <cellStyle name="常规_js199900" xfId="93"/>
    <cellStyle name="常规_js199900 2 2" xfId="94"/>
    <cellStyle name="常规_js199900 2 2 2" xfId="95"/>
    <cellStyle name="常规_YBB07" xfId="96"/>
    <cellStyle name="常规_z04" xfId="97"/>
    <cellStyle name="常规_z04 2 2" xfId="98"/>
    <cellStyle name="常规_z04 2 2 2" xfId="99"/>
    <cellStyle name="千位分隔 2" xfId="100"/>
    <cellStyle name="千位分隔 4" xfId="101"/>
    <cellStyle name="注释 2" xfId="10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5" Type="http://schemas.openxmlformats.org/officeDocument/2006/relationships/sharedStrings" Target="sharedStrings.xml"/><Relationship Id="rId64" Type="http://schemas.openxmlformats.org/officeDocument/2006/relationships/styles" Target="styles.xml"/><Relationship Id="rId63" Type="http://schemas.openxmlformats.org/officeDocument/2006/relationships/theme" Target="theme/theme1.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5"/>
  <sheetViews>
    <sheetView showGridLines="0" showZeros="0" zoomScale="55" zoomScaleNormal="55" topLeftCell="A5" workbookViewId="0">
      <selection activeCell="A16" sqref="A16:H16"/>
    </sheetView>
  </sheetViews>
  <sheetFormatPr defaultColWidth="9" defaultRowHeight="14.25"/>
  <cols>
    <col min="1" max="1" width="10.775" style="835" customWidth="1"/>
    <col min="2" max="2" width="37.1083333333333" style="835" customWidth="1"/>
    <col min="3" max="3" width="17.8833333333333" style="835" customWidth="1"/>
    <col min="4" max="4" width="16" style="835" customWidth="1"/>
    <col min="5" max="5" width="16.775" style="835" customWidth="1"/>
    <col min="6" max="16384" width="9" style="835"/>
  </cols>
  <sheetData>
    <row r="1" ht="36" customHeight="1"/>
    <row r="2" ht="52.95" customHeight="1" spans="1:2">
      <c r="A2" s="836" t="s">
        <v>0</v>
      </c>
      <c r="B2" s="837" t="s">
        <v>1</v>
      </c>
    </row>
    <row r="3" s="832" customFormat="1" ht="36" customHeight="1" spans="1:6">
      <c r="A3" s="838"/>
      <c r="B3" s="839" t="s">
        <v>2</v>
      </c>
      <c r="C3" s="840"/>
      <c r="D3" s="841"/>
      <c r="E3" s="841"/>
      <c r="F3" s="841"/>
    </row>
    <row r="4" s="832" customFormat="1" ht="27.75" customHeight="1" spans="1:3">
      <c r="A4" s="842"/>
      <c r="B4" s="842"/>
      <c r="C4" s="842"/>
    </row>
    <row r="5" s="832" customFormat="1" ht="108" customHeight="1" spans="1:12">
      <c r="A5" s="842"/>
      <c r="B5" s="842"/>
      <c r="C5" s="842"/>
      <c r="L5" s="841"/>
    </row>
    <row r="6" ht="42.75" customHeight="1"/>
    <row r="7" s="833" customFormat="1" ht="58.05" customHeight="1" spans="1:8">
      <c r="A7" s="843" t="s">
        <v>3</v>
      </c>
      <c r="B7" s="844"/>
      <c r="C7" s="844"/>
      <c r="D7" s="844"/>
      <c r="E7" s="844"/>
      <c r="F7" s="844"/>
      <c r="G7" s="844"/>
      <c r="H7" s="844"/>
    </row>
    <row r="8" s="833" customFormat="1" ht="22.05" customHeight="1" spans="1:8">
      <c r="A8" s="845"/>
      <c r="B8" s="845"/>
      <c r="C8" s="845"/>
      <c r="D8" s="845"/>
      <c r="E8" s="845"/>
      <c r="F8" s="845"/>
      <c r="G8" s="845"/>
      <c r="H8" s="845"/>
    </row>
    <row r="9" s="833" customFormat="1" ht="53.4" customHeight="1" spans="1:8">
      <c r="A9" s="844" t="s">
        <v>4</v>
      </c>
      <c r="B9" s="844"/>
      <c r="C9" s="844"/>
      <c r="D9" s="844"/>
      <c r="E9" s="844"/>
      <c r="F9" s="844"/>
      <c r="G9" s="844"/>
      <c r="H9" s="844"/>
    </row>
    <row r="11" ht="25.5" spans="1:8">
      <c r="A11" s="846"/>
      <c r="B11" s="847"/>
      <c r="C11" s="847"/>
      <c r="D11" s="847"/>
      <c r="E11" s="847"/>
      <c r="F11" s="847"/>
      <c r="G11" s="847"/>
      <c r="H11" s="847"/>
    </row>
    <row r="13" ht="4.5" customHeight="1"/>
    <row r="14" ht="32.25" customHeight="1" spans="3:8">
      <c r="C14" s="848"/>
      <c r="D14" s="848"/>
      <c r="E14" s="848"/>
      <c r="F14" s="848"/>
      <c r="G14" s="848"/>
      <c r="H14" s="848"/>
    </row>
    <row r="15" ht="340.05" customHeight="1"/>
    <row r="16" s="834" customFormat="1" ht="38.25" customHeight="1" spans="1:8">
      <c r="A16" s="849" t="s">
        <v>5</v>
      </c>
      <c r="B16" s="850"/>
      <c r="C16" s="850"/>
      <c r="D16" s="850"/>
      <c r="E16" s="850"/>
      <c r="F16" s="850"/>
      <c r="G16" s="850"/>
      <c r="H16" s="850"/>
    </row>
    <row r="17" s="834" customFormat="1" ht="36.75" customHeight="1" spans="1:8">
      <c r="A17" s="851">
        <v>45300</v>
      </c>
      <c r="B17" s="852"/>
      <c r="C17" s="852"/>
      <c r="D17" s="852"/>
      <c r="E17" s="852"/>
      <c r="F17" s="852"/>
      <c r="G17" s="852"/>
      <c r="H17" s="852"/>
    </row>
    <row r="135" spans="1:8">
      <c r="A135" s="853"/>
      <c r="B135" s="853"/>
      <c r="C135" s="853"/>
      <c r="D135" s="853"/>
      <c r="E135" s="853"/>
      <c r="F135" s="853"/>
      <c r="G135" s="853"/>
      <c r="H135" s="853"/>
    </row>
  </sheetData>
  <mergeCells count="6">
    <mergeCell ref="A7:H7"/>
    <mergeCell ref="A9:H9"/>
    <mergeCell ref="A11:H11"/>
    <mergeCell ref="C14:H14"/>
    <mergeCell ref="A16:H16"/>
    <mergeCell ref="A17:H17"/>
  </mergeCells>
  <printOptions horizontalCentered="1"/>
  <pageMargins left="0.707638888888889" right="0.707638888888889" top="0.751388888888889" bottom="0.751388888888889" header="0.310416666666667" footer="0.310416666666667"/>
  <pageSetup paperSize="9" scale="70"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6"/>
  <sheetViews>
    <sheetView showGridLines="0" zoomScale="130" zoomScaleNormal="130" workbookViewId="0">
      <selection activeCell="C6" sqref="C6"/>
    </sheetView>
  </sheetViews>
  <sheetFormatPr defaultColWidth="9" defaultRowHeight="15.75"/>
  <cols>
    <col min="1" max="1" width="1.33333333333333" style="814" customWidth="1"/>
    <col min="2" max="2" width="13.8416666666667" style="815" customWidth="1"/>
    <col min="3" max="3" width="84.1083333333333" style="814" customWidth="1"/>
    <col min="4" max="4" width="8" style="815" customWidth="1"/>
    <col min="5" max="5" width="16.775" style="814" customWidth="1"/>
    <col min="6" max="6" width="9" style="814"/>
    <col min="7" max="7" width="1.66666666666667" style="814" hidden="1" customWidth="1"/>
    <col min="8" max="8" width="0.108333333333333" style="814" customWidth="1"/>
    <col min="9" max="16384" width="9" style="814"/>
  </cols>
  <sheetData>
    <row r="1" ht="6" customHeight="1" spans="1:1">
      <c r="A1" s="816"/>
    </row>
    <row r="2" ht="68.25" customHeight="1" spans="1:4">
      <c r="A2" s="817"/>
      <c r="B2" s="818" t="s">
        <v>6</v>
      </c>
      <c r="C2" s="818"/>
      <c r="D2" s="817"/>
    </row>
    <row r="3" ht="27" customHeight="1" spans="1:4">
      <c r="A3" s="817"/>
      <c r="B3" s="819" t="s">
        <v>7</v>
      </c>
      <c r="C3" s="818"/>
      <c r="D3" s="817"/>
    </row>
    <row r="4" ht="27" customHeight="1" spans="1:4">
      <c r="A4" s="820"/>
      <c r="B4" s="819" t="s">
        <v>8</v>
      </c>
      <c r="C4" s="821"/>
      <c r="D4" s="822"/>
    </row>
    <row r="5" s="813" customFormat="1" ht="24" customHeight="1" spans="2:4">
      <c r="B5" s="823" t="s">
        <v>9</v>
      </c>
      <c r="C5" s="824" t="s">
        <v>10</v>
      </c>
      <c r="D5" s="825"/>
    </row>
    <row r="6" s="813" customFormat="1" ht="24" customHeight="1" spans="2:4">
      <c r="B6" s="823" t="s">
        <v>11</v>
      </c>
      <c r="C6" s="824" t="s">
        <v>12</v>
      </c>
      <c r="D6" s="825"/>
    </row>
    <row r="7" s="813" customFormat="1" ht="24" customHeight="1" spans="2:4">
      <c r="B7" s="823" t="s">
        <v>13</v>
      </c>
      <c r="C7" s="824" t="s">
        <v>14</v>
      </c>
      <c r="D7" s="825"/>
    </row>
    <row r="8" s="813" customFormat="1" ht="24" customHeight="1" spans="2:4">
      <c r="B8" s="823" t="s">
        <v>15</v>
      </c>
      <c r="C8" s="824" t="s">
        <v>16</v>
      </c>
      <c r="D8" s="825"/>
    </row>
    <row r="9" s="813" customFormat="1" ht="24" customHeight="1" spans="2:18">
      <c r="B9" s="823" t="s">
        <v>17</v>
      </c>
      <c r="C9" s="824" t="s">
        <v>18</v>
      </c>
      <c r="D9" s="825"/>
      <c r="E9" s="826"/>
      <c r="F9" s="826"/>
      <c r="G9" s="826"/>
      <c r="H9" s="826"/>
      <c r="I9" s="826"/>
      <c r="J9" s="826"/>
      <c r="K9" s="826"/>
      <c r="L9" s="826"/>
      <c r="M9" s="826"/>
      <c r="N9" s="826"/>
      <c r="O9" s="826"/>
      <c r="P9" s="826"/>
      <c r="Q9" s="826"/>
      <c r="R9" s="826"/>
    </row>
    <row r="10" s="813" customFormat="1" ht="24" customHeight="1" spans="2:18">
      <c r="B10" s="823" t="s">
        <v>19</v>
      </c>
      <c r="C10" s="824" t="s">
        <v>20</v>
      </c>
      <c r="D10" s="825"/>
      <c r="E10" s="826"/>
      <c r="F10" s="826"/>
      <c r="G10" s="826"/>
      <c r="H10" s="826"/>
      <c r="I10" s="826"/>
      <c r="J10" s="826"/>
      <c r="K10" s="826"/>
      <c r="L10" s="826"/>
      <c r="M10" s="826"/>
      <c r="N10" s="826"/>
      <c r="O10" s="826"/>
      <c r="P10" s="826"/>
      <c r="Q10" s="826"/>
      <c r="R10" s="826"/>
    </row>
    <row r="11" s="813" customFormat="1" ht="24" customHeight="1" spans="2:18">
      <c r="B11" s="823" t="s">
        <v>21</v>
      </c>
      <c r="C11" s="824" t="s">
        <v>22</v>
      </c>
      <c r="D11" s="825"/>
      <c r="E11" s="826"/>
      <c r="F11" s="826"/>
      <c r="G11" s="826"/>
      <c r="H11" s="826"/>
      <c r="I11" s="826"/>
      <c r="J11" s="826"/>
      <c r="K11" s="826"/>
      <c r="L11" s="826"/>
      <c r="M11" s="826"/>
      <c r="N11" s="826"/>
      <c r="O11" s="826"/>
      <c r="P11" s="826"/>
      <c r="Q11" s="826"/>
      <c r="R11" s="826"/>
    </row>
    <row r="12" s="813" customFormat="1" ht="24" customHeight="1" spans="2:18">
      <c r="B12" s="823" t="s">
        <v>23</v>
      </c>
      <c r="C12" s="824" t="s">
        <v>24</v>
      </c>
      <c r="D12" s="825"/>
      <c r="E12" s="826"/>
      <c r="F12" s="826"/>
      <c r="G12" s="826"/>
      <c r="H12" s="826"/>
      <c r="I12" s="826"/>
      <c r="J12" s="826"/>
      <c r="K12" s="826"/>
      <c r="L12" s="826"/>
      <c r="M12" s="826"/>
      <c r="N12" s="826"/>
      <c r="O12" s="826"/>
      <c r="P12" s="826"/>
      <c r="Q12" s="826"/>
      <c r="R12" s="826"/>
    </row>
    <row r="13" s="813" customFormat="1" ht="24" customHeight="1" spans="2:18">
      <c r="B13" s="823" t="s">
        <v>25</v>
      </c>
      <c r="C13" s="824" t="s">
        <v>26</v>
      </c>
      <c r="D13" s="825"/>
      <c r="E13" s="826"/>
      <c r="F13" s="826"/>
      <c r="G13" s="826"/>
      <c r="H13" s="826"/>
      <c r="I13" s="826"/>
      <c r="J13" s="826"/>
      <c r="K13" s="826"/>
      <c r="L13" s="826"/>
      <c r="M13" s="826"/>
      <c r="N13" s="826"/>
      <c r="O13" s="826"/>
      <c r="P13" s="826"/>
      <c r="Q13" s="826"/>
      <c r="R13" s="826"/>
    </row>
    <row r="14" s="813" customFormat="1" ht="24" customHeight="1" spans="2:18">
      <c r="B14" s="823" t="s">
        <v>27</v>
      </c>
      <c r="C14" s="824" t="s">
        <v>28</v>
      </c>
      <c r="D14" s="825"/>
      <c r="E14" s="826"/>
      <c r="F14" s="826"/>
      <c r="G14" s="826"/>
      <c r="H14" s="826"/>
      <c r="I14" s="826"/>
      <c r="J14" s="826"/>
      <c r="K14" s="826"/>
      <c r="L14" s="826"/>
      <c r="M14" s="826"/>
      <c r="N14" s="826"/>
      <c r="O14" s="826"/>
      <c r="P14" s="826"/>
      <c r="Q14" s="826"/>
      <c r="R14" s="826"/>
    </row>
    <row r="15" s="813" customFormat="1" ht="24" customHeight="1" spans="2:18">
      <c r="B15" s="823" t="s">
        <v>29</v>
      </c>
      <c r="C15" s="824" t="s">
        <v>30</v>
      </c>
      <c r="D15" s="825"/>
      <c r="E15" s="826"/>
      <c r="F15" s="826"/>
      <c r="G15" s="826"/>
      <c r="H15" s="826"/>
      <c r="I15" s="826"/>
      <c r="J15" s="826"/>
      <c r="K15" s="826"/>
      <c r="L15" s="826"/>
      <c r="M15" s="826"/>
      <c r="N15" s="826"/>
      <c r="O15" s="826"/>
      <c r="P15" s="826"/>
      <c r="Q15" s="826"/>
      <c r="R15" s="826"/>
    </row>
    <row r="16" s="813" customFormat="1" ht="24" customHeight="1" spans="2:18">
      <c r="B16" s="823" t="s">
        <v>31</v>
      </c>
      <c r="C16" s="824" t="s">
        <v>32</v>
      </c>
      <c r="D16" s="825"/>
      <c r="E16" s="826"/>
      <c r="F16" s="826"/>
      <c r="G16" s="826"/>
      <c r="H16" s="826"/>
      <c r="I16" s="826"/>
      <c r="J16" s="826"/>
      <c r="K16" s="826"/>
      <c r="L16" s="826"/>
      <c r="M16" s="826"/>
      <c r="N16" s="826"/>
      <c r="O16" s="826"/>
      <c r="P16" s="826"/>
      <c r="Q16" s="826"/>
      <c r="R16" s="826"/>
    </row>
    <row r="17" s="813" customFormat="1" ht="24" customHeight="1" spans="2:18">
      <c r="B17" s="823" t="s">
        <v>33</v>
      </c>
      <c r="C17" s="824" t="s">
        <v>34</v>
      </c>
      <c r="D17" s="825"/>
      <c r="E17" s="826"/>
      <c r="F17" s="826"/>
      <c r="G17" s="826"/>
      <c r="H17" s="826"/>
      <c r="I17" s="826"/>
      <c r="J17" s="826"/>
      <c r="K17" s="826"/>
      <c r="L17" s="826"/>
      <c r="M17" s="826"/>
      <c r="N17" s="826"/>
      <c r="O17" s="826"/>
      <c r="P17" s="826"/>
      <c r="Q17" s="826"/>
      <c r="R17" s="826"/>
    </row>
    <row r="18" s="813" customFormat="1" ht="24" customHeight="1" spans="2:18">
      <c r="B18" s="823" t="s">
        <v>35</v>
      </c>
      <c r="C18" s="824" t="s">
        <v>36</v>
      </c>
      <c r="D18" s="825"/>
      <c r="E18" s="826"/>
      <c r="F18" s="826"/>
      <c r="G18" s="826"/>
      <c r="H18" s="826"/>
      <c r="I18" s="826"/>
      <c r="J18" s="826"/>
      <c r="K18" s="826"/>
      <c r="L18" s="826"/>
      <c r="M18" s="826"/>
      <c r="N18" s="826"/>
      <c r="O18" s="826"/>
      <c r="P18" s="826"/>
      <c r="Q18" s="826"/>
      <c r="R18" s="826"/>
    </row>
    <row r="19" s="813" customFormat="1" ht="24" customHeight="1" spans="2:18">
      <c r="B19" s="823" t="s">
        <v>37</v>
      </c>
      <c r="C19" s="824" t="s">
        <v>38</v>
      </c>
      <c r="D19" s="825"/>
      <c r="E19" s="826"/>
      <c r="F19" s="826"/>
      <c r="G19" s="826"/>
      <c r="H19" s="826"/>
      <c r="I19" s="826"/>
      <c r="J19" s="826"/>
      <c r="K19" s="826"/>
      <c r="L19" s="826"/>
      <c r="M19" s="826"/>
      <c r="N19" s="826"/>
      <c r="O19" s="826"/>
      <c r="P19" s="826"/>
      <c r="Q19" s="826"/>
      <c r="R19" s="826"/>
    </row>
    <row r="20" s="813" customFormat="1" ht="24" customHeight="1" spans="2:18">
      <c r="B20" s="823" t="s">
        <v>39</v>
      </c>
      <c r="C20" s="824" t="s">
        <v>40</v>
      </c>
      <c r="D20" s="825"/>
      <c r="E20" s="826"/>
      <c r="F20" s="826"/>
      <c r="G20" s="826"/>
      <c r="I20" s="826"/>
      <c r="J20" s="826"/>
      <c r="K20" s="826"/>
      <c r="L20" s="826"/>
      <c r="M20" s="826"/>
      <c r="N20" s="826"/>
      <c r="O20" s="826"/>
      <c r="P20" s="826"/>
      <c r="Q20" s="826"/>
      <c r="R20" s="826"/>
    </row>
    <row r="21" s="813" customFormat="1" ht="24" customHeight="1" spans="2:18">
      <c r="B21" s="823" t="s">
        <v>41</v>
      </c>
      <c r="C21" s="824" t="s">
        <v>42</v>
      </c>
      <c r="D21" s="825"/>
      <c r="E21" s="826"/>
      <c r="F21" s="826"/>
      <c r="G21" s="826"/>
      <c r="I21" s="826"/>
      <c r="J21" s="826"/>
      <c r="K21" s="826"/>
      <c r="L21" s="826"/>
      <c r="M21" s="826"/>
      <c r="N21" s="826"/>
      <c r="O21" s="826"/>
      <c r="P21" s="826"/>
      <c r="Q21" s="826"/>
      <c r="R21" s="826"/>
    </row>
    <row r="22" s="813" customFormat="1" ht="24" customHeight="1" spans="2:18">
      <c r="B22" s="823" t="s">
        <v>43</v>
      </c>
      <c r="C22" s="824" t="s">
        <v>44</v>
      </c>
      <c r="D22" s="825"/>
      <c r="E22" s="826"/>
      <c r="F22" s="826"/>
      <c r="H22" s="826"/>
      <c r="I22" s="826"/>
      <c r="J22" s="826"/>
      <c r="K22" s="826"/>
      <c r="L22" s="826"/>
      <c r="M22" s="826"/>
      <c r="N22" s="826"/>
      <c r="O22" s="826"/>
      <c r="P22" s="826"/>
      <c r="Q22" s="826"/>
      <c r="R22" s="826"/>
    </row>
    <row r="23" s="813" customFormat="1" ht="24" customHeight="1" spans="2:18">
      <c r="B23" s="823" t="s">
        <v>45</v>
      </c>
      <c r="C23" s="824" t="s">
        <v>46</v>
      </c>
      <c r="D23" s="825"/>
      <c r="E23" s="826"/>
      <c r="F23" s="826"/>
      <c r="G23" s="826"/>
      <c r="H23" s="826"/>
      <c r="I23" s="826"/>
      <c r="J23" s="826"/>
      <c r="K23" s="826"/>
      <c r="L23" s="826"/>
      <c r="M23" s="826"/>
      <c r="N23" s="826"/>
      <c r="O23" s="826"/>
      <c r="P23" s="826"/>
      <c r="Q23" s="826"/>
      <c r="R23" s="826"/>
    </row>
    <row r="24" s="813" customFormat="1" ht="25.95" customHeight="1" spans="2:18">
      <c r="B24" s="819" t="s">
        <v>47</v>
      </c>
      <c r="C24" s="827"/>
      <c r="D24" s="825"/>
      <c r="E24" s="826"/>
      <c r="F24" s="826"/>
      <c r="G24" s="826"/>
      <c r="H24" s="826"/>
      <c r="I24" s="826"/>
      <c r="J24" s="826"/>
      <c r="K24" s="826"/>
      <c r="L24" s="826"/>
      <c r="M24" s="826"/>
      <c r="N24" s="826"/>
      <c r="O24" s="826"/>
      <c r="P24" s="826"/>
      <c r="Q24" s="826"/>
      <c r="R24" s="826"/>
    </row>
    <row r="25" ht="24" customHeight="1" spans="2:4">
      <c r="B25" s="823" t="s">
        <v>48</v>
      </c>
      <c r="C25" s="827" t="s">
        <v>49</v>
      </c>
      <c r="D25" s="825"/>
    </row>
    <row r="26" ht="24" customHeight="1" spans="2:4">
      <c r="B26" s="823" t="s">
        <v>50</v>
      </c>
      <c r="C26" s="827" t="s">
        <v>51</v>
      </c>
      <c r="D26" s="825"/>
    </row>
    <row r="27" s="813" customFormat="1" ht="24" customHeight="1" spans="2:18">
      <c r="B27" s="823" t="s">
        <v>52</v>
      </c>
      <c r="C27" s="827" t="s">
        <v>53</v>
      </c>
      <c r="D27" s="825"/>
      <c r="E27" s="826"/>
      <c r="F27" s="826"/>
      <c r="G27" s="826"/>
      <c r="H27" s="826"/>
      <c r="I27" s="826"/>
      <c r="J27" s="826"/>
      <c r="K27" s="826"/>
      <c r="L27" s="826"/>
      <c r="M27" s="826"/>
      <c r="N27" s="826"/>
      <c r="O27" s="826"/>
      <c r="P27" s="826"/>
      <c r="Q27" s="826"/>
      <c r="R27" s="826"/>
    </row>
    <row r="28" s="813" customFormat="1" ht="24" customHeight="1" spans="2:18">
      <c r="B28" s="823" t="s">
        <v>54</v>
      </c>
      <c r="C28" s="827" t="s">
        <v>55</v>
      </c>
      <c r="D28" s="825"/>
      <c r="E28" s="826"/>
      <c r="F28" s="826"/>
      <c r="G28" s="826"/>
      <c r="H28" s="826"/>
      <c r="I28" s="826"/>
      <c r="J28" s="826"/>
      <c r="K28" s="826"/>
      <c r="L28" s="826"/>
      <c r="M28" s="826"/>
      <c r="N28" s="826"/>
      <c r="O28" s="826"/>
      <c r="P28" s="826"/>
      <c r="Q28" s="826"/>
      <c r="R28" s="826"/>
    </row>
    <row r="29" s="813" customFormat="1" ht="24" customHeight="1" spans="2:18">
      <c r="B29" s="823" t="s">
        <v>56</v>
      </c>
      <c r="C29" s="827" t="s">
        <v>57</v>
      </c>
      <c r="D29" s="825"/>
      <c r="E29" s="826"/>
      <c r="F29" s="826"/>
      <c r="G29" s="826"/>
      <c r="I29" s="826"/>
      <c r="J29" s="826"/>
      <c r="K29" s="826"/>
      <c r="L29" s="826"/>
      <c r="M29" s="826"/>
      <c r="N29" s="826"/>
      <c r="O29" s="826"/>
      <c r="P29" s="826"/>
      <c r="Q29" s="826"/>
      <c r="R29" s="826"/>
    </row>
    <row r="30" s="813" customFormat="1" ht="24" customHeight="1" spans="2:18">
      <c r="B30" s="823" t="s">
        <v>58</v>
      </c>
      <c r="C30" s="827" t="s">
        <v>59</v>
      </c>
      <c r="D30" s="825"/>
      <c r="E30" s="826"/>
      <c r="F30" s="826"/>
      <c r="G30" s="826"/>
      <c r="I30" s="826"/>
      <c r="J30" s="826"/>
      <c r="K30" s="826"/>
      <c r="L30" s="826"/>
      <c r="M30" s="826"/>
      <c r="N30" s="826"/>
      <c r="O30" s="826"/>
      <c r="P30" s="826"/>
      <c r="Q30" s="826"/>
      <c r="R30" s="826"/>
    </row>
    <row r="31" s="813" customFormat="1" ht="24" customHeight="1" spans="2:18">
      <c r="B31" s="823" t="s">
        <v>60</v>
      </c>
      <c r="C31" s="827" t="s">
        <v>61</v>
      </c>
      <c r="D31" s="825"/>
      <c r="E31" s="826"/>
      <c r="F31" s="826"/>
      <c r="G31" s="826"/>
      <c r="I31" s="826"/>
      <c r="J31" s="826"/>
      <c r="K31" s="826"/>
      <c r="L31" s="826"/>
      <c r="M31" s="826"/>
      <c r="N31" s="826"/>
      <c r="O31" s="826"/>
      <c r="P31" s="826"/>
      <c r="Q31" s="826"/>
      <c r="R31" s="826"/>
    </row>
    <row r="32" s="813" customFormat="1" ht="24" customHeight="1" spans="2:18">
      <c r="B32" s="823" t="s">
        <v>62</v>
      </c>
      <c r="C32" s="827" t="s">
        <v>63</v>
      </c>
      <c r="D32" s="825"/>
      <c r="E32" s="826"/>
      <c r="F32" s="826"/>
      <c r="G32" s="826"/>
      <c r="I32" s="826"/>
      <c r="J32" s="826"/>
      <c r="K32" s="826"/>
      <c r="L32" s="826"/>
      <c r="M32" s="826"/>
      <c r="N32" s="826"/>
      <c r="O32" s="826"/>
      <c r="P32" s="826"/>
      <c r="Q32" s="826"/>
      <c r="R32" s="826"/>
    </row>
    <row r="33" s="813" customFormat="1" ht="24" customHeight="1" spans="2:18">
      <c r="B33" s="823" t="s">
        <v>64</v>
      </c>
      <c r="C33" s="827" t="s">
        <v>65</v>
      </c>
      <c r="D33" s="825"/>
      <c r="E33" s="826"/>
      <c r="F33" s="826"/>
      <c r="G33" s="826"/>
      <c r="I33" s="826"/>
      <c r="J33" s="826"/>
      <c r="K33" s="826"/>
      <c r="L33" s="826"/>
      <c r="M33" s="826"/>
      <c r="N33" s="826"/>
      <c r="O33" s="826"/>
      <c r="P33" s="826"/>
      <c r="Q33" s="826"/>
      <c r="R33" s="826"/>
    </row>
    <row r="34" s="813" customFormat="1" ht="24" customHeight="1" spans="2:18">
      <c r="B34" s="823" t="s">
        <v>66</v>
      </c>
      <c r="C34" s="827" t="s">
        <v>67</v>
      </c>
      <c r="D34" s="825"/>
      <c r="E34" s="826"/>
      <c r="F34" s="826"/>
      <c r="H34" s="826"/>
      <c r="I34" s="826"/>
      <c r="J34" s="826"/>
      <c r="K34" s="826"/>
      <c r="L34" s="826"/>
      <c r="M34" s="826"/>
      <c r="N34" s="826"/>
      <c r="O34" s="826"/>
      <c r="P34" s="826"/>
      <c r="Q34" s="826"/>
      <c r="R34" s="826"/>
    </row>
    <row r="35" s="813" customFormat="1" ht="24" customHeight="1" spans="2:18">
      <c r="B35" s="823" t="s">
        <v>68</v>
      </c>
      <c r="C35" s="827" t="s">
        <v>69</v>
      </c>
      <c r="D35" s="825"/>
      <c r="E35" s="826"/>
      <c r="F35" s="826"/>
      <c r="H35" s="826"/>
      <c r="I35" s="826"/>
      <c r="J35" s="826"/>
      <c r="K35" s="826"/>
      <c r="L35" s="826"/>
      <c r="M35" s="826"/>
      <c r="N35" s="826"/>
      <c r="O35" s="826"/>
      <c r="P35" s="826"/>
      <c r="Q35" s="826"/>
      <c r="R35" s="826"/>
    </row>
    <row r="36" s="813" customFormat="1" ht="24" customHeight="1" spans="2:18">
      <c r="B36" s="823" t="s">
        <v>70</v>
      </c>
      <c r="C36" s="827" t="s">
        <v>71</v>
      </c>
      <c r="D36" s="825"/>
      <c r="E36" s="826"/>
      <c r="F36" s="826"/>
      <c r="H36" s="826"/>
      <c r="I36" s="826"/>
      <c r="J36" s="826"/>
      <c r="K36" s="826"/>
      <c r="L36" s="826"/>
      <c r="M36" s="826"/>
      <c r="N36" s="826"/>
      <c r="O36" s="826"/>
      <c r="P36" s="826"/>
      <c r="Q36" s="826"/>
      <c r="R36" s="826"/>
    </row>
    <row r="37" s="813" customFormat="1" ht="24" customHeight="1" spans="2:18">
      <c r="B37" s="823" t="s">
        <v>72</v>
      </c>
      <c r="C37" s="827" t="s">
        <v>73</v>
      </c>
      <c r="D37" s="825"/>
      <c r="E37" s="826"/>
      <c r="F37" s="826"/>
      <c r="H37" s="826"/>
      <c r="I37" s="826"/>
      <c r="J37" s="826"/>
      <c r="K37" s="826"/>
      <c r="L37" s="826"/>
      <c r="M37" s="826"/>
      <c r="N37" s="826"/>
      <c r="O37" s="826"/>
      <c r="P37" s="826"/>
      <c r="Q37" s="826"/>
      <c r="R37" s="826"/>
    </row>
    <row r="38" ht="24" customHeight="1" spans="2:4">
      <c r="B38" s="823" t="s">
        <v>74</v>
      </c>
      <c r="C38" s="827" t="s">
        <v>75</v>
      </c>
      <c r="D38" s="825"/>
    </row>
    <row r="39" ht="24" customHeight="1" spans="2:4">
      <c r="B39" s="823" t="s">
        <v>76</v>
      </c>
      <c r="C39" s="827" t="s">
        <v>77</v>
      </c>
      <c r="D39" s="825"/>
    </row>
    <row r="40" s="813" customFormat="1" ht="24" customHeight="1" spans="2:18">
      <c r="B40" s="823" t="s">
        <v>78</v>
      </c>
      <c r="C40" s="827" t="s">
        <v>79</v>
      </c>
      <c r="D40" s="825"/>
      <c r="E40" s="826"/>
      <c r="F40" s="826"/>
      <c r="G40" s="826"/>
      <c r="H40" s="826"/>
      <c r="I40" s="826"/>
      <c r="J40" s="826"/>
      <c r="K40" s="826"/>
      <c r="L40" s="826"/>
      <c r="M40" s="826"/>
      <c r="N40" s="826"/>
      <c r="O40" s="826"/>
      <c r="P40" s="826"/>
      <c r="Q40" s="826"/>
      <c r="R40" s="826"/>
    </row>
    <row r="41" ht="24" customHeight="1" spans="2:4">
      <c r="B41" s="823" t="s">
        <v>80</v>
      </c>
      <c r="C41" s="827" t="s">
        <v>81</v>
      </c>
      <c r="D41" s="825"/>
    </row>
    <row r="42" s="813" customFormat="1" ht="24" customHeight="1" spans="2:18">
      <c r="B42" s="823" t="s">
        <v>82</v>
      </c>
      <c r="C42" s="827" t="s">
        <v>83</v>
      </c>
      <c r="D42" s="825"/>
      <c r="E42" s="826"/>
      <c r="F42" s="826"/>
      <c r="G42" s="826"/>
      <c r="I42" s="826"/>
      <c r="J42" s="826"/>
      <c r="K42" s="826"/>
      <c r="L42" s="826"/>
      <c r="M42" s="826"/>
      <c r="N42" s="826"/>
      <c r="O42" s="826"/>
      <c r="P42" s="826"/>
      <c r="Q42" s="826"/>
      <c r="R42" s="826"/>
    </row>
    <row r="43" s="813" customFormat="1" ht="24" customHeight="1" spans="2:18">
      <c r="B43" s="823" t="s">
        <v>84</v>
      </c>
      <c r="C43" s="827" t="s">
        <v>85</v>
      </c>
      <c r="D43" s="825"/>
      <c r="E43" s="826"/>
      <c r="F43" s="826"/>
      <c r="G43" s="826"/>
      <c r="I43" s="826"/>
      <c r="J43" s="826"/>
      <c r="K43" s="826"/>
      <c r="L43" s="826"/>
      <c r="M43" s="826"/>
      <c r="N43" s="826"/>
      <c r="O43" s="826"/>
      <c r="P43" s="826"/>
      <c r="Q43" s="826"/>
      <c r="R43" s="826"/>
    </row>
    <row r="44" s="813" customFormat="1" ht="24" customHeight="1" spans="2:18">
      <c r="B44" s="823" t="s">
        <v>86</v>
      </c>
      <c r="C44" s="827" t="s">
        <v>87</v>
      </c>
      <c r="D44" s="825"/>
      <c r="E44" s="826"/>
      <c r="F44" s="826"/>
      <c r="G44" s="826"/>
      <c r="H44" s="826"/>
      <c r="I44" s="826"/>
      <c r="J44" s="826"/>
      <c r="K44" s="826"/>
      <c r="L44" s="826"/>
      <c r="M44" s="826"/>
      <c r="N44" s="826"/>
      <c r="O44" s="826"/>
      <c r="P44" s="826"/>
      <c r="Q44" s="826"/>
      <c r="R44" s="826"/>
    </row>
    <row r="45" ht="24" customHeight="1" spans="2:4">
      <c r="B45" s="823" t="s">
        <v>88</v>
      </c>
      <c r="C45" s="827" t="s">
        <v>89</v>
      </c>
      <c r="D45" s="825"/>
    </row>
    <row r="46" ht="24" customHeight="1" spans="2:4">
      <c r="B46" s="823" t="s">
        <v>90</v>
      </c>
      <c r="C46" s="827" t="s">
        <v>91</v>
      </c>
      <c r="D46" s="825"/>
    </row>
    <row r="47" ht="24" customHeight="1" spans="2:4">
      <c r="B47" s="823" t="s">
        <v>92</v>
      </c>
      <c r="C47" s="827" t="s">
        <v>93</v>
      </c>
      <c r="D47" s="825"/>
    </row>
    <row r="48" ht="24" customHeight="1" spans="2:4">
      <c r="B48" s="823" t="s">
        <v>94</v>
      </c>
      <c r="C48" s="827" t="s">
        <v>95</v>
      </c>
      <c r="D48" s="825"/>
    </row>
    <row r="49" ht="24" customHeight="1" spans="2:4">
      <c r="B49" s="823" t="s">
        <v>96</v>
      </c>
      <c r="C49" s="827" t="s">
        <v>97</v>
      </c>
      <c r="D49" s="825"/>
    </row>
    <row r="50" s="813" customFormat="1" ht="24" customHeight="1" spans="2:18">
      <c r="B50" s="823" t="s">
        <v>98</v>
      </c>
      <c r="C50" s="827" t="s">
        <v>99</v>
      </c>
      <c r="D50" s="825"/>
      <c r="E50" s="826"/>
      <c r="F50" s="826"/>
      <c r="G50" s="826"/>
      <c r="I50" s="826"/>
      <c r="J50" s="826"/>
      <c r="K50" s="826"/>
      <c r="L50" s="826"/>
      <c r="M50" s="826"/>
      <c r="N50" s="826"/>
      <c r="O50" s="826"/>
      <c r="P50" s="826"/>
      <c r="Q50" s="826"/>
      <c r="R50" s="826"/>
    </row>
    <row r="51" s="813" customFormat="1" ht="24" customHeight="1" spans="2:18">
      <c r="B51" s="823" t="s">
        <v>100</v>
      </c>
      <c r="C51" s="827" t="s">
        <v>101</v>
      </c>
      <c r="D51" s="825"/>
      <c r="E51" s="826"/>
      <c r="F51" s="826"/>
      <c r="G51" s="826"/>
      <c r="I51" s="826"/>
      <c r="J51" s="826"/>
      <c r="K51" s="826"/>
      <c r="L51" s="826"/>
      <c r="M51" s="826"/>
      <c r="N51" s="826"/>
      <c r="O51" s="826"/>
      <c r="P51" s="826"/>
      <c r="Q51" s="826"/>
      <c r="R51" s="826"/>
    </row>
    <row r="52" s="813" customFormat="1" ht="24" customHeight="1" spans="2:18">
      <c r="B52" s="823" t="s">
        <v>102</v>
      </c>
      <c r="C52" s="827" t="s">
        <v>103</v>
      </c>
      <c r="D52" s="825"/>
      <c r="E52" s="826"/>
      <c r="F52" s="826"/>
      <c r="G52" s="826"/>
      <c r="I52" s="826"/>
      <c r="J52" s="826"/>
      <c r="K52" s="826"/>
      <c r="L52" s="826"/>
      <c r="M52" s="826"/>
      <c r="N52" s="826"/>
      <c r="O52" s="826"/>
      <c r="P52" s="826"/>
      <c r="Q52" s="826"/>
      <c r="R52" s="826"/>
    </row>
    <row r="53" s="813" customFormat="1" ht="24" customHeight="1" spans="2:18">
      <c r="B53" s="823" t="s">
        <v>104</v>
      </c>
      <c r="C53" s="827" t="s">
        <v>105</v>
      </c>
      <c r="D53" s="825"/>
      <c r="E53" s="826"/>
      <c r="F53" s="826"/>
      <c r="G53" s="826"/>
      <c r="H53" s="826"/>
      <c r="I53" s="826"/>
      <c r="J53" s="826"/>
      <c r="K53" s="826"/>
      <c r="L53" s="826"/>
      <c r="M53" s="826"/>
      <c r="N53" s="826"/>
      <c r="O53" s="826"/>
      <c r="P53" s="826"/>
      <c r="Q53" s="826"/>
      <c r="R53" s="826"/>
    </row>
    <row r="54" s="813" customFormat="1" ht="24" customHeight="1" spans="2:18">
      <c r="B54" s="823" t="s">
        <v>106</v>
      </c>
      <c r="C54" s="827" t="s">
        <v>107</v>
      </c>
      <c r="D54" s="825"/>
      <c r="E54" s="826"/>
      <c r="F54" s="826"/>
      <c r="G54" s="826"/>
      <c r="H54" s="826"/>
      <c r="I54" s="826"/>
      <c r="J54" s="826"/>
      <c r="K54" s="826"/>
      <c r="L54" s="826"/>
      <c r="M54" s="826"/>
      <c r="N54" s="826"/>
      <c r="O54" s="826"/>
      <c r="P54" s="826"/>
      <c r="Q54" s="826"/>
      <c r="R54" s="826"/>
    </row>
    <row r="55" s="813" customFormat="1" ht="24" customHeight="1" spans="2:18">
      <c r="B55" s="823" t="s">
        <v>108</v>
      </c>
      <c r="C55" s="827" t="s">
        <v>109</v>
      </c>
      <c r="D55" s="825"/>
      <c r="E55" s="826"/>
      <c r="F55" s="826"/>
      <c r="G55" s="826"/>
      <c r="I55" s="826"/>
      <c r="J55" s="826"/>
      <c r="K55" s="826"/>
      <c r="L55" s="826"/>
      <c r="M55" s="826"/>
      <c r="N55" s="826"/>
      <c r="O55" s="826"/>
      <c r="P55" s="826"/>
      <c r="Q55" s="826"/>
      <c r="R55" s="826"/>
    </row>
    <row r="56" s="813" customFormat="1" ht="24" customHeight="1" spans="2:18">
      <c r="B56" s="828" t="s">
        <v>110</v>
      </c>
      <c r="C56" s="827" t="s">
        <v>111</v>
      </c>
      <c r="D56" s="825"/>
      <c r="E56" s="826"/>
      <c r="F56" s="826"/>
      <c r="G56" s="826"/>
      <c r="I56" s="826"/>
      <c r="J56" s="826"/>
      <c r="K56" s="826"/>
      <c r="L56" s="826"/>
      <c r="M56" s="826"/>
      <c r="N56" s="826"/>
      <c r="O56" s="826"/>
      <c r="P56" s="826"/>
      <c r="Q56" s="826"/>
      <c r="R56" s="826"/>
    </row>
    <row r="57" s="813" customFormat="1" ht="24" customHeight="1" spans="2:18">
      <c r="B57" s="819" t="s">
        <v>112</v>
      </c>
      <c r="C57" s="827"/>
      <c r="D57" s="825"/>
      <c r="E57" s="826"/>
      <c r="F57" s="826"/>
      <c r="G57" s="826"/>
      <c r="I57" s="826"/>
      <c r="J57" s="826"/>
      <c r="K57" s="826"/>
      <c r="L57" s="826"/>
      <c r="M57" s="826"/>
      <c r="N57" s="826"/>
      <c r="O57" s="826"/>
      <c r="P57" s="826"/>
      <c r="Q57" s="826"/>
      <c r="R57" s="826"/>
    </row>
    <row r="58" s="813" customFormat="1" ht="24" customHeight="1" spans="2:18">
      <c r="B58" s="823" t="s">
        <v>113</v>
      </c>
      <c r="C58" s="829" t="s">
        <v>114</v>
      </c>
      <c r="D58" s="825"/>
      <c r="E58" s="826"/>
      <c r="F58" s="826"/>
      <c r="G58" s="826"/>
      <c r="I58" s="826"/>
      <c r="J58" s="826"/>
      <c r="K58" s="826"/>
      <c r="L58" s="826"/>
      <c r="M58" s="826"/>
      <c r="N58" s="826"/>
      <c r="O58" s="826"/>
      <c r="P58" s="826"/>
      <c r="Q58" s="826"/>
      <c r="R58" s="826"/>
    </row>
    <row r="59" s="813" customFormat="1" ht="24" customHeight="1" spans="2:18">
      <c r="B59" s="823" t="s">
        <v>115</v>
      </c>
      <c r="C59" s="829" t="s">
        <v>116</v>
      </c>
      <c r="D59" s="825"/>
      <c r="E59" s="826"/>
      <c r="F59" s="826"/>
      <c r="G59" s="826"/>
      <c r="I59" s="826"/>
      <c r="J59" s="826"/>
      <c r="K59" s="826"/>
      <c r="L59" s="826"/>
      <c r="M59" s="826"/>
      <c r="N59" s="826"/>
      <c r="O59" s="826"/>
      <c r="P59" s="826"/>
      <c r="Q59" s="826"/>
      <c r="R59" s="826"/>
    </row>
    <row r="60" s="813" customFormat="1" ht="24" customHeight="1" spans="2:18">
      <c r="B60" s="823" t="s">
        <v>117</v>
      </c>
      <c r="C60" s="829" t="s">
        <v>118</v>
      </c>
      <c r="D60" s="825"/>
      <c r="E60" s="826"/>
      <c r="F60" s="826"/>
      <c r="G60" s="826"/>
      <c r="I60" s="826"/>
      <c r="J60" s="826"/>
      <c r="K60" s="826"/>
      <c r="L60" s="826"/>
      <c r="M60" s="826"/>
      <c r="N60" s="826"/>
      <c r="O60" s="826"/>
      <c r="P60" s="826"/>
      <c r="Q60" s="826"/>
      <c r="R60" s="826"/>
    </row>
    <row r="61" s="813" customFormat="1" ht="24" customHeight="1" spans="2:18">
      <c r="B61" s="828" t="s">
        <v>119</v>
      </c>
      <c r="C61" s="829" t="s">
        <v>120</v>
      </c>
      <c r="D61" s="825"/>
      <c r="E61" s="826"/>
      <c r="F61" s="826"/>
      <c r="G61" s="826"/>
      <c r="I61" s="826"/>
      <c r="J61" s="826"/>
      <c r="K61" s="826"/>
      <c r="L61" s="826"/>
      <c r="M61" s="826"/>
      <c r="N61" s="826"/>
      <c r="O61" s="826"/>
      <c r="P61" s="826"/>
      <c r="Q61" s="826"/>
      <c r="R61" s="826"/>
    </row>
    <row r="62" s="813" customFormat="1" ht="24" customHeight="1" spans="2:18">
      <c r="B62" s="828" t="s">
        <v>121</v>
      </c>
      <c r="C62" s="829" t="s">
        <v>122</v>
      </c>
      <c r="D62" s="825"/>
      <c r="E62" s="826"/>
      <c r="F62" s="826"/>
      <c r="G62" s="826"/>
      <c r="I62" s="826"/>
      <c r="J62" s="826"/>
      <c r="K62" s="826"/>
      <c r="L62" s="826"/>
      <c r="M62" s="826"/>
      <c r="N62" s="826"/>
      <c r="O62" s="826"/>
      <c r="P62" s="826"/>
      <c r="Q62" s="826"/>
      <c r="R62" s="826"/>
    </row>
    <row r="63" s="813" customFormat="1" ht="24" customHeight="1" spans="2:18">
      <c r="B63" s="830" t="s">
        <v>123</v>
      </c>
      <c r="C63" s="831"/>
      <c r="D63" s="825"/>
      <c r="E63" s="826"/>
      <c r="F63" s="826"/>
      <c r="G63" s="826"/>
      <c r="I63" s="826"/>
      <c r="J63" s="826"/>
      <c r="K63" s="826"/>
      <c r="L63" s="826"/>
      <c r="M63" s="826"/>
      <c r="N63" s="826"/>
      <c r="O63" s="826"/>
      <c r="P63" s="826"/>
      <c r="Q63" s="826"/>
      <c r="R63" s="826"/>
    </row>
    <row r="64" s="813" customFormat="1" ht="24" customHeight="1" spans="4:18">
      <c r="D64" s="825"/>
      <c r="E64" s="826"/>
      <c r="F64" s="826"/>
      <c r="G64" s="826"/>
      <c r="I64" s="826"/>
      <c r="J64" s="826"/>
      <c r="K64" s="826"/>
      <c r="L64" s="826"/>
      <c r="M64" s="826"/>
      <c r="N64" s="826"/>
      <c r="O64" s="826"/>
      <c r="P64" s="826"/>
      <c r="Q64" s="826"/>
      <c r="R64" s="826"/>
    </row>
    <row r="65" s="813" customFormat="1" ht="21" customHeight="1" spans="4:18">
      <c r="D65" s="825"/>
      <c r="E65" s="826"/>
      <c r="F65" s="826"/>
      <c r="G65" s="826"/>
      <c r="I65" s="826"/>
      <c r="J65" s="826"/>
      <c r="K65" s="826"/>
      <c r="L65" s="826"/>
      <c r="M65" s="826"/>
      <c r="N65" s="826"/>
      <c r="O65" s="826"/>
      <c r="P65" s="826"/>
      <c r="Q65" s="826"/>
      <c r="R65" s="826"/>
    </row>
    <row r="66" s="813" customFormat="1" ht="21" customHeight="1" spans="4:18">
      <c r="D66" s="825"/>
      <c r="E66" s="826"/>
      <c r="F66" s="826"/>
      <c r="G66" s="826"/>
      <c r="I66" s="826"/>
      <c r="J66" s="826"/>
      <c r="K66" s="826"/>
      <c r="L66" s="826"/>
      <c r="M66" s="826"/>
      <c r="N66" s="826"/>
      <c r="O66" s="826"/>
      <c r="P66" s="826"/>
      <c r="Q66" s="826"/>
      <c r="R66" s="826"/>
    </row>
  </sheetData>
  <mergeCells count="1">
    <mergeCell ref="B2:C2"/>
  </mergeCells>
  <printOptions horizontalCentered="1"/>
  <pageMargins left="0.707638888888889" right="0.707638888888889" top="0.751388888888889" bottom="0.751388888888889" header="0.310416666666667" footer="0.310416666666667"/>
  <pageSetup paperSize="9" scale="83"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3"/>
  <sheetViews>
    <sheetView tabSelected="1" workbookViewId="0">
      <selection activeCell="C40" sqref="C40"/>
    </sheetView>
  </sheetViews>
  <sheetFormatPr defaultColWidth="9" defaultRowHeight="14.25"/>
  <cols>
    <col min="1" max="1" width="43.6666666666667" style="791" customWidth="1"/>
    <col min="2" max="2" width="17.2166666666667" style="791" customWidth="1"/>
    <col min="3" max="3" width="18.1083333333333" style="791" customWidth="1"/>
    <col min="4" max="4" width="9" style="791" hidden="1" customWidth="1"/>
    <col min="5" max="5" width="1.66666666666667" style="791" hidden="1" customWidth="1"/>
    <col min="6" max="6" width="0.108333333333333" style="791" hidden="1" customWidth="1"/>
    <col min="7" max="12" width="9" style="791" hidden="1" customWidth="1"/>
    <col min="13" max="16384" width="9" style="791"/>
  </cols>
  <sheetData>
    <row r="1" ht="21.9" customHeight="1" spans="1:1">
      <c r="A1" s="760" t="s">
        <v>124</v>
      </c>
    </row>
    <row r="2" s="557" customFormat="1" ht="35.1" customHeight="1" spans="1:3">
      <c r="A2" s="711" t="s">
        <v>125</v>
      </c>
      <c r="B2" s="711"/>
      <c r="C2" s="711"/>
    </row>
    <row r="3" s="557" customFormat="1" ht="20.1" customHeight="1" spans="1:3">
      <c r="A3" s="793"/>
      <c r="B3" s="793"/>
      <c r="C3" s="794" t="s">
        <v>126</v>
      </c>
    </row>
    <row r="4" s="752" customFormat="1" ht="29.25" customHeight="1" spans="1:3">
      <c r="A4" s="804" t="s">
        <v>127</v>
      </c>
      <c r="B4" s="795" t="s">
        <v>128</v>
      </c>
      <c r="C4" s="796" t="s">
        <v>129</v>
      </c>
    </row>
    <row r="5" s="752" customFormat="1" ht="29.25" customHeight="1" spans="1:10">
      <c r="A5" s="805"/>
      <c r="B5" s="806"/>
      <c r="C5" s="807"/>
      <c r="J5" s="811"/>
    </row>
    <row r="6" s="556" customFormat="1" ht="18" customHeight="1" spans="1:5">
      <c r="A6" s="512" t="s">
        <v>130</v>
      </c>
      <c r="B6" s="808">
        <f>SUM(B7:B20)</f>
        <v>277240</v>
      </c>
      <c r="C6" s="809">
        <f>SUM(C7:C19)</f>
        <v>201321</v>
      </c>
      <c r="D6" s="556">
        <f>B6-C6</f>
        <v>75919</v>
      </c>
      <c r="E6" s="556" t="s">
        <v>131</v>
      </c>
    </row>
    <row r="7" s="556" customFormat="1" ht="18" customHeight="1" spans="1:10">
      <c r="A7" s="560" t="s">
        <v>132</v>
      </c>
      <c r="B7" s="323">
        <v>128345</v>
      </c>
      <c r="C7" s="323">
        <v>50379</v>
      </c>
      <c r="E7" s="556" t="s">
        <v>132</v>
      </c>
      <c r="H7" s="556">
        <v>20650</v>
      </c>
      <c r="J7" s="556">
        <f>B7-H7</f>
        <v>107695</v>
      </c>
    </row>
    <row r="8" s="556" customFormat="1" ht="18" customHeight="1" spans="1:5">
      <c r="A8" s="518" t="s">
        <v>133</v>
      </c>
      <c r="B8" s="323">
        <v>47935</v>
      </c>
      <c r="C8" s="323">
        <v>52670</v>
      </c>
      <c r="E8" s="556" t="s">
        <v>134</v>
      </c>
    </row>
    <row r="9" s="556" customFormat="1" ht="18" customHeight="1" spans="1:10">
      <c r="A9" s="518" t="s">
        <v>135</v>
      </c>
      <c r="B9" s="323">
        <v>12250</v>
      </c>
      <c r="C9" s="323">
        <v>8732</v>
      </c>
      <c r="E9" s="556" t="s">
        <v>135</v>
      </c>
      <c r="H9" s="556">
        <v>830</v>
      </c>
      <c r="J9" s="556">
        <f>B9-H9</f>
        <v>11420</v>
      </c>
    </row>
    <row r="10" s="556" customFormat="1" ht="18" customHeight="1" spans="1:5">
      <c r="A10" s="518" t="s">
        <v>136</v>
      </c>
      <c r="B10" s="323">
        <v>5</v>
      </c>
      <c r="C10" s="323"/>
      <c r="E10" s="556" t="s">
        <v>136</v>
      </c>
    </row>
    <row r="11" s="556" customFormat="1" ht="18" customHeight="1" spans="1:10">
      <c r="A11" s="518" t="s">
        <v>137</v>
      </c>
      <c r="B11" s="323">
        <v>13064</v>
      </c>
      <c r="C11" s="323">
        <v>10648</v>
      </c>
      <c r="E11" s="556" t="s">
        <v>137</v>
      </c>
      <c r="H11" s="556">
        <v>1485</v>
      </c>
      <c r="J11" s="556">
        <f>B10-H11</f>
        <v>-1480</v>
      </c>
    </row>
    <row r="12" s="556" customFormat="1" ht="18" customHeight="1" spans="1:3">
      <c r="A12" s="518" t="s">
        <v>138</v>
      </c>
      <c r="B12" s="323">
        <v>11016</v>
      </c>
      <c r="C12" s="323">
        <v>11043</v>
      </c>
    </row>
    <row r="13" s="556" customFormat="1" ht="18" customHeight="1" spans="1:10">
      <c r="A13" s="518" t="s">
        <v>139</v>
      </c>
      <c r="B13" s="323">
        <v>4232</v>
      </c>
      <c r="C13" s="323">
        <v>2525</v>
      </c>
      <c r="E13" s="556" t="s">
        <v>138</v>
      </c>
      <c r="H13" s="556">
        <v>2942</v>
      </c>
      <c r="J13" s="556">
        <f>B15-H13</f>
        <v>11557</v>
      </c>
    </row>
    <row r="14" s="556" customFormat="1" ht="18" customHeight="1" spans="1:10">
      <c r="A14" s="518" t="s">
        <v>140</v>
      </c>
      <c r="B14" s="323">
        <v>4932</v>
      </c>
      <c r="C14" s="323">
        <v>9213</v>
      </c>
      <c r="E14" s="556" t="s">
        <v>139</v>
      </c>
      <c r="H14" s="556">
        <v>558</v>
      </c>
      <c r="J14" s="556">
        <f>B13-H14</f>
        <v>3674</v>
      </c>
    </row>
    <row r="15" s="556" customFormat="1" ht="18" customHeight="1" spans="1:10">
      <c r="A15" s="518" t="s">
        <v>141</v>
      </c>
      <c r="B15" s="323">
        <v>14499</v>
      </c>
      <c r="C15" s="323">
        <v>16473</v>
      </c>
      <c r="E15" s="556" t="s">
        <v>140</v>
      </c>
      <c r="H15" s="556">
        <v>657</v>
      </c>
      <c r="J15" s="556">
        <f>B18-H15</f>
        <v>29849</v>
      </c>
    </row>
    <row r="16" s="556" customFormat="1" ht="18" customHeight="1" spans="1:10">
      <c r="A16" s="518" t="s">
        <v>142</v>
      </c>
      <c r="B16" s="323">
        <v>4191</v>
      </c>
      <c r="C16" s="323">
        <v>3929</v>
      </c>
      <c r="E16" s="556" t="s">
        <v>141</v>
      </c>
      <c r="H16" s="556">
        <v>1875</v>
      </c>
      <c r="J16" s="556">
        <f>B16-H16</f>
        <v>2316</v>
      </c>
    </row>
    <row r="17" s="556" customFormat="1" ht="18" customHeight="1" spans="1:10">
      <c r="A17" s="518" t="s">
        <v>143</v>
      </c>
      <c r="B17" s="323">
        <v>4632</v>
      </c>
      <c r="C17" s="323">
        <v>7641</v>
      </c>
      <c r="E17" s="556" t="s">
        <v>142</v>
      </c>
      <c r="J17" s="556">
        <f>B14-H17</f>
        <v>4932</v>
      </c>
    </row>
    <row r="18" s="556" customFormat="1" ht="18" customHeight="1" spans="1:10">
      <c r="A18" s="518" t="s">
        <v>144</v>
      </c>
      <c r="B18" s="323">
        <v>30506</v>
      </c>
      <c r="C18" s="323">
        <v>25305</v>
      </c>
      <c r="E18" s="556" t="s">
        <v>143</v>
      </c>
      <c r="J18" s="556" t="e">
        <f>#REF!-H18</f>
        <v>#REF!</v>
      </c>
    </row>
    <row r="19" s="556" customFormat="1" ht="18" customHeight="1" spans="1:5">
      <c r="A19" s="518" t="s">
        <v>145</v>
      </c>
      <c r="B19" s="323">
        <v>1633</v>
      </c>
      <c r="C19" s="538">
        <v>2763</v>
      </c>
      <c r="E19" s="556" t="s">
        <v>146</v>
      </c>
    </row>
    <row r="20" s="556" customFormat="1" ht="18" customHeight="1" spans="1:10">
      <c r="A20" s="561" t="s">
        <v>147</v>
      </c>
      <c r="B20" s="538"/>
      <c r="C20" s="538">
        <v>0</v>
      </c>
      <c r="E20" s="556" t="s">
        <v>145</v>
      </c>
      <c r="H20" s="556">
        <v>603</v>
      </c>
      <c r="J20" s="556">
        <f>B19-H20</f>
        <v>1030</v>
      </c>
    </row>
    <row r="21" s="556" customFormat="1" ht="18" customHeight="1" spans="1:10">
      <c r="A21" s="512" t="s">
        <v>148</v>
      </c>
      <c r="B21" s="808">
        <f>SUM(B22:B28)</f>
        <v>56191</v>
      </c>
      <c r="C21" s="809">
        <f>SUM(C22:C28)</f>
        <v>74385</v>
      </c>
      <c r="E21" s="556" t="s">
        <v>147</v>
      </c>
      <c r="J21" s="556">
        <f>B20-H21</f>
        <v>0</v>
      </c>
    </row>
    <row r="22" s="555" customFormat="1" ht="18" customHeight="1" spans="1:5">
      <c r="A22" s="514" t="s">
        <v>149</v>
      </c>
      <c r="B22" s="538">
        <v>15239</v>
      </c>
      <c r="C22" s="538">
        <v>12422</v>
      </c>
      <c r="E22" s="555" t="s">
        <v>150</v>
      </c>
    </row>
    <row r="23" s="555" customFormat="1" ht="18" customHeight="1" spans="1:10">
      <c r="A23" s="514" t="s">
        <v>151</v>
      </c>
      <c r="B23" s="538">
        <v>9417</v>
      </c>
      <c r="C23" s="538">
        <v>7328</v>
      </c>
      <c r="E23" s="555" t="s">
        <v>149</v>
      </c>
      <c r="J23" s="555">
        <f>B22-H23</f>
        <v>15239</v>
      </c>
    </row>
    <row r="24" s="555" customFormat="1" ht="18" customHeight="1" spans="1:10">
      <c r="A24" s="514" t="s">
        <v>152</v>
      </c>
      <c r="B24" s="538">
        <v>11171</v>
      </c>
      <c r="C24" s="538">
        <v>8596</v>
      </c>
      <c r="E24" s="555" t="s">
        <v>151</v>
      </c>
      <c r="H24" s="555">
        <v>6273</v>
      </c>
      <c r="J24" s="555">
        <f>B23-H24</f>
        <v>3144</v>
      </c>
    </row>
    <row r="25" s="555" customFormat="1" ht="18" customHeight="1" spans="1:10">
      <c r="A25" s="563" t="s">
        <v>153</v>
      </c>
      <c r="B25" s="538"/>
      <c r="C25" s="538"/>
      <c r="E25" s="555" t="s">
        <v>152</v>
      </c>
      <c r="J25" s="555">
        <f>B24-H25</f>
        <v>11171</v>
      </c>
    </row>
    <row r="26" s="555" customFormat="1" ht="18" customHeight="1" spans="1:5">
      <c r="A26" s="564" t="s">
        <v>154</v>
      </c>
      <c r="B26" s="538">
        <v>19957</v>
      </c>
      <c r="C26" s="538">
        <v>44509</v>
      </c>
      <c r="E26" s="555" t="s">
        <v>153</v>
      </c>
    </row>
    <row r="27" s="555" customFormat="1" ht="18" customHeight="1" spans="1:3">
      <c r="A27" s="564" t="s">
        <v>155</v>
      </c>
      <c r="B27" s="538"/>
      <c r="C27" s="538"/>
    </row>
    <row r="28" s="555" customFormat="1" ht="18" customHeight="1" spans="1:10">
      <c r="A28" s="564" t="s">
        <v>156</v>
      </c>
      <c r="B28" s="538">
        <v>407</v>
      </c>
      <c r="C28" s="538">
        <v>1530</v>
      </c>
      <c r="E28" s="555" t="s">
        <v>157</v>
      </c>
      <c r="H28" s="555">
        <v>2434</v>
      </c>
      <c r="J28" s="555">
        <f>B25-H28</f>
        <v>-2434</v>
      </c>
    </row>
    <row r="29" s="557" customFormat="1" ht="18" customHeight="1" spans="1:10">
      <c r="A29" s="670" t="s">
        <v>158</v>
      </c>
      <c r="B29" s="671">
        <f>SUM(B6,B21)</f>
        <v>333431</v>
      </c>
      <c r="C29" s="330">
        <f>SUM(C6,C21)</f>
        <v>275706</v>
      </c>
      <c r="E29" s="557" t="s">
        <v>155</v>
      </c>
      <c r="J29" s="557">
        <f>B28-H29</f>
        <v>407</v>
      </c>
    </row>
    <row r="30" s="555" customFormat="1" ht="18" customHeight="1" spans="1:5">
      <c r="A30" s="512" t="s">
        <v>159</v>
      </c>
      <c r="B30" s="538">
        <v>90000</v>
      </c>
      <c r="C30" s="538">
        <v>77800</v>
      </c>
      <c r="E30" s="555" t="s">
        <v>156</v>
      </c>
    </row>
    <row r="31" s="555" customFormat="1" ht="18" customHeight="1" spans="1:6">
      <c r="A31" s="512" t="s">
        <v>160</v>
      </c>
      <c r="B31" s="538">
        <f>B32+B33+B34+B38+B39</f>
        <v>795350</v>
      </c>
      <c r="C31" s="538">
        <f>C32+C33+C34+C38+C39</f>
        <v>840899</v>
      </c>
      <c r="F31" s="555">
        <f>B30-C30</f>
        <v>12200</v>
      </c>
    </row>
    <row r="32" s="555" customFormat="1" ht="18" customHeight="1" spans="1:3">
      <c r="A32" s="514" t="s">
        <v>161</v>
      </c>
      <c r="B32" s="538">
        <v>456362</v>
      </c>
      <c r="C32" s="538">
        <v>473539</v>
      </c>
    </row>
    <row r="33" s="555" customFormat="1" ht="18" customHeight="1" spans="1:3">
      <c r="A33" s="514" t="s">
        <v>162</v>
      </c>
      <c r="B33" s="538">
        <v>100565</v>
      </c>
      <c r="C33" s="538">
        <v>114680</v>
      </c>
    </row>
    <row r="34" s="555" customFormat="1" ht="18" customHeight="1" spans="1:3">
      <c r="A34" s="514" t="s">
        <v>163</v>
      </c>
      <c r="B34" s="538">
        <f>B35+B36+B37</f>
        <v>231724</v>
      </c>
      <c r="C34" s="538">
        <f>C35+C36+C37</f>
        <v>247059</v>
      </c>
    </row>
    <row r="35" s="555" customFormat="1" ht="18" customHeight="1" spans="1:3">
      <c r="A35" s="563" t="s">
        <v>164</v>
      </c>
      <c r="B35" s="538">
        <v>183229</v>
      </c>
      <c r="C35" s="538">
        <v>175986</v>
      </c>
    </row>
    <row r="36" s="555" customFormat="1" ht="18" customHeight="1" spans="1:3">
      <c r="A36" s="564" t="s">
        <v>165</v>
      </c>
      <c r="B36" s="538">
        <v>16300</v>
      </c>
      <c r="C36" s="538">
        <v>23641</v>
      </c>
    </row>
    <row r="37" s="556" customFormat="1" ht="18" customHeight="1" spans="1:3">
      <c r="A37" s="518" t="s">
        <v>166</v>
      </c>
      <c r="B37" s="323">
        <v>32195</v>
      </c>
      <c r="C37" s="323">
        <v>47432</v>
      </c>
    </row>
    <row r="38" s="556" customFormat="1" ht="18" customHeight="1" spans="1:3">
      <c r="A38" s="518" t="s">
        <v>167</v>
      </c>
      <c r="B38" s="323"/>
      <c r="C38" s="323">
        <v>5436</v>
      </c>
    </row>
    <row r="39" s="556" customFormat="1" ht="18" customHeight="1" spans="1:3">
      <c r="A39" s="518" t="s">
        <v>168</v>
      </c>
      <c r="B39" s="323">
        <v>6699</v>
      </c>
      <c r="C39" s="323">
        <v>185</v>
      </c>
    </row>
    <row r="40" s="557" customFormat="1" ht="18" customHeight="1" spans="1:3">
      <c r="A40" s="565" t="s">
        <v>169</v>
      </c>
      <c r="B40" s="566">
        <f>B29+B30+B31</f>
        <v>1218781</v>
      </c>
      <c r="C40" s="566">
        <f>C29+C30+C31</f>
        <v>1194405</v>
      </c>
    </row>
    <row r="41" ht="34.95" customHeight="1" spans="1:3">
      <c r="A41" s="810"/>
      <c r="B41" s="810"/>
      <c r="C41" s="810"/>
    </row>
    <row r="129" spans="1:1">
      <c r="A129" s="812"/>
    </row>
    <row r="133" spans="2:3">
      <c r="B133" s="812"/>
      <c r="C133" s="812"/>
    </row>
  </sheetData>
  <mergeCells count="5">
    <mergeCell ref="A2:C2"/>
    <mergeCell ref="A41:C41"/>
    <mergeCell ref="A4:A5"/>
    <mergeCell ref="B4:B5"/>
    <mergeCell ref="C4:C5"/>
  </mergeCells>
  <printOptions horizontalCentered="1"/>
  <pageMargins left="0.707638888888889" right="0.707638888888889" top="0.751388888888889" bottom="0.751388888888889" header="0.310416666666667" footer="0.310416666666667"/>
  <pageSetup paperSize="9" scale="9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1"/>
  <sheetViews>
    <sheetView workbookViewId="0">
      <selection activeCell="B34" sqref="B34"/>
    </sheetView>
  </sheetViews>
  <sheetFormatPr defaultColWidth="9" defaultRowHeight="20.25" outlineLevelCol="2"/>
  <cols>
    <col min="1" max="1" width="37.1083333333333" style="789" customWidth="1"/>
    <col min="2" max="2" width="20.2166666666667" style="790" customWidth="1"/>
    <col min="3" max="3" width="16.3333333333333" style="790" customWidth="1"/>
    <col min="4" max="5" width="15.775" style="791" customWidth="1"/>
    <col min="6" max="16384" width="9" style="791"/>
  </cols>
  <sheetData>
    <row r="1" ht="21.9" customHeight="1" spans="1:1">
      <c r="A1" s="792" t="s">
        <v>170</v>
      </c>
    </row>
    <row r="2" s="557" customFormat="1" ht="35.1" customHeight="1" spans="1:3">
      <c r="A2" s="711" t="s">
        <v>171</v>
      </c>
      <c r="B2" s="711"/>
      <c r="C2" s="711"/>
    </row>
    <row r="3" s="557" customFormat="1" ht="20.1" customHeight="1" spans="1:3">
      <c r="A3" s="793"/>
      <c r="C3" s="794" t="s">
        <v>126</v>
      </c>
    </row>
    <row r="4" s="752" customFormat="1" ht="29.25" customHeight="1" spans="1:3">
      <c r="A4" s="762" t="s">
        <v>172</v>
      </c>
      <c r="B4" s="795" t="s">
        <v>128</v>
      </c>
      <c r="C4" s="796" t="s">
        <v>129</v>
      </c>
    </row>
    <row r="5" s="556" customFormat="1" ht="20.1" customHeight="1" spans="1:3">
      <c r="A5" s="551" t="s">
        <v>173</v>
      </c>
      <c r="B5" s="538">
        <v>66713</v>
      </c>
      <c r="C5" s="538">
        <v>67119</v>
      </c>
    </row>
    <row r="6" s="556" customFormat="1" ht="20.1" customHeight="1" spans="1:3">
      <c r="A6" s="551" t="s">
        <v>174</v>
      </c>
      <c r="B6" s="538">
        <v>358</v>
      </c>
      <c r="C6" s="538">
        <v>374</v>
      </c>
    </row>
    <row r="7" s="556" customFormat="1" ht="20.1" customHeight="1" spans="1:3">
      <c r="A7" s="551" t="s">
        <v>175</v>
      </c>
      <c r="B7" s="538">
        <v>35822</v>
      </c>
      <c r="C7" s="538">
        <v>37910</v>
      </c>
    </row>
    <row r="8" s="556" customFormat="1" ht="20.1" customHeight="1" spans="1:3">
      <c r="A8" s="551" t="s">
        <v>176</v>
      </c>
      <c r="B8" s="538">
        <v>191009</v>
      </c>
      <c r="C8" s="538">
        <v>186833</v>
      </c>
    </row>
    <row r="9" s="556" customFormat="1" ht="20.1" customHeight="1" spans="1:3">
      <c r="A9" s="551" t="s">
        <v>177</v>
      </c>
      <c r="B9" s="538">
        <v>31882</v>
      </c>
      <c r="C9" s="538">
        <v>32077</v>
      </c>
    </row>
    <row r="10" s="556" customFormat="1" ht="20.1" customHeight="1" spans="1:3">
      <c r="A10" s="551" t="s">
        <v>178</v>
      </c>
      <c r="B10" s="538">
        <v>11031</v>
      </c>
      <c r="C10" s="538">
        <v>22430</v>
      </c>
    </row>
    <row r="11" s="787" customFormat="1" ht="20.1" customHeight="1" spans="1:3">
      <c r="A11" s="551" t="s">
        <v>179</v>
      </c>
      <c r="B11" s="538">
        <v>154603</v>
      </c>
      <c r="C11" s="538">
        <v>154937</v>
      </c>
    </row>
    <row r="12" s="787" customFormat="1" ht="20.1" customHeight="1" spans="1:3">
      <c r="A12" s="551" t="s">
        <v>180</v>
      </c>
      <c r="B12" s="538">
        <v>122443</v>
      </c>
      <c r="C12" s="538">
        <v>112675</v>
      </c>
    </row>
    <row r="13" s="787" customFormat="1" ht="20.1" customHeight="1" spans="1:3">
      <c r="A13" s="551" t="s">
        <v>181</v>
      </c>
      <c r="B13" s="538">
        <v>12582</v>
      </c>
      <c r="C13" s="538">
        <v>5623</v>
      </c>
    </row>
    <row r="14" s="787" customFormat="1" ht="20.1" customHeight="1" spans="1:3">
      <c r="A14" s="551" t="s">
        <v>182</v>
      </c>
      <c r="B14" s="538">
        <v>88636</v>
      </c>
      <c r="C14" s="538">
        <v>98666</v>
      </c>
    </row>
    <row r="15" s="555" customFormat="1" ht="20.1" customHeight="1" spans="1:3">
      <c r="A15" s="551" t="s">
        <v>183</v>
      </c>
      <c r="B15" s="538">
        <v>177996</v>
      </c>
      <c r="C15" s="538">
        <v>229744</v>
      </c>
    </row>
    <row r="16" s="555" customFormat="1" ht="20.1" customHeight="1" spans="1:3">
      <c r="A16" s="551" t="s">
        <v>184</v>
      </c>
      <c r="B16" s="538">
        <v>10145</v>
      </c>
      <c r="C16" s="538">
        <v>49606</v>
      </c>
    </row>
    <row r="17" s="788" customFormat="1" ht="20.1" customHeight="1" spans="1:3">
      <c r="A17" s="551" t="s">
        <v>185</v>
      </c>
      <c r="B17" s="538">
        <v>46600</v>
      </c>
      <c r="C17" s="538">
        <v>21522</v>
      </c>
    </row>
    <row r="18" s="556" customFormat="1" ht="20.1" customHeight="1" spans="1:3">
      <c r="A18" s="551" t="s">
        <v>186</v>
      </c>
      <c r="B18" s="538">
        <v>2135</v>
      </c>
      <c r="C18" s="667">
        <v>664</v>
      </c>
    </row>
    <row r="19" s="556" customFormat="1" ht="20.1" customHeight="1" spans="1:3">
      <c r="A19" s="551" t="s">
        <v>187</v>
      </c>
      <c r="B19" s="538">
        <v>224</v>
      </c>
      <c r="C19" s="667">
        <v>128</v>
      </c>
    </row>
    <row r="20" s="556" customFormat="1" ht="20.1" customHeight="1" spans="1:3">
      <c r="A20" s="551" t="s">
        <v>188</v>
      </c>
      <c r="B20" s="538"/>
      <c r="C20" s="667"/>
    </row>
    <row r="21" s="556" customFormat="1" ht="20.1" customHeight="1" spans="1:3">
      <c r="A21" s="551" t="s">
        <v>189</v>
      </c>
      <c r="B21" s="538">
        <v>8767</v>
      </c>
      <c r="C21" s="667">
        <v>7134</v>
      </c>
    </row>
    <row r="22" s="556" customFormat="1" ht="20.1" customHeight="1" spans="1:3">
      <c r="A22" s="551" t="s">
        <v>190</v>
      </c>
      <c r="B22" s="538">
        <v>4199</v>
      </c>
      <c r="C22" s="667">
        <v>12578</v>
      </c>
    </row>
    <row r="23" s="556" customFormat="1" ht="20.1" customHeight="1" spans="1:3">
      <c r="A23" s="551" t="s">
        <v>191</v>
      </c>
      <c r="B23" s="538">
        <v>128</v>
      </c>
      <c r="C23" s="667">
        <v>755</v>
      </c>
    </row>
    <row r="24" s="556" customFormat="1" ht="20.1" customHeight="1" spans="1:3">
      <c r="A24" s="551" t="s">
        <v>192</v>
      </c>
      <c r="B24" s="538">
        <v>5019</v>
      </c>
      <c r="C24" s="667">
        <v>4122</v>
      </c>
    </row>
    <row r="25" s="556" customFormat="1" ht="20.1" customHeight="1" spans="1:3">
      <c r="A25" s="551" t="s">
        <v>193</v>
      </c>
      <c r="B25" s="538"/>
      <c r="C25" s="667"/>
    </row>
    <row r="26" s="556" customFormat="1" ht="20.1" customHeight="1" spans="1:3">
      <c r="A26" s="551" t="s">
        <v>194</v>
      </c>
      <c r="B26" s="538"/>
      <c r="C26" s="667"/>
    </row>
    <row r="27" s="556" customFormat="1" ht="20.1" customHeight="1" spans="1:3">
      <c r="A27" s="551" t="s">
        <v>195</v>
      </c>
      <c r="B27" s="538">
        <v>16419</v>
      </c>
      <c r="C27" s="667">
        <v>15876</v>
      </c>
    </row>
    <row r="28" s="556" customFormat="1" ht="20.1" customHeight="1" spans="1:3">
      <c r="A28" s="551" t="s">
        <v>196</v>
      </c>
      <c r="B28" s="797">
        <v>80</v>
      </c>
      <c r="C28" s="667">
        <v>69</v>
      </c>
    </row>
    <row r="29" s="555" customFormat="1" ht="20.1" customHeight="1" spans="1:3">
      <c r="A29" s="798" t="s">
        <v>197</v>
      </c>
      <c r="B29" s="779">
        <f>SUM(B5:B28)</f>
        <v>986791</v>
      </c>
      <c r="C29" s="779">
        <f>SUM(C5:C28)</f>
        <v>1060842</v>
      </c>
    </row>
    <row r="30" s="557" customFormat="1" ht="20.1" customHeight="1" spans="1:3">
      <c r="A30" s="548" t="s">
        <v>198</v>
      </c>
      <c r="B30" s="799">
        <v>82600</v>
      </c>
      <c r="C30" s="364">
        <v>66571</v>
      </c>
    </row>
    <row r="31" s="557" customFormat="1" ht="20.1" customHeight="1" spans="1:3">
      <c r="A31" s="548" t="s">
        <v>199</v>
      </c>
      <c r="B31" s="799">
        <f>SUM(B32:B36)</f>
        <v>149390</v>
      </c>
      <c r="C31" s="364">
        <f>SUM(C32:C36)</f>
        <v>66992</v>
      </c>
    </row>
    <row r="32" s="557" customFormat="1" ht="20.1" customHeight="1" spans="1:3">
      <c r="A32" s="550" t="s">
        <v>200</v>
      </c>
      <c r="B32" s="799">
        <v>63078</v>
      </c>
      <c r="C32" s="364">
        <v>54794</v>
      </c>
    </row>
    <row r="33" s="557" customFormat="1" ht="20.1" customHeight="1" spans="1:3">
      <c r="A33" s="551" t="s">
        <v>201</v>
      </c>
      <c r="B33" s="766">
        <v>3712</v>
      </c>
      <c r="C33" s="323">
        <v>5494</v>
      </c>
    </row>
    <row r="34" s="557" customFormat="1" ht="20.1" customHeight="1" spans="1:3">
      <c r="A34" s="551" t="s">
        <v>202</v>
      </c>
      <c r="B34" s="635"/>
      <c r="C34" s="323"/>
    </row>
    <row r="35" s="557" customFormat="1" ht="20.1" customHeight="1" spans="1:3">
      <c r="A35" s="551" t="s">
        <v>203</v>
      </c>
      <c r="B35" s="635"/>
      <c r="C35" s="323">
        <v>5</v>
      </c>
    </row>
    <row r="36" s="557" customFormat="1" ht="20.1" customHeight="1" spans="1:3">
      <c r="A36" s="551" t="s">
        <v>204</v>
      </c>
      <c r="B36" s="766">
        <v>82600</v>
      </c>
      <c r="C36" s="323">
        <v>6699</v>
      </c>
    </row>
    <row r="37" s="557" customFormat="1" ht="20.1" customHeight="1" spans="1:3">
      <c r="A37" s="552" t="s">
        <v>205</v>
      </c>
      <c r="B37" s="566">
        <f>B29+B30+B31</f>
        <v>1218781</v>
      </c>
      <c r="C37" s="566">
        <f>C29+C30+C31</f>
        <v>1194405</v>
      </c>
    </row>
    <row r="38" spans="1:3">
      <c r="A38" s="800"/>
      <c r="C38" s="801"/>
    </row>
    <row r="117" ht="14.25" spans="1:3">
      <c r="A117" s="791"/>
      <c r="B117" s="791"/>
      <c r="C117" s="791"/>
    </row>
    <row r="121" spans="1:3">
      <c r="A121" s="802"/>
      <c r="B121" s="803"/>
      <c r="C121" s="803"/>
    </row>
  </sheetData>
  <mergeCells count="1">
    <mergeCell ref="A2:C2"/>
  </mergeCells>
  <printOptions horizontalCentered="1"/>
  <pageMargins left="0.707638888888889" right="0.707638888888889" top="0.751388888888889" bottom="0.751388888888889" header="0.310416666666667" footer="0.310416666666667"/>
  <pageSetup paperSize="9" scale="94"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J112"/>
  <sheetViews>
    <sheetView workbookViewId="0">
      <selection activeCell="A29" sqref="A29"/>
    </sheetView>
  </sheetViews>
  <sheetFormatPr defaultColWidth="9" defaultRowHeight="14.25"/>
  <cols>
    <col min="1" max="1" width="46.4416666666667" style="757" customWidth="1"/>
    <col min="2" max="2" width="18.4416666666667" style="757" customWidth="1"/>
    <col min="3" max="3" width="17.775" style="757" customWidth="1"/>
    <col min="4" max="4" width="9" style="757"/>
    <col min="5" max="5" width="1.66666666666667" style="757" hidden="1" customWidth="1"/>
    <col min="6" max="6" width="0.108333333333333" style="757" customWidth="1"/>
    <col min="7" max="16384" width="9" style="757"/>
  </cols>
  <sheetData>
    <row r="1" ht="21.9" customHeight="1" spans="1:2">
      <c r="A1" s="774" t="s">
        <v>206</v>
      </c>
      <c r="B1" s="775"/>
    </row>
    <row r="2" ht="30.6" customHeight="1" spans="1:3">
      <c r="A2" s="776" t="s">
        <v>207</v>
      </c>
      <c r="B2" s="776"/>
      <c r="C2" s="776"/>
    </row>
    <row r="3" ht="20.1" customHeight="1" spans="1:3">
      <c r="A3" s="777"/>
      <c r="B3" s="777"/>
      <c r="C3" s="778" t="s">
        <v>126</v>
      </c>
    </row>
    <row r="4" s="752" customFormat="1" ht="45" customHeight="1" spans="1:3">
      <c r="A4" s="762" t="s">
        <v>172</v>
      </c>
      <c r="B4" s="762" t="s">
        <v>128</v>
      </c>
      <c r="C4" s="764" t="s">
        <v>129</v>
      </c>
    </row>
    <row r="5" s="753" customFormat="1" ht="24.9" customHeight="1" spans="1:10">
      <c r="A5" s="347" t="s">
        <v>208</v>
      </c>
      <c r="B5" s="538"/>
      <c r="C5" s="538"/>
      <c r="J5" s="785"/>
    </row>
    <row r="6" s="753" customFormat="1" ht="24.9" customHeight="1" spans="1:3">
      <c r="A6" s="347" t="s">
        <v>209</v>
      </c>
      <c r="B6" s="538"/>
      <c r="C6" s="538"/>
    </row>
    <row r="7" s="753" customFormat="1" ht="24.9" customHeight="1" spans="1:3">
      <c r="A7" s="347" t="s">
        <v>210</v>
      </c>
      <c r="B7" s="538"/>
      <c r="C7" s="538"/>
    </row>
    <row r="8" s="753" customFormat="1" ht="24.9" customHeight="1" spans="1:3">
      <c r="A8" s="347" t="s">
        <v>211</v>
      </c>
      <c r="B8" s="538"/>
      <c r="C8" s="538"/>
    </row>
    <row r="9" s="753" customFormat="1" ht="24.9" customHeight="1" spans="1:3">
      <c r="A9" s="347" t="s">
        <v>212</v>
      </c>
      <c r="B9" s="538"/>
      <c r="C9" s="538"/>
    </row>
    <row r="10" s="753" customFormat="1" ht="24.9" customHeight="1" spans="1:3">
      <c r="A10" s="347" t="s">
        <v>213</v>
      </c>
      <c r="B10" s="538">
        <v>340437</v>
      </c>
      <c r="C10" s="323">
        <v>353181</v>
      </c>
    </row>
    <row r="11" s="753" customFormat="1" ht="24.9" customHeight="1" spans="1:3">
      <c r="A11" s="347" t="s">
        <v>214</v>
      </c>
      <c r="B11" s="538"/>
      <c r="C11" s="538"/>
    </row>
    <row r="12" s="753" customFormat="1" ht="24.9" customHeight="1" spans="1:3">
      <c r="A12" s="347" t="s">
        <v>215</v>
      </c>
      <c r="B12" s="538"/>
      <c r="C12" s="538"/>
    </row>
    <row r="13" s="753" customFormat="1" ht="24.9" customHeight="1" spans="1:3">
      <c r="A13" s="347" t="s">
        <v>216</v>
      </c>
      <c r="B13" s="538">
        <v>2015</v>
      </c>
      <c r="C13" s="538">
        <v>2555</v>
      </c>
    </row>
    <row r="14" s="753" customFormat="1" ht="24.9" customHeight="1" spans="1:3">
      <c r="A14" s="347" t="s">
        <v>217</v>
      </c>
      <c r="B14" s="538"/>
      <c r="C14" s="538"/>
    </row>
    <row r="15" s="753" customFormat="1" ht="24.9" customHeight="1" spans="1:3">
      <c r="A15" s="347" t="s">
        <v>218</v>
      </c>
      <c r="B15" s="538"/>
      <c r="C15" s="538"/>
    </row>
    <row r="16" s="753" customFormat="1" ht="24.9" customHeight="1" spans="1:3">
      <c r="A16" s="347" t="s">
        <v>219</v>
      </c>
      <c r="B16" s="538"/>
      <c r="C16" s="538"/>
    </row>
    <row r="17" s="753" customFormat="1" ht="24.9" customHeight="1" spans="1:3">
      <c r="A17" s="347" t="s">
        <v>220</v>
      </c>
      <c r="B17" s="538">
        <v>98</v>
      </c>
      <c r="C17" s="538">
        <v>1339</v>
      </c>
    </row>
    <row r="18" s="753" customFormat="1" ht="24.9" customHeight="1" spans="1:3">
      <c r="A18" s="347" t="s">
        <v>221</v>
      </c>
      <c r="B18" s="538"/>
      <c r="C18" s="538"/>
    </row>
    <row r="19" s="753" customFormat="1" ht="24.9" customHeight="1" spans="1:3">
      <c r="A19" s="347" t="s">
        <v>222</v>
      </c>
      <c r="B19" s="538"/>
      <c r="C19" s="538"/>
    </row>
    <row r="20" s="753" customFormat="1" ht="24.9" customHeight="1" spans="1:3">
      <c r="A20" s="347" t="s">
        <v>223</v>
      </c>
      <c r="B20" s="538"/>
      <c r="C20" s="538"/>
    </row>
    <row r="21" s="753" customFormat="1" ht="24.9" customHeight="1" spans="1:3">
      <c r="A21" s="670" t="s">
        <v>158</v>
      </c>
      <c r="B21" s="779">
        <f>SUM(B5:B20)</f>
        <v>342550</v>
      </c>
      <c r="C21" s="779">
        <f>SUM(C5:C20)</f>
        <v>357075</v>
      </c>
    </row>
    <row r="22" s="753" customFormat="1" ht="24.9" customHeight="1" spans="1:3">
      <c r="A22" s="350" t="s">
        <v>224</v>
      </c>
      <c r="B22" s="780">
        <v>161400</v>
      </c>
      <c r="C22" s="538">
        <v>56400</v>
      </c>
    </row>
    <row r="23" s="753" customFormat="1" ht="24.9" customHeight="1" spans="1:3">
      <c r="A23" s="350" t="s">
        <v>225</v>
      </c>
      <c r="B23" s="780">
        <f>B24+B27+B28+B29</f>
        <v>17940</v>
      </c>
      <c r="C23" s="780">
        <f>C24+C27+C28+C29</f>
        <v>23532</v>
      </c>
    </row>
    <row r="24" s="753" customFormat="1" ht="24.9" customHeight="1" spans="1:3">
      <c r="A24" s="352" t="s">
        <v>226</v>
      </c>
      <c r="B24" s="780">
        <f>B25+B26</f>
        <v>16601</v>
      </c>
      <c r="C24" s="538">
        <f>C25+C26</f>
        <v>23411</v>
      </c>
    </row>
    <row r="25" s="753" customFormat="1" ht="24.9" customHeight="1" spans="1:3">
      <c r="A25" s="352" t="s">
        <v>227</v>
      </c>
      <c r="B25" s="780">
        <v>16601</v>
      </c>
      <c r="C25" s="538">
        <v>23411</v>
      </c>
    </row>
    <row r="26" s="753" customFormat="1" ht="24.9" customHeight="1" spans="1:3">
      <c r="A26" s="352" t="s">
        <v>228</v>
      </c>
      <c r="B26" s="780"/>
      <c r="C26" s="538"/>
    </row>
    <row r="27" s="753" customFormat="1" ht="24.9" customHeight="1" spans="1:3">
      <c r="A27" s="352" t="s">
        <v>229</v>
      </c>
      <c r="B27" s="780"/>
      <c r="C27" s="538">
        <v>5</v>
      </c>
    </row>
    <row r="28" s="753" customFormat="1" ht="24.9" customHeight="1" spans="1:3">
      <c r="A28" s="352" t="s">
        <v>230</v>
      </c>
      <c r="B28" s="780">
        <v>1339</v>
      </c>
      <c r="C28" s="538">
        <v>116</v>
      </c>
    </row>
    <row r="29" s="753" customFormat="1" ht="24.9" customHeight="1" spans="1:3">
      <c r="A29" s="352" t="s">
        <v>231</v>
      </c>
      <c r="B29" s="780"/>
      <c r="C29" s="538"/>
    </row>
    <row r="30" s="753" customFormat="1" ht="24.9" customHeight="1" spans="1:3">
      <c r="A30" s="781" t="s">
        <v>169</v>
      </c>
      <c r="B30" s="782">
        <f>B22+B23+B21</f>
        <v>521890</v>
      </c>
      <c r="C30" s="782">
        <f>C21+C22+C23</f>
        <v>437007</v>
      </c>
    </row>
    <row r="31" s="753" customFormat="1" ht="14" customHeight="1" spans="1:3">
      <c r="A31" s="783"/>
      <c r="B31" s="783"/>
      <c r="C31" s="783"/>
    </row>
    <row r="32" ht="13.5" spans="1:3">
      <c r="A32" s="784" t="s">
        <v>232</v>
      </c>
      <c r="B32" s="784"/>
      <c r="C32" s="784"/>
    </row>
    <row r="33" spans="2:2">
      <c r="B33" s="771"/>
    </row>
    <row r="112" spans="1:3">
      <c r="A112" s="786"/>
      <c r="B112" s="786"/>
      <c r="C112" s="786"/>
    </row>
  </sheetData>
  <mergeCells count="3">
    <mergeCell ref="A2:C2"/>
    <mergeCell ref="A31:C31"/>
    <mergeCell ref="A32:C32"/>
  </mergeCells>
  <printOptions horizontalCentered="1"/>
  <pageMargins left="0.708333333333333" right="0.708333333333333" top="0.747916666666667" bottom="0.354166666666667" header="0.314583333333333" footer="0.314583333333333"/>
  <pageSetup paperSize="9" scale="95"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C65"/>
  <sheetViews>
    <sheetView workbookViewId="0">
      <pane xSplit="1" ySplit="4" topLeftCell="B26" activePane="bottomRight" state="frozen"/>
      <selection/>
      <selection pane="topRight"/>
      <selection pane="bottomLeft"/>
      <selection pane="bottomRight" activeCell="A1" sqref="A1"/>
    </sheetView>
  </sheetViews>
  <sheetFormatPr defaultColWidth="9" defaultRowHeight="14.25" outlineLevelCol="2"/>
  <cols>
    <col min="1" max="1" width="59.8833333333333" style="756" customWidth="1"/>
    <col min="2" max="2" width="20.2166666666667" style="757" customWidth="1"/>
    <col min="3" max="3" width="21.775" style="757" customWidth="1"/>
    <col min="4" max="241" width="9" style="757"/>
  </cols>
  <sheetData>
    <row r="1" ht="21.9" customHeight="1" spans="1:1">
      <c r="A1" s="758" t="s">
        <v>233</v>
      </c>
    </row>
    <row r="2" ht="35.1" customHeight="1" spans="1:3">
      <c r="A2" s="759" t="s">
        <v>234</v>
      </c>
      <c r="B2" s="759"/>
      <c r="C2" s="759"/>
    </row>
    <row r="3" ht="20.1" customHeight="1" spans="1:3">
      <c r="A3" s="760"/>
      <c r="B3" s="760"/>
      <c r="C3" s="761" t="s">
        <v>126</v>
      </c>
    </row>
    <row r="4" s="752" customFormat="1" ht="30.75" customHeight="1" spans="1:3">
      <c r="A4" s="762" t="s">
        <v>235</v>
      </c>
      <c r="B4" s="763" t="s">
        <v>128</v>
      </c>
      <c r="C4" s="764" t="s">
        <v>129</v>
      </c>
    </row>
    <row r="5" s="752" customFormat="1" ht="24.75" customHeight="1" spans="1:3">
      <c r="A5" s="322" t="s">
        <v>236</v>
      </c>
      <c r="B5" s="364"/>
      <c r="C5" s="633"/>
    </row>
    <row r="6" s="752" customFormat="1" ht="24.75" customHeight="1" spans="1:3">
      <c r="A6" s="322" t="s">
        <v>237</v>
      </c>
      <c r="B6" s="323">
        <f>B7+B8</f>
        <v>100</v>
      </c>
      <c r="C6" s="633">
        <f>C7+C8</f>
        <v>178</v>
      </c>
    </row>
    <row r="7" s="752" customFormat="1" ht="24.75" customHeight="1" spans="1:3">
      <c r="A7" s="324" t="s">
        <v>238</v>
      </c>
      <c r="B7" s="323">
        <v>100</v>
      </c>
      <c r="C7" s="633">
        <v>178</v>
      </c>
    </row>
    <row r="8" s="753" customFormat="1" ht="24.75" customHeight="1" spans="1:3">
      <c r="A8" s="324" t="s">
        <v>239</v>
      </c>
      <c r="B8" s="765"/>
      <c r="C8" s="634"/>
    </row>
    <row r="9" s="754" customFormat="1" ht="24.9" customHeight="1" spans="1:3">
      <c r="A9" s="322" t="s">
        <v>240</v>
      </c>
      <c r="B9" s="364"/>
      <c r="C9" s="633"/>
    </row>
    <row r="10" s="753" customFormat="1" ht="24.9" customHeight="1" spans="1:3">
      <c r="A10" s="324" t="s">
        <v>241</v>
      </c>
      <c r="B10" s="765"/>
      <c r="C10" s="634"/>
    </row>
    <row r="11" s="753" customFormat="1" ht="24.9" customHeight="1" spans="1:3">
      <c r="A11" s="325" t="s">
        <v>242</v>
      </c>
      <c r="B11" s="323"/>
      <c r="C11" s="538"/>
    </row>
    <row r="12" s="753" customFormat="1" ht="24.9" customHeight="1" spans="1:3">
      <c r="A12" s="324" t="s">
        <v>243</v>
      </c>
      <c r="B12" s="323">
        <f>SUM(B13:B20)</f>
        <v>182787</v>
      </c>
      <c r="C12" s="538">
        <f>SUM(C13:C20)</f>
        <v>216042</v>
      </c>
    </row>
    <row r="13" s="753" customFormat="1" ht="24.9" customHeight="1" spans="1:3">
      <c r="A13" s="325" t="s">
        <v>244</v>
      </c>
      <c r="B13" s="364">
        <f>76413.5+54057</f>
        <v>130470.5</v>
      </c>
      <c r="C13" s="633">
        <v>168687</v>
      </c>
    </row>
    <row r="14" s="753" customFormat="1" ht="24.9" customHeight="1" spans="1:3">
      <c r="A14" s="322" t="s">
        <v>245</v>
      </c>
      <c r="B14" s="364"/>
      <c r="C14" s="633"/>
    </row>
    <row r="15" s="753" customFormat="1" ht="24.9" customHeight="1" spans="1:3">
      <c r="A15" s="325" t="s">
        <v>246</v>
      </c>
      <c r="B15" s="364"/>
      <c r="C15" s="633"/>
    </row>
    <row r="16" s="753" customFormat="1" ht="24.9" customHeight="1" spans="1:3">
      <c r="A16" s="325" t="s">
        <v>247</v>
      </c>
      <c r="B16" s="364">
        <v>33</v>
      </c>
      <c r="C16" s="633">
        <v>2555</v>
      </c>
    </row>
    <row r="17" s="753" customFormat="1" ht="24.9" customHeight="1" spans="1:3">
      <c r="A17" s="322" t="s">
        <v>248</v>
      </c>
      <c r="B17" s="364">
        <v>683.5</v>
      </c>
      <c r="C17" s="633"/>
    </row>
    <row r="18" s="753" customFormat="1" ht="24.9" customHeight="1" spans="1:3">
      <c r="A18" s="322" t="s">
        <v>249</v>
      </c>
      <c r="B18" s="364"/>
      <c r="C18" s="633"/>
    </row>
    <row r="19" s="753" customFormat="1" ht="24.9" customHeight="1" spans="1:3">
      <c r="A19" s="324" t="s">
        <v>250</v>
      </c>
      <c r="B19" s="364"/>
      <c r="C19" s="633"/>
    </row>
    <row r="20" s="753" customFormat="1" ht="24.9" customHeight="1" spans="1:3">
      <c r="A20" s="753" t="s">
        <v>251</v>
      </c>
      <c r="B20" s="364">
        <v>51600</v>
      </c>
      <c r="C20" s="633">
        <v>44800</v>
      </c>
    </row>
    <row r="21" s="753" customFormat="1" ht="24.9" customHeight="1" spans="1:3">
      <c r="A21" s="324" t="s">
        <v>252</v>
      </c>
      <c r="B21" s="323"/>
      <c r="C21" s="538"/>
    </row>
    <row r="22" s="753" customFormat="1" ht="24.9" customHeight="1" spans="1:3">
      <c r="A22" s="324" t="s">
        <v>253</v>
      </c>
      <c r="B22" s="323"/>
      <c r="C22" s="538"/>
    </row>
    <row r="23" s="753" customFormat="1" ht="24.9" customHeight="1" spans="1:3">
      <c r="A23" s="324" t="s">
        <v>254</v>
      </c>
      <c r="B23" s="766">
        <f>B24+B25+B26</f>
        <v>1875</v>
      </c>
      <c r="C23" s="538">
        <f>C24+C25+C26</f>
        <v>4817</v>
      </c>
    </row>
    <row r="24" s="753" customFormat="1" ht="24.9" customHeight="1" spans="1:3">
      <c r="A24" s="325" t="s">
        <v>255</v>
      </c>
      <c r="B24" s="364"/>
      <c r="C24" s="633"/>
    </row>
    <row r="25" s="753" customFormat="1" ht="24.9" customHeight="1" spans="1:3">
      <c r="A25" s="325" t="s">
        <v>256</v>
      </c>
      <c r="B25" s="364"/>
      <c r="C25" s="633"/>
    </row>
    <row r="26" s="753" customFormat="1" ht="24.9" customHeight="1" spans="1:3">
      <c r="A26" s="325" t="s">
        <v>257</v>
      </c>
      <c r="B26" s="364">
        <v>1875</v>
      </c>
      <c r="C26" s="633">
        <v>4817</v>
      </c>
    </row>
    <row r="27" s="753" customFormat="1" ht="24.9" customHeight="1" spans="1:3">
      <c r="A27" s="324" t="s">
        <v>258</v>
      </c>
      <c r="B27" s="364">
        <f>B28</f>
        <v>23448</v>
      </c>
      <c r="C27" s="633">
        <f>C28</f>
        <v>22416</v>
      </c>
    </row>
    <row r="28" s="753" customFormat="1" ht="24.9" customHeight="1" spans="1:3">
      <c r="A28" s="324" t="s">
        <v>259</v>
      </c>
      <c r="B28" s="364">
        <v>23448</v>
      </c>
      <c r="C28" s="633">
        <v>22416</v>
      </c>
    </row>
    <row r="29" s="753" customFormat="1" ht="24.9" customHeight="1" spans="1:3">
      <c r="A29" s="324" t="s">
        <v>260</v>
      </c>
      <c r="B29" s="364">
        <f>B30</f>
        <v>114</v>
      </c>
      <c r="C29" s="633">
        <f>C30</f>
        <v>48</v>
      </c>
    </row>
    <row r="30" s="753" customFormat="1" ht="24.9" customHeight="1" spans="1:3">
      <c r="A30" s="324" t="s">
        <v>261</v>
      </c>
      <c r="B30" s="364">
        <v>114</v>
      </c>
      <c r="C30" s="633">
        <v>48</v>
      </c>
    </row>
    <row r="31" s="753" customFormat="1" ht="24.9" customHeight="1" spans="1:3">
      <c r="A31" s="324" t="s">
        <v>262</v>
      </c>
      <c r="B31" s="364">
        <f>B32+B33</f>
        <v>0</v>
      </c>
      <c r="C31" s="633">
        <f>C32+C33</f>
        <v>0</v>
      </c>
    </row>
    <row r="32" s="753" customFormat="1" ht="24.9" customHeight="1" spans="1:3">
      <c r="A32" s="324" t="s">
        <v>263</v>
      </c>
      <c r="B32" s="364"/>
      <c r="C32" s="633"/>
    </row>
    <row r="33" s="753" customFormat="1" ht="24.9" customHeight="1" spans="1:3">
      <c r="A33" s="324" t="s">
        <v>264</v>
      </c>
      <c r="B33" s="767"/>
      <c r="C33" s="638"/>
    </row>
    <row r="34" s="753" customFormat="1" ht="24.9" customHeight="1" spans="1:3">
      <c r="A34" s="768" t="s">
        <v>197</v>
      </c>
      <c r="B34" s="330">
        <f>B5+B6+B9+B12+B23+B27+B31+B29+B11+B22+B21</f>
        <v>208324</v>
      </c>
      <c r="C34" s="330">
        <f>C5+C6+C9+C11+C12+C21+C22+C23+C27+C29+C31</f>
        <v>243501</v>
      </c>
    </row>
    <row r="35" s="753" customFormat="1" ht="24.9" customHeight="1" spans="1:3">
      <c r="A35" s="331" t="s">
        <v>265</v>
      </c>
      <c r="B35" s="538">
        <v>109800</v>
      </c>
      <c r="C35" s="538">
        <v>11600</v>
      </c>
    </row>
    <row r="36" s="753" customFormat="1" ht="24.9" customHeight="1" spans="1:3">
      <c r="A36" s="331" t="s">
        <v>199</v>
      </c>
      <c r="B36" s="633">
        <f>SUM(B37:B40)</f>
        <v>203766</v>
      </c>
      <c r="C36" s="633">
        <f>SUM(C37:C40)</f>
        <v>181906</v>
      </c>
    </row>
    <row r="37" s="753" customFormat="1" ht="24.9" customHeight="1" spans="1:3">
      <c r="A37" s="333" t="s">
        <v>266</v>
      </c>
      <c r="B37" s="633">
        <v>3331</v>
      </c>
      <c r="C37" s="633">
        <v>3532</v>
      </c>
    </row>
    <row r="38" s="753" customFormat="1" ht="24.9" customHeight="1" spans="1:3">
      <c r="A38" s="333" t="s">
        <v>203</v>
      </c>
      <c r="B38" s="633">
        <v>183229</v>
      </c>
      <c r="C38" s="633">
        <v>175986</v>
      </c>
    </row>
    <row r="39" s="753" customFormat="1" ht="24.9" customHeight="1" spans="1:3">
      <c r="A39" s="333" t="s">
        <v>267</v>
      </c>
      <c r="B39" s="633">
        <v>17206</v>
      </c>
      <c r="C39" s="633">
        <v>2388</v>
      </c>
    </row>
    <row r="40" s="753" customFormat="1" ht="24.9" customHeight="1" spans="1:3">
      <c r="A40" s="333" t="s">
        <v>268</v>
      </c>
      <c r="B40" s="633"/>
      <c r="C40" s="633"/>
    </row>
    <row r="41" s="753" customFormat="1" ht="24.9" customHeight="1" spans="1:3">
      <c r="A41" s="769" t="s">
        <v>205</v>
      </c>
      <c r="B41" s="566">
        <f>B34+B35+B36</f>
        <v>521890</v>
      </c>
      <c r="C41" s="566">
        <f>C34+C36+C35</f>
        <v>437007</v>
      </c>
    </row>
    <row r="42" s="755" customFormat="1" ht="24.75" customHeight="1" spans="1:3">
      <c r="A42" s="770"/>
      <c r="B42" s="757"/>
      <c r="C42" s="757"/>
    </row>
    <row r="43" s="755" customFormat="1" customHeight="1" spans="1:3">
      <c r="A43" s="756"/>
      <c r="B43" s="757"/>
      <c r="C43" s="757"/>
    </row>
    <row r="44" s="755" customFormat="1" customHeight="1" spans="1:3">
      <c r="A44" s="756"/>
      <c r="B44" s="757"/>
      <c r="C44" s="757"/>
    </row>
    <row r="45" s="755" customFormat="1" customHeight="1" spans="1:3">
      <c r="A45" s="756"/>
      <c r="B45" s="771"/>
      <c r="C45" s="757"/>
    </row>
    <row r="46" customHeight="1"/>
    <row r="47" customHeight="1"/>
    <row r="48" customHeight="1"/>
    <row r="49" s="753" customFormat="1" ht="57.75" customHeight="1" spans="1:3">
      <c r="A49" s="772"/>
      <c r="B49" s="772"/>
      <c r="C49" s="772"/>
    </row>
    <row r="50" customHeight="1"/>
    <row r="51" customHeight="1" spans="2:3">
      <c r="B51" s="771"/>
      <c r="C51" s="771"/>
    </row>
    <row r="52" customHeight="1"/>
    <row r="53" customHeight="1"/>
    <row r="54" customHeight="1"/>
    <row r="55" customHeight="1"/>
    <row r="56" customHeight="1"/>
    <row r="57" customHeight="1"/>
    <row r="58" customHeight="1"/>
    <row r="59" customHeight="1"/>
    <row r="60" customHeight="1"/>
    <row r="61" customHeight="1"/>
    <row r="62" customHeight="1" spans="2:3">
      <c r="B62" s="771"/>
      <c r="C62" s="771"/>
    </row>
    <row r="63" spans="1:3">
      <c r="A63" s="773"/>
      <c r="B63" s="773"/>
      <c r="C63" s="773"/>
    </row>
    <row r="64" spans="2:2">
      <c r="B64" s="771"/>
    </row>
    <row r="65" spans="2:2">
      <c r="B65" s="771"/>
    </row>
  </sheetData>
  <mergeCells count="3">
    <mergeCell ref="A2:C2"/>
    <mergeCell ref="A49:C49"/>
    <mergeCell ref="A63:C63"/>
  </mergeCells>
  <printOptions horizontalCentered="1"/>
  <pageMargins left="0.708333333333333" right="0.708333333333333" top="0.393055555555556" bottom="0.511805555555556" header="0.590277777777778" footer="0.432638888888889"/>
  <pageSetup paperSize="9" scale="7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K14"/>
  <sheetViews>
    <sheetView workbookViewId="0">
      <selection activeCell="A1" sqref="A1:C1"/>
    </sheetView>
  </sheetViews>
  <sheetFormatPr defaultColWidth="9" defaultRowHeight="14.25"/>
  <cols>
    <col min="1" max="1" width="44.4416666666667" style="606" customWidth="1"/>
    <col min="2" max="3" width="15.2166666666667" style="606" customWidth="1"/>
    <col min="4" max="4" width="7.775" style="606" customWidth="1"/>
    <col min="5" max="5" width="9" style="606"/>
    <col min="6" max="6" width="1.66666666666667" style="606" hidden="1" customWidth="1"/>
    <col min="7" max="7" width="0.108333333333333" style="606" customWidth="1"/>
    <col min="8" max="16384" width="9" style="606"/>
  </cols>
  <sheetData>
    <row r="1" s="732" customFormat="1" ht="21.9" customHeight="1" spans="1:3">
      <c r="A1" s="743" t="s">
        <v>269</v>
      </c>
      <c r="B1" s="743"/>
      <c r="C1" s="744"/>
    </row>
    <row r="2" ht="35.1" customHeight="1" spans="1:3">
      <c r="A2" s="745" t="s">
        <v>270</v>
      </c>
      <c r="B2" s="745"/>
      <c r="C2" s="745"/>
    </row>
    <row r="3" ht="20.1" customHeight="1" spans="1:3">
      <c r="A3" s="746"/>
      <c r="B3" s="746"/>
      <c r="C3" s="747" t="s">
        <v>126</v>
      </c>
    </row>
    <row r="4" ht="24" customHeight="1" spans="1:3">
      <c r="A4" s="748" t="s">
        <v>235</v>
      </c>
      <c r="B4" s="749" t="s">
        <v>128</v>
      </c>
      <c r="C4" s="749" t="s">
        <v>129</v>
      </c>
    </row>
    <row r="5" ht="33" customHeight="1" spans="1:11">
      <c r="A5" s="602" t="s">
        <v>271</v>
      </c>
      <c r="B5" s="207">
        <v>6000</v>
      </c>
      <c r="C5" s="207">
        <v>141</v>
      </c>
      <c r="K5" s="742"/>
    </row>
    <row r="6" ht="33" customHeight="1" spans="1:3">
      <c r="A6" s="602" t="s">
        <v>272</v>
      </c>
      <c r="B6" s="616"/>
      <c r="C6" s="617">
        <v>22400</v>
      </c>
    </row>
    <row r="7" ht="33" customHeight="1" spans="1:3">
      <c r="A7" s="602" t="s">
        <v>273</v>
      </c>
      <c r="B7" s="616"/>
      <c r="C7" s="617"/>
    </row>
    <row r="8" ht="33" customHeight="1" spans="1:3">
      <c r="A8" s="602" t="s">
        <v>274</v>
      </c>
      <c r="B8" s="616"/>
      <c r="C8" s="617"/>
    </row>
    <row r="9" ht="33" customHeight="1" spans="1:3">
      <c r="A9" s="602" t="s">
        <v>275</v>
      </c>
      <c r="B9" s="616">
        <v>10300</v>
      </c>
      <c r="C9" s="617">
        <v>1100</v>
      </c>
    </row>
    <row r="10" ht="33" customHeight="1" spans="1:3">
      <c r="A10" s="750" t="s">
        <v>158</v>
      </c>
      <c r="B10" s="751">
        <f>SUM(B5:B9)</f>
        <v>16300</v>
      </c>
      <c r="C10" s="751">
        <f>SUM(C5:C9)</f>
        <v>23641</v>
      </c>
    </row>
    <row r="11" ht="33" customHeight="1" spans="1:3">
      <c r="A11" s="623" t="s">
        <v>225</v>
      </c>
      <c r="B11" s="245">
        <f>B12+B13</f>
        <v>13</v>
      </c>
      <c r="C11" s="245">
        <f>C12+C13</f>
        <v>13</v>
      </c>
    </row>
    <row r="12" ht="33" customHeight="1" spans="1:3">
      <c r="A12" s="601" t="s">
        <v>276</v>
      </c>
      <c r="B12" s="616">
        <v>13</v>
      </c>
      <c r="C12" s="617">
        <v>13</v>
      </c>
    </row>
    <row r="13" ht="33" customHeight="1" spans="1:3">
      <c r="A13" s="602" t="s">
        <v>168</v>
      </c>
      <c r="B13" s="601"/>
      <c r="C13" s="626"/>
    </row>
    <row r="14" ht="33" customHeight="1" spans="1:3">
      <c r="A14" s="627" t="s">
        <v>169</v>
      </c>
      <c r="B14" s="248">
        <f>B10+B11</f>
        <v>16313</v>
      </c>
      <c r="C14" s="248">
        <f>C10+C11</f>
        <v>23654</v>
      </c>
    </row>
  </sheetData>
  <mergeCells count="2">
    <mergeCell ref="A1:C1"/>
    <mergeCell ref="A2:C2"/>
  </mergeCells>
  <printOptions horizontalCentered="1"/>
  <pageMargins left="0.708333333333333" right="0.708333333333333" top="0.747916666666667" bottom="0.747916666666667" header="0.314583333333333" footer="0.31458333333333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K23"/>
  <sheetViews>
    <sheetView workbookViewId="0">
      <pane xSplit="1" ySplit="4" topLeftCell="B5" activePane="bottomRight" state="frozen"/>
      <selection/>
      <selection pane="topRight"/>
      <selection pane="bottomLeft"/>
      <selection pane="bottomRight" activeCell="A1" sqref="A1"/>
    </sheetView>
  </sheetViews>
  <sheetFormatPr defaultColWidth="9" defaultRowHeight="14.25"/>
  <cols>
    <col min="1" max="1" width="46.1083333333333" style="606" customWidth="1"/>
    <col min="2" max="3" width="15.6666666666667" style="606" customWidth="1"/>
    <col min="4" max="5" width="9" style="606"/>
    <col min="6" max="6" width="1.66666666666667" style="606" hidden="1" customWidth="1"/>
    <col min="7" max="7" width="0.108333333333333" style="606" customWidth="1"/>
    <col min="8" max="16384" width="9" style="606"/>
  </cols>
  <sheetData>
    <row r="1" s="732" customFormat="1" ht="21.9" customHeight="1" spans="1:2">
      <c r="A1" s="733" t="s">
        <v>277</v>
      </c>
      <c r="B1" s="733"/>
    </row>
    <row r="2" ht="51.75" customHeight="1" spans="1:3">
      <c r="A2" s="734" t="s">
        <v>278</v>
      </c>
      <c r="B2" s="734"/>
      <c r="C2" s="734"/>
    </row>
    <row r="3" ht="20.1" customHeight="1" spans="1:3">
      <c r="A3" s="735"/>
      <c r="B3" s="736"/>
      <c r="C3" s="737" t="s">
        <v>126</v>
      </c>
    </row>
    <row r="4" ht="33" customHeight="1" spans="1:3">
      <c r="A4" s="738" t="s">
        <v>172</v>
      </c>
      <c r="B4" s="739" t="s">
        <v>128</v>
      </c>
      <c r="C4" s="739" t="s">
        <v>129</v>
      </c>
    </row>
    <row r="5" ht="33" customHeight="1" spans="1:11">
      <c r="A5" s="615" t="s">
        <v>279</v>
      </c>
      <c r="B5" s="617">
        <v>13</v>
      </c>
      <c r="C5" s="617">
        <v>13</v>
      </c>
      <c r="K5" s="742"/>
    </row>
    <row r="6" ht="33" customHeight="1" spans="1:3">
      <c r="A6" s="615" t="s">
        <v>280</v>
      </c>
      <c r="B6" s="617"/>
      <c r="C6" s="617"/>
    </row>
    <row r="7" ht="33" customHeight="1" spans="1:3">
      <c r="A7" s="615" t="s">
        <v>281</v>
      </c>
      <c r="B7" s="617"/>
      <c r="C7" s="617"/>
    </row>
    <row r="8" ht="33" customHeight="1" spans="1:3">
      <c r="A8" s="615" t="s">
        <v>282</v>
      </c>
      <c r="B8" s="617"/>
      <c r="C8" s="617"/>
    </row>
    <row r="9" ht="33" customHeight="1" spans="1:3">
      <c r="A9" s="615" t="s">
        <v>283</v>
      </c>
      <c r="B9" s="617"/>
      <c r="C9" s="617"/>
    </row>
    <row r="10" ht="33" customHeight="1" spans="1:3">
      <c r="A10" s="740" t="s">
        <v>197</v>
      </c>
      <c r="B10" s="243">
        <f>SUM(B5:B9)</f>
        <v>13</v>
      </c>
      <c r="C10" s="243">
        <f>SUM(C5:C9)</f>
        <v>13</v>
      </c>
    </row>
    <row r="11" ht="33" customHeight="1" spans="1:3">
      <c r="A11" s="613" t="s">
        <v>199</v>
      </c>
      <c r="B11" s="614">
        <f>B12+B13+B14</f>
        <v>16300</v>
      </c>
      <c r="C11" s="614">
        <f>C12+C13+C14</f>
        <v>23641</v>
      </c>
    </row>
    <row r="12" ht="33" customHeight="1" spans="1:3">
      <c r="A12" s="615" t="s">
        <v>284</v>
      </c>
      <c r="B12" s="617"/>
      <c r="C12" s="617"/>
    </row>
    <row r="13" ht="33" customHeight="1" spans="1:3">
      <c r="A13" s="615" t="s">
        <v>285</v>
      </c>
      <c r="B13" s="617">
        <v>16300</v>
      </c>
      <c r="C13" s="617">
        <v>23641</v>
      </c>
    </row>
    <row r="14" ht="33" customHeight="1" spans="1:3">
      <c r="A14" s="615" t="s">
        <v>286</v>
      </c>
      <c r="B14" s="617"/>
      <c r="C14" s="617"/>
    </row>
    <row r="15" ht="33" customHeight="1" spans="1:3">
      <c r="A15" s="618" t="s">
        <v>205</v>
      </c>
      <c r="B15" s="215">
        <f>B10+B11</f>
        <v>16313</v>
      </c>
      <c r="C15" s="215">
        <f>C10+C11</f>
        <v>23654</v>
      </c>
    </row>
    <row r="23" spans="3:3">
      <c r="C23" s="741"/>
    </row>
  </sheetData>
  <mergeCells count="1">
    <mergeCell ref="A2:C2"/>
  </mergeCells>
  <printOptions horizontalCentered="1"/>
  <pageMargins left="0.708333333333333" right="0.708333333333333" top="0.747916666666667" bottom="0.747916666666667" header="0.314583333333333" footer="0.31458333333333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D255"/>
  <sheetViews>
    <sheetView workbookViewId="0">
      <selection activeCell="A1" sqref="A1"/>
    </sheetView>
  </sheetViews>
  <sheetFormatPr defaultColWidth="9" defaultRowHeight="14.25" outlineLevelCol="3"/>
  <cols>
    <col min="1" max="1" width="43.8833333333333" style="720" customWidth="1"/>
    <col min="2" max="2" width="20.2166666666667" style="720" customWidth="1"/>
    <col min="3" max="3" width="19.6666666666667" style="720" customWidth="1"/>
    <col min="4" max="16384" width="9" style="720"/>
  </cols>
  <sheetData>
    <row r="1" s="719" customFormat="1" ht="21.9" customHeight="1" spans="1:4">
      <c r="A1" s="721" t="s">
        <v>287</v>
      </c>
      <c r="B1" s="721"/>
      <c r="C1" s="721"/>
      <c r="D1" s="722"/>
    </row>
    <row r="2" s="707" customFormat="1" ht="49.5" customHeight="1" spans="1:4">
      <c r="A2" s="723" t="s">
        <v>288</v>
      </c>
      <c r="B2" s="711"/>
      <c r="C2" s="711"/>
      <c r="D2" s="724"/>
    </row>
    <row r="3" customFormat="1" ht="20.1" customHeight="1" spans="1:4">
      <c r="A3" s="725"/>
      <c r="B3" s="725"/>
      <c r="C3" s="726" t="s">
        <v>126</v>
      </c>
      <c r="D3" s="727"/>
    </row>
    <row r="4" customFormat="1" ht="19.5" customHeight="1" spans="1:4">
      <c r="A4" s="569" t="s">
        <v>289</v>
      </c>
      <c r="B4" s="728" t="s">
        <v>128</v>
      </c>
      <c r="C4" s="728" t="s">
        <v>129</v>
      </c>
      <c r="D4" s="727"/>
    </row>
    <row r="5" customFormat="1" ht="16.05" customHeight="1" spans="1:4">
      <c r="A5" s="571"/>
      <c r="B5" s="729"/>
      <c r="C5" s="729"/>
      <c r="D5" s="727"/>
    </row>
    <row r="6" s="707" customFormat="1" ht="30" customHeight="1" spans="1:4">
      <c r="A6" s="573" t="s">
        <v>290</v>
      </c>
      <c r="B6" s="88"/>
      <c r="C6" s="88"/>
      <c r="D6" s="724"/>
    </row>
    <row r="7" s="707" customFormat="1" ht="30" customHeight="1" spans="1:4">
      <c r="A7" s="573" t="s">
        <v>291</v>
      </c>
      <c r="B7" s="88">
        <v>76778</v>
      </c>
      <c r="C7" s="88">
        <v>55623</v>
      </c>
      <c r="D7" s="724"/>
    </row>
    <row r="8" s="707" customFormat="1" ht="30" customHeight="1" spans="1:4">
      <c r="A8" s="573" t="s">
        <v>292</v>
      </c>
      <c r="B8" s="88">
        <v>66898</v>
      </c>
      <c r="C8" s="88">
        <v>60846</v>
      </c>
      <c r="D8" s="724"/>
    </row>
    <row r="9" s="707" customFormat="1" ht="30" customHeight="1" spans="1:4">
      <c r="A9" s="575" t="s">
        <v>293</v>
      </c>
      <c r="B9" s="88"/>
      <c r="C9" s="88"/>
      <c r="D9" s="724"/>
    </row>
    <row r="10" s="707" customFormat="1" ht="30" customHeight="1" spans="1:4">
      <c r="A10" s="575" t="s">
        <v>294</v>
      </c>
      <c r="B10" s="88"/>
      <c r="C10" s="88"/>
      <c r="D10" s="724"/>
    </row>
    <row r="11" s="707" customFormat="1" ht="30" customHeight="1" spans="1:4">
      <c r="A11" s="573" t="s">
        <v>295</v>
      </c>
      <c r="B11" s="88">
        <v>3557</v>
      </c>
      <c r="C11" s="88">
        <v>3849</v>
      </c>
      <c r="D11" s="724"/>
    </row>
    <row r="12" s="707" customFormat="1" ht="30" customHeight="1" spans="1:4">
      <c r="A12" s="575" t="s">
        <v>296</v>
      </c>
      <c r="B12" s="88">
        <v>4900</v>
      </c>
      <c r="C12" s="88">
        <v>4643</v>
      </c>
      <c r="D12" s="724"/>
    </row>
    <row r="13" s="707" customFormat="1" ht="30" customHeight="1" spans="1:4">
      <c r="A13" s="730" t="s">
        <v>297</v>
      </c>
      <c r="B13" s="580"/>
      <c r="C13" s="580"/>
      <c r="D13" s="724"/>
    </row>
    <row r="14" s="707" customFormat="1" ht="30" customHeight="1" spans="1:4">
      <c r="A14" s="731" t="s">
        <v>298</v>
      </c>
      <c r="B14" s="111">
        <f>SUM(B6:B13)</f>
        <v>152133</v>
      </c>
      <c r="C14" s="111">
        <f>SUM(C6:C13)</f>
        <v>124961</v>
      </c>
      <c r="D14" s="724"/>
    </row>
    <row r="15" customFormat="1" ht="26.4" customHeight="1" spans="1:4">
      <c r="A15" s="588" t="s">
        <v>299</v>
      </c>
      <c r="B15" s="589"/>
      <c r="C15" s="589"/>
      <c r="D15" s="727"/>
    </row>
    <row r="16" customFormat="1" ht="27" customHeight="1" spans="1:3">
      <c r="A16" s="590" t="s">
        <v>300</v>
      </c>
      <c r="B16" s="590"/>
      <c r="C16" s="590"/>
    </row>
    <row r="17" customFormat="1" ht="13.5"/>
    <row r="18" customFormat="1" ht="13.5"/>
    <row r="19" customFormat="1" ht="13.5"/>
    <row r="20" customFormat="1" ht="13.5"/>
    <row r="21" customFormat="1" ht="13.5"/>
    <row r="22" customFormat="1" ht="13.5"/>
    <row r="23" customFormat="1" ht="13.5"/>
    <row r="24" customFormat="1" ht="13.5"/>
    <row r="25" customFormat="1" ht="13.5"/>
    <row r="26" customFormat="1" ht="13.5"/>
    <row r="27" customFormat="1" ht="13.5"/>
    <row r="28" customFormat="1" ht="13.5"/>
    <row r="29" customFormat="1" ht="13.5"/>
    <row r="30" customFormat="1" ht="13.5"/>
    <row r="31" customFormat="1" ht="13.5"/>
    <row r="32" customFormat="1" ht="13.5"/>
    <row r="33" customFormat="1" ht="13.5"/>
    <row r="34" customFormat="1" ht="13.5"/>
    <row r="35" customFormat="1" ht="13.5"/>
    <row r="36" customFormat="1" ht="13.5"/>
    <row r="37" customFormat="1" ht="13.5"/>
    <row r="38" customFormat="1" ht="13.5"/>
    <row r="39" customFormat="1" ht="13.5"/>
    <row r="40" customFormat="1" ht="13.5"/>
    <row r="41" customFormat="1" ht="13.5"/>
    <row r="42" customFormat="1" ht="13.5"/>
    <row r="43" customFormat="1" ht="13.5"/>
    <row r="44" customFormat="1" ht="13.5"/>
    <row r="45" customFormat="1" ht="13.5"/>
    <row r="46" customFormat="1" ht="13.5"/>
    <row r="47" customFormat="1" ht="13.5"/>
    <row r="48" customFormat="1" ht="13.5"/>
    <row r="49" customFormat="1" ht="13.5"/>
    <row r="50" customFormat="1" ht="13.5"/>
    <row r="51" customFormat="1" ht="13.5"/>
    <row r="52" customFormat="1" ht="13.5"/>
    <row r="53" customFormat="1" ht="13.5"/>
    <row r="54" customFormat="1" ht="13.5"/>
    <row r="55" customFormat="1" ht="13.5"/>
    <row r="56" customFormat="1" ht="13.5"/>
    <row r="57" customFormat="1" ht="13.5"/>
    <row r="58" customFormat="1" ht="13.5"/>
    <row r="59" customFormat="1" ht="13.5"/>
    <row r="60" customFormat="1" ht="13.5"/>
    <row r="61" customFormat="1" ht="13.5"/>
    <row r="62" customFormat="1" ht="13.5"/>
    <row r="63" customFormat="1" ht="13.5"/>
    <row r="64" customFormat="1" ht="13.5"/>
    <row r="65" customFormat="1" ht="13.5"/>
    <row r="66" customFormat="1" ht="13.5"/>
    <row r="67" customFormat="1" ht="13.5"/>
    <row r="68" customFormat="1" ht="13.5"/>
    <row r="69" customFormat="1" ht="13.5"/>
    <row r="70" customFormat="1" ht="13.5"/>
    <row r="71" customFormat="1" ht="13.5"/>
    <row r="72" customFormat="1" ht="13.5"/>
    <row r="73" customFormat="1" ht="13.5"/>
    <row r="74" customFormat="1" ht="13.5"/>
    <row r="75" customFormat="1" ht="13.5"/>
    <row r="76" customFormat="1" ht="13.5"/>
    <row r="77" customFormat="1" ht="13.5"/>
    <row r="78" customFormat="1" ht="13.5"/>
    <row r="79" customFormat="1" ht="13.5"/>
    <row r="80" customFormat="1" ht="13.5"/>
    <row r="81" customFormat="1" ht="13.5"/>
    <row r="82" customFormat="1" ht="13.5"/>
    <row r="83" customFormat="1" ht="13.5"/>
    <row r="84" customFormat="1" ht="13.5"/>
    <row r="85" customFormat="1" ht="13.5"/>
    <row r="86" customFormat="1" ht="13.5"/>
    <row r="87" customFormat="1" ht="13.5"/>
    <row r="88" customFormat="1" ht="13.5"/>
    <row r="89" customFormat="1" ht="13.5"/>
    <row r="90" customFormat="1" ht="13.5"/>
    <row r="91" customFormat="1" ht="13.5"/>
    <row r="92" customFormat="1" ht="13.5"/>
    <row r="93" customFormat="1" ht="13.5"/>
    <row r="94" customFormat="1" ht="13.5"/>
    <row r="95" customFormat="1" ht="13.5"/>
    <row r="96" customFormat="1" ht="13.5"/>
    <row r="97" customFormat="1" ht="13.5"/>
    <row r="98" customFormat="1" ht="13.5"/>
    <row r="99" customFormat="1" ht="13.5"/>
    <row r="100" customFormat="1" ht="13.5"/>
    <row r="101" customFormat="1" ht="13.5"/>
    <row r="102" customFormat="1" ht="13.5"/>
    <row r="103" customFormat="1" ht="13.5"/>
    <row r="104" customFormat="1" ht="13.5"/>
    <row r="105" customFormat="1" ht="13.5"/>
    <row r="106" customFormat="1" ht="13.5"/>
    <row r="107" customFormat="1" ht="13.5"/>
    <row r="108" customFormat="1" ht="13.5"/>
    <row r="109" customFormat="1" ht="13.5"/>
    <row r="110" customFormat="1" ht="13.5"/>
    <row r="111" customFormat="1" ht="13.5"/>
    <row r="112" customFormat="1" ht="13.5"/>
    <row r="113" customFormat="1" ht="13.5"/>
    <row r="114" customFormat="1" ht="13.5"/>
    <row r="115" customFormat="1" ht="13.5"/>
    <row r="116" customFormat="1" ht="13.5"/>
    <row r="117" customFormat="1" ht="13.5"/>
    <row r="118" customFormat="1" ht="13.5"/>
    <row r="119" customFormat="1" ht="13.5"/>
    <row r="120" customFormat="1" ht="13.5"/>
    <row r="121" customFormat="1" ht="13.5"/>
    <row r="122" customFormat="1" ht="13.5"/>
    <row r="123" customFormat="1" ht="13.5"/>
    <row r="124" customFormat="1" ht="13.5"/>
    <row r="125" customFormat="1" ht="13.5"/>
    <row r="126" customFormat="1" ht="13.5"/>
    <row r="127" customFormat="1" ht="13.5"/>
    <row r="128" customFormat="1" ht="13.5"/>
    <row r="129" customFormat="1" ht="13.5"/>
    <row r="130" customFormat="1" ht="13.5"/>
    <row r="131" customFormat="1" ht="13.5"/>
    <row r="132" customFormat="1" ht="13.5"/>
    <row r="133" customFormat="1" ht="13.5"/>
    <row r="134" customFormat="1" ht="13.5"/>
    <row r="135" customFormat="1" ht="13.5"/>
    <row r="136" customFormat="1" ht="13.5"/>
    <row r="137" customFormat="1" ht="13.5"/>
    <row r="138" customFormat="1" ht="13.5"/>
    <row r="139" customFormat="1" ht="13.5"/>
    <row r="140" customFormat="1" ht="13.5"/>
    <row r="141" customFormat="1" ht="13.5"/>
    <row r="142" customFormat="1" ht="13.5"/>
    <row r="143" customFormat="1" ht="13.5"/>
    <row r="144" customFormat="1" ht="13.5"/>
    <row r="145" customFormat="1" ht="13.5"/>
    <row r="146" customFormat="1" ht="13.5"/>
    <row r="147" customFormat="1" ht="13.5"/>
    <row r="148" customFormat="1" ht="13.5"/>
    <row r="149" customFormat="1" ht="13.5"/>
    <row r="150" customFormat="1" ht="13.5"/>
    <row r="151" customFormat="1" ht="13.5"/>
    <row r="152" customFormat="1" ht="13.5"/>
    <row r="153" customFormat="1" ht="13.5"/>
    <row r="154" customFormat="1" ht="13.5"/>
    <row r="155" customFormat="1" ht="13.5"/>
    <row r="156" customFormat="1" ht="13.5"/>
    <row r="157" customFormat="1" ht="13.5"/>
    <row r="158" customFormat="1" ht="13.5"/>
    <row r="159" customFormat="1" ht="13.5"/>
    <row r="160" customFormat="1" ht="13.5"/>
    <row r="161" customFormat="1" ht="13.5"/>
    <row r="162" customFormat="1" ht="13.5"/>
    <row r="163" customFormat="1" ht="13.5"/>
    <row r="164" customFormat="1" ht="13.5"/>
    <row r="165" customFormat="1" ht="13.5"/>
    <row r="166" customFormat="1" ht="13.5"/>
    <row r="167" customFormat="1" ht="13.5"/>
    <row r="168" customFormat="1" ht="13.5"/>
    <row r="169" customFormat="1" ht="13.5"/>
    <row r="170" customFormat="1" ht="13.5"/>
    <row r="171" customFormat="1" ht="13.5"/>
    <row r="172" customFormat="1" ht="13.5"/>
    <row r="173" customFormat="1" ht="13.5"/>
    <row r="174" customFormat="1" ht="13.5"/>
    <row r="175" customFormat="1" ht="13.5"/>
    <row r="176" customFormat="1" ht="13.5"/>
    <row r="177" customFormat="1" ht="13.5"/>
    <row r="178" customFormat="1" ht="13.5"/>
    <row r="179" customFormat="1" ht="13.5"/>
    <row r="180" customFormat="1" ht="13.5"/>
    <row r="181" customFormat="1" ht="13.5"/>
    <row r="182" customFormat="1" ht="13.5"/>
    <row r="183" customFormat="1" ht="13.5"/>
    <row r="184" customFormat="1" ht="13.5"/>
    <row r="185" customFormat="1" ht="13.5"/>
    <row r="186" customFormat="1" ht="13.5"/>
    <row r="187" customFormat="1" ht="13.5"/>
    <row r="188" customFormat="1" ht="13.5"/>
    <row r="189" customFormat="1" ht="13.5"/>
    <row r="190" customFormat="1" ht="13.5"/>
    <row r="191" customFormat="1" ht="13.5"/>
    <row r="192" customFormat="1" ht="13.5"/>
    <row r="193" customFormat="1" ht="13.5"/>
    <row r="194" customFormat="1" ht="13.5"/>
    <row r="195" customFormat="1" ht="13.5"/>
    <row r="196" customFormat="1" ht="13.5"/>
    <row r="197" customFormat="1" ht="13.5"/>
    <row r="198" customFormat="1" ht="13.5"/>
    <row r="199" customFormat="1" ht="13.5"/>
    <row r="200" customFormat="1" ht="13.5"/>
    <row r="201" customFormat="1" ht="13.5"/>
    <row r="202" customFormat="1" ht="13.5"/>
    <row r="203" customFormat="1" ht="13.5"/>
    <row r="204" customFormat="1" ht="13.5"/>
    <row r="205" customFormat="1" ht="13.5"/>
    <row r="206" customFormat="1" ht="13.5"/>
    <row r="207" customFormat="1" ht="13.5"/>
    <row r="208" customFormat="1" ht="13.5"/>
    <row r="209" customFormat="1" ht="13.5"/>
    <row r="210" customFormat="1" ht="13.5"/>
    <row r="211" customFormat="1" ht="13.5"/>
    <row r="212" customFormat="1" ht="13.5"/>
    <row r="213" customFormat="1" ht="13.5"/>
    <row r="214" customFormat="1" ht="13.5"/>
    <row r="215" customFormat="1" ht="13.5"/>
    <row r="216" customFormat="1" ht="13.5"/>
    <row r="217" customFormat="1" ht="13.5"/>
    <row r="218" customFormat="1" ht="13.5"/>
    <row r="219" customFormat="1" ht="13.5"/>
    <row r="220" customFormat="1" ht="13.5"/>
    <row r="221" customFormat="1" ht="13.5"/>
    <row r="222" customFormat="1" ht="13.5"/>
    <row r="223" customFormat="1" ht="13.5"/>
    <row r="224" customFormat="1" ht="13.5"/>
    <row r="225" customFormat="1" ht="13.5"/>
    <row r="226" customFormat="1" ht="13.5"/>
    <row r="227" customFormat="1" ht="13.5"/>
    <row r="228" customFormat="1" ht="13.5"/>
    <row r="229" customFormat="1" ht="13.5"/>
    <row r="230" customFormat="1" ht="13.5"/>
    <row r="231" customFormat="1" ht="13.5"/>
    <row r="232" customFormat="1" ht="13.5"/>
    <row r="233" customFormat="1" ht="13.5"/>
    <row r="234" customFormat="1" ht="13.5"/>
    <row r="235" customFormat="1" ht="13.5"/>
    <row r="236" customFormat="1" ht="13.5"/>
    <row r="237" customFormat="1" ht="13.5"/>
    <row r="238" customFormat="1" ht="13.5"/>
    <row r="239" customFormat="1" ht="13.5"/>
    <row r="240" customFormat="1" ht="13.5"/>
    <row r="241" customFormat="1" ht="13.5"/>
    <row r="242" customFormat="1" ht="13.5"/>
    <row r="243" customFormat="1" ht="13.5"/>
    <row r="244" customFormat="1" ht="13.5"/>
    <row r="245" customFormat="1" ht="13.5"/>
    <row r="246" customFormat="1" ht="13.5"/>
    <row r="247" customFormat="1" ht="13.5"/>
    <row r="248" customFormat="1" ht="13.5"/>
    <row r="249" customFormat="1" ht="13.5"/>
    <row r="250" customFormat="1" ht="13.5"/>
    <row r="251" customFormat="1" ht="13.5"/>
    <row r="252" customFormat="1" ht="13.5"/>
    <row r="253" customFormat="1" ht="13.5"/>
    <row r="254" customFormat="1" ht="13.5"/>
    <row r="255" customFormat="1" ht="13.5"/>
  </sheetData>
  <mergeCells count="6">
    <mergeCell ref="A2:C2"/>
    <mergeCell ref="A15:C15"/>
    <mergeCell ref="A16:C16"/>
    <mergeCell ref="A4:A5"/>
    <mergeCell ref="B4:B5"/>
    <mergeCell ref="C4:C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K290"/>
  <sheetViews>
    <sheetView workbookViewId="0">
      <selection activeCell="A1" sqref="A1:C1"/>
    </sheetView>
  </sheetViews>
  <sheetFormatPr defaultColWidth="9" defaultRowHeight="14.25"/>
  <cols>
    <col min="1" max="1" width="49.3333333333333" style="708" customWidth="1"/>
    <col min="2" max="2" width="17.3333333333333" style="708" customWidth="1"/>
    <col min="3" max="3" width="17.4416666666667" style="708" customWidth="1"/>
    <col min="4" max="5" width="9" style="708"/>
    <col min="6" max="6" width="1.66666666666667" style="708" hidden="1" customWidth="1"/>
    <col min="7" max="7" width="0.108333333333333" style="708" customWidth="1"/>
    <col min="8" max="9" width="9" style="708"/>
    <col min="10" max="10" width="9.55833333333333" style="708" customWidth="1"/>
    <col min="11" max="16384" width="9" style="708"/>
  </cols>
  <sheetData>
    <row r="1" s="705" customFormat="1" ht="21.9" customHeight="1" spans="1:4">
      <c r="A1" s="709" t="s">
        <v>301</v>
      </c>
      <c r="B1" s="709"/>
      <c r="C1" s="709"/>
      <c r="D1" s="710"/>
    </row>
    <row r="2" s="706" customFormat="1" ht="42" customHeight="1" spans="1:4">
      <c r="A2" s="711" t="s">
        <v>302</v>
      </c>
      <c r="B2" s="711"/>
      <c r="C2" s="711"/>
      <c r="D2" s="712"/>
    </row>
    <row r="3" customFormat="1" ht="20.1" customHeight="1" spans="1:3">
      <c r="A3" s="713"/>
      <c r="B3" s="713"/>
      <c r="C3" s="714" t="s">
        <v>126</v>
      </c>
    </row>
    <row r="4" customFormat="1" ht="19.5" customHeight="1" spans="1:3">
      <c r="A4" s="569" t="s">
        <v>303</v>
      </c>
      <c r="B4" s="570" t="s">
        <v>304</v>
      </c>
      <c r="C4" s="570" t="s">
        <v>305</v>
      </c>
    </row>
    <row r="5" customFormat="1" ht="13.05" customHeight="1" spans="1:11">
      <c r="A5" s="571"/>
      <c r="B5" s="572"/>
      <c r="C5" s="572"/>
      <c r="K5" s="717"/>
    </row>
    <row r="6" s="707" customFormat="1" ht="24" customHeight="1" spans="1:3">
      <c r="A6" s="573" t="s">
        <v>306</v>
      </c>
      <c r="B6" s="88"/>
      <c r="C6" s="88"/>
    </row>
    <row r="7" s="707" customFormat="1" ht="24" customHeight="1" spans="1:3">
      <c r="A7" s="575" t="s">
        <v>307</v>
      </c>
      <c r="B7" s="88"/>
      <c r="C7" s="88"/>
    </row>
    <row r="8" s="707" customFormat="1" ht="24" customHeight="1" spans="1:3">
      <c r="A8" s="575" t="s">
        <v>308</v>
      </c>
      <c r="B8" s="88"/>
      <c r="C8" s="88"/>
    </row>
    <row r="9" s="707" customFormat="1" ht="24" customHeight="1" spans="1:3">
      <c r="A9" s="575" t="s">
        <v>309</v>
      </c>
      <c r="B9" s="88"/>
      <c r="C9" s="88"/>
    </row>
    <row r="10" s="707" customFormat="1" ht="24" customHeight="1" spans="1:3">
      <c r="A10" s="575" t="s">
        <v>310</v>
      </c>
      <c r="B10" s="88"/>
      <c r="C10" s="88"/>
    </row>
    <row r="11" s="707" customFormat="1" ht="24" customHeight="1" spans="1:3">
      <c r="A11" s="575" t="s">
        <v>311</v>
      </c>
      <c r="B11" s="88"/>
      <c r="C11" s="88"/>
    </row>
    <row r="12" s="707" customFormat="1" ht="24" customHeight="1" spans="1:3">
      <c r="A12" s="573" t="s">
        <v>312</v>
      </c>
      <c r="B12" s="88">
        <f>SUM(B13:B17)</f>
        <v>48437</v>
      </c>
      <c r="C12" s="88">
        <f>SUM(C13:C17)</f>
        <v>41054</v>
      </c>
    </row>
    <row r="13" s="707" customFormat="1" ht="24" customHeight="1" spans="1:3">
      <c r="A13" s="575" t="s">
        <v>313</v>
      </c>
      <c r="B13" s="88">
        <v>42235</v>
      </c>
      <c r="C13" s="88">
        <v>36723</v>
      </c>
    </row>
    <row r="14" s="707" customFormat="1" ht="24" customHeight="1" spans="1:3">
      <c r="A14" s="575" t="s">
        <v>314</v>
      </c>
      <c r="B14" s="88">
        <v>6098</v>
      </c>
      <c r="C14" s="88">
        <v>4251</v>
      </c>
    </row>
    <row r="15" s="707" customFormat="1" ht="24" customHeight="1" spans="1:3">
      <c r="A15" s="575" t="s">
        <v>315</v>
      </c>
      <c r="B15" s="88"/>
      <c r="C15" s="88"/>
    </row>
    <row r="16" s="707" customFormat="1" ht="24" customHeight="1" spans="1:3">
      <c r="A16" s="573" t="s">
        <v>316</v>
      </c>
      <c r="B16" s="88">
        <v>71</v>
      </c>
      <c r="C16" s="88">
        <v>62</v>
      </c>
    </row>
    <row r="17" s="707" customFormat="1" ht="24" customHeight="1" spans="1:3">
      <c r="A17" s="575" t="s">
        <v>317</v>
      </c>
      <c r="B17" s="88">
        <v>33</v>
      </c>
      <c r="C17" s="88">
        <v>18</v>
      </c>
    </row>
    <row r="18" s="707" customFormat="1" ht="24" customHeight="1" spans="1:3">
      <c r="A18" s="573" t="s">
        <v>318</v>
      </c>
      <c r="B18" s="88">
        <f>SUM(B19:B21)</f>
        <v>66304</v>
      </c>
      <c r="C18" s="88">
        <f>SUM(C19:C21)</f>
        <v>61406</v>
      </c>
    </row>
    <row r="19" s="707" customFormat="1" ht="24" customHeight="1" spans="1:3">
      <c r="A19" s="573" t="s">
        <v>319</v>
      </c>
      <c r="B19" s="88">
        <v>62881</v>
      </c>
      <c r="C19" s="88">
        <v>58084</v>
      </c>
    </row>
    <row r="20" s="707" customFormat="1" ht="24" customHeight="1" spans="1:3">
      <c r="A20" s="575" t="s">
        <v>320</v>
      </c>
      <c r="B20" s="88">
        <v>338</v>
      </c>
      <c r="C20" s="88">
        <v>683</v>
      </c>
    </row>
    <row r="21" s="707" customFormat="1" ht="24" customHeight="1" spans="1:3">
      <c r="A21" s="575" t="s">
        <v>321</v>
      </c>
      <c r="B21" s="88">
        <v>3085</v>
      </c>
      <c r="C21" s="88">
        <v>2639</v>
      </c>
    </row>
    <row r="22" s="707" customFormat="1" ht="24" customHeight="1" spans="1:3">
      <c r="A22" s="575" t="s">
        <v>322</v>
      </c>
      <c r="B22" s="88"/>
      <c r="C22" s="88"/>
    </row>
    <row r="23" s="707" customFormat="1" ht="24" customHeight="1" spans="1:3">
      <c r="A23" s="575" t="s">
        <v>323</v>
      </c>
      <c r="B23" s="88"/>
      <c r="C23" s="88"/>
    </row>
    <row r="24" s="707" customFormat="1" ht="24" customHeight="1" spans="1:3">
      <c r="A24" s="575" t="s">
        <v>324</v>
      </c>
      <c r="B24" s="88"/>
      <c r="C24" s="88"/>
    </row>
    <row r="25" s="707" customFormat="1" ht="24" customHeight="1" spans="1:3">
      <c r="A25" s="575" t="s">
        <v>325</v>
      </c>
      <c r="B25" s="88"/>
      <c r="C25" s="88"/>
    </row>
    <row r="26" s="707" customFormat="1" ht="24" customHeight="1" spans="1:3">
      <c r="A26" s="575" t="s">
        <v>326</v>
      </c>
      <c r="B26" s="88"/>
      <c r="C26" s="88"/>
    </row>
    <row r="27" s="707" customFormat="1" ht="24" customHeight="1" spans="1:3">
      <c r="A27" s="573" t="s">
        <v>327</v>
      </c>
      <c r="B27" s="88"/>
      <c r="C27" s="88"/>
    </row>
    <row r="28" s="707" customFormat="1" ht="24" customHeight="1" spans="1:3">
      <c r="A28" s="575" t="s">
        <v>328</v>
      </c>
      <c r="B28" s="88"/>
      <c r="C28" s="88"/>
    </row>
    <row r="29" s="707" customFormat="1" ht="24" customHeight="1" spans="1:3">
      <c r="A29" s="575" t="s">
        <v>329</v>
      </c>
      <c r="B29" s="88"/>
      <c r="C29" s="88"/>
    </row>
    <row r="30" s="707" customFormat="1" ht="24" customHeight="1" spans="1:3">
      <c r="A30" s="575" t="s">
        <v>330</v>
      </c>
      <c r="B30" s="88"/>
      <c r="C30" s="88"/>
    </row>
    <row r="31" s="707" customFormat="1" ht="24" customHeight="1" spans="1:3">
      <c r="A31" s="573" t="s">
        <v>331</v>
      </c>
      <c r="B31" s="88">
        <f>SUM(B32:B35)</f>
        <v>4118</v>
      </c>
      <c r="C31" s="88">
        <v>3337</v>
      </c>
    </row>
    <row r="32" s="707" customFormat="1" ht="24" customHeight="1" spans="1:3">
      <c r="A32" s="575" t="s">
        <v>332</v>
      </c>
      <c r="B32" s="88">
        <v>4071</v>
      </c>
      <c r="C32" s="88">
        <v>3185</v>
      </c>
    </row>
    <row r="33" s="707" customFormat="1" ht="24" customHeight="1" spans="1:3">
      <c r="A33" s="575" t="s">
        <v>333</v>
      </c>
      <c r="B33" s="88"/>
      <c r="C33" s="88"/>
    </row>
    <row r="34" s="707" customFormat="1" ht="24" customHeight="1" spans="1:3">
      <c r="A34" s="575" t="s">
        <v>334</v>
      </c>
      <c r="B34" s="88">
        <v>45</v>
      </c>
      <c r="C34" s="88"/>
    </row>
    <row r="35" s="707" customFormat="1" ht="24" customHeight="1" spans="1:3">
      <c r="A35" s="575" t="s">
        <v>335</v>
      </c>
      <c r="B35" s="88">
        <v>2</v>
      </c>
      <c r="C35" s="88">
        <v>2</v>
      </c>
    </row>
    <row r="36" s="707" customFormat="1" ht="24" customHeight="1" spans="1:3">
      <c r="A36" s="575" t="s">
        <v>336</v>
      </c>
      <c r="B36" s="88">
        <f>SUM(B37:B45)</f>
        <v>3648</v>
      </c>
      <c r="C36" s="88">
        <v>3671</v>
      </c>
    </row>
    <row r="37" s="707" customFormat="1" ht="24" customHeight="1" spans="1:3">
      <c r="A37" s="575" t="s">
        <v>337</v>
      </c>
      <c r="B37" s="88">
        <v>1421</v>
      </c>
      <c r="C37" s="88">
        <v>917</v>
      </c>
    </row>
    <row r="38" s="707" customFormat="1" ht="24" customHeight="1" spans="1:3">
      <c r="A38" s="575" t="s">
        <v>338</v>
      </c>
      <c r="B38" s="88">
        <v>291</v>
      </c>
      <c r="C38" s="88">
        <v>212</v>
      </c>
    </row>
    <row r="39" s="707" customFormat="1" ht="24" customHeight="1" spans="1:3">
      <c r="A39" s="575" t="s">
        <v>309</v>
      </c>
      <c r="B39" s="88"/>
      <c r="C39" s="88"/>
    </row>
    <row r="40" s="707" customFormat="1" ht="24" customHeight="1" spans="1:3">
      <c r="A40" s="575" t="s">
        <v>339</v>
      </c>
      <c r="B40" s="88"/>
      <c r="C40" s="88"/>
    </row>
    <row r="41" s="707" customFormat="1" ht="24" customHeight="1" spans="1:3">
      <c r="A41" s="575" t="s">
        <v>340</v>
      </c>
      <c r="B41" s="88">
        <v>417</v>
      </c>
      <c r="C41" s="88">
        <v>240</v>
      </c>
    </row>
    <row r="42" s="707" customFormat="1" ht="24" customHeight="1" spans="1:3">
      <c r="A42" s="575" t="s">
        <v>341</v>
      </c>
      <c r="B42" s="88">
        <v>1101</v>
      </c>
      <c r="C42" s="88">
        <v>1260</v>
      </c>
    </row>
    <row r="43" s="707" customFormat="1" ht="24" customHeight="1" spans="1:3">
      <c r="A43" s="575" t="s">
        <v>342</v>
      </c>
      <c r="B43" s="88">
        <v>51</v>
      </c>
      <c r="C43" s="88">
        <v>169</v>
      </c>
    </row>
    <row r="44" s="707" customFormat="1" ht="24" customHeight="1" spans="1:3">
      <c r="A44" s="575" t="s">
        <v>343</v>
      </c>
      <c r="B44" s="88">
        <v>18</v>
      </c>
      <c r="C44" s="88"/>
    </row>
    <row r="45" s="707" customFormat="1" ht="24" customHeight="1" spans="1:3">
      <c r="A45" s="575" t="s">
        <v>344</v>
      </c>
      <c r="B45" s="88">
        <v>349</v>
      </c>
      <c r="C45" s="88">
        <v>705</v>
      </c>
    </row>
    <row r="46" s="707" customFormat="1" ht="24" customHeight="1" spans="1:3">
      <c r="A46" s="575" t="s">
        <v>345</v>
      </c>
      <c r="B46" s="88"/>
      <c r="C46" s="88"/>
    </row>
    <row r="47" s="707" customFormat="1" ht="24" customHeight="1" spans="1:4">
      <c r="A47" s="576" t="s">
        <v>346</v>
      </c>
      <c r="B47" s="577">
        <f>B6+B12+B18+B22+B27+B31+B36+B46</f>
        <v>122507</v>
      </c>
      <c r="C47" s="577">
        <f>C6+C12+C18+C22+C27+C31+C36+C46</f>
        <v>109468</v>
      </c>
      <c r="D47" s="715"/>
    </row>
    <row r="48" s="506" customFormat="1" ht="27" customHeight="1" spans="1:3">
      <c r="A48" s="575" t="s">
        <v>347</v>
      </c>
      <c r="B48" s="109">
        <v>29626</v>
      </c>
      <c r="C48" s="88">
        <v>15493</v>
      </c>
    </row>
    <row r="49" s="506" customFormat="1" ht="27" customHeight="1" spans="1:4">
      <c r="A49" s="95" t="s">
        <v>348</v>
      </c>
      <c r="B49" s="96">
        <f>B48+C49</f>
        <v>199614</v>
      </c>
      <c r="C49" s="96">
        <v>169988</v>
      </c>
      <c r="D49" s="716"/>
    </row>
    <row r="50" customFormat="1" ht="13.5"/>
    <row r="51" customFormat="1" ht="13.5" spans="10:10">
      <c r="J51" s="718"/>
    </row>
    <row r="52" customFormat="1" ht="13.5"/>
    <row r="53" customFormat="1" ht="13.5"/>
    <row r="54" customFormat="1" ht="13.5"/>
    <row r="55" customFormat="1" ht="13.5"/>
    <row r="56" customFormat="1" ht="13.5"/>
    <row r="57" customFormat="1" ht="13.5"/>
    <row r="58" customFormat="1" ht="13.5"/>
    <row r="59" customFormat="1" ht="13.5"/>
    <row r="60" customFormat="1" ht="13.5"/>
    <row r="61" customFormat="1" ht="13.5"/>
    <row r="62" customFormat="1" ht="13.5"/>
    <row r="63" customFormat="1" ht="13.5"/>
    <row r="64" customFormat="1" ht="13.5"/>
    <row r="65" customFormat="1" ht="13.5"/>
    <row r="66" customFormat="1" ht="13.5"/>
    <row r="67" customFormat="1" ht="13.5"/>
    <row r="68" customFormat="1" ht="13.5"/>
    <row r="69" customFormat="1" ht="13.5"/>
    <row r="70" customFormat="1" ht="13.5"/>
    <row r="71" customFormat="1" ht="13.5"/>
    <row r="72" customFormat="1" ht="13.5"/>
    <row r="73" customFormat="1" ht="13.5"/>
    <row r="74" customFormat="1" ht="13.5"/>
    <row r="75" customFormat="1" ht="13.5"/>
    <row r="76" customFormat="1" ht="13.5"/>
    <row r="77" customFormat="1" ht="13.5"/>
    <row r="78" customFormat="1" ht="13.5"/>
    <row r="79" customFormat="1" ht="13.5"/>
    <row r="80" customFormat="1" ht="13.5"/>
    <row r="81" customFormat="1" ht="13.5"/>
    <row r="82" customFormat="1" ht="13.5"/>
    <row r="83" customFormat="1" ht="13.5"/>
    <row r="84" customFormat="1" ht="13.5"/>
    <row r="85" customFormat="1" ht="13.5"/>
    <row r="86" customFormat="1" ht="13.5"/>
    <row r="87" customFormat="1" ht="13.5"/>
    <row r="88" customFormat="1" ht="13.5"/>
    <row r="89" customFormat="1" ht="13.5"/>
    <row r="90" customFormat="1" ht="13.5"/>
    <row r="91" customFormat="1" ht="13.5"/>
    <row r="92" customFormat="1" ht="13.5"/>
    <row r="93" customFormat="1" ht="13.5"/>
    <row r="94" customFormat="1" ht="13.5"/>
    <row r="95" customFormat="1" ht="13.5"/>
    <row r="96" customFormat="1" ht="13.5"/>
    <row r="97" customFormat="1" ht="13.5"/>
    <row r="98" customFormat="1" ht="13.5"/>
    <row r="99" customFormat="1" ht="13.5"/>
    <row r="100" customFormat="1" ht="13.5"/>
    <row r="101" customFormat="1" ht="13.5"/>
    <row r="102" customFormat="1" ht="13.5"/>
    <row r="103" customFormat="1" ht="13.5"/>
    <row r="104" customFormat="1" ht="13.5"/>
    <row r="105" customFormat="1" ht="13.5"/>
    <row r="106" customFormat="1" ht="13.5"/>
    <row r="107" customFormat="1" ht="13.5"/>
    <row r="108" customFormat="1" ht="13.5"/>
    <row r="109" customFormat="1" ht="13.5"/>
    <row r="110" customFormat="1" ht="13.5"/>
    <row r="111" customFormat="1" ht="13.5"/>
    <row r="112" customFormat="1" ht="13.5"/>
    <row r="113" customFormat="1" ht="13.5"/>
    <row r="114" customFormat="1" ht="13.5"/>
    <row r="115" customFormat="1" ht="13.5"/>
    <row r="116" customFormat="1" ht="13.5"/>
    <row r="117" customFormat="1" ht="13.5"/>
    <row r="118" customFormat="1" ht="13.5"/>
    <row r="119" customFormat="1" ht="13.5"/>
    <row r="120" customFormat="1" ht="13.5"/>
    <row r="121" customFormat="1" ht="13.5"/>
    <row r="122" customFormat="1" ht="13.5"/>
    <row r="123" customFormat="1" ht="13.5"/>
    <row r="124" customFormat="1" ht="13.5"/>
    <row r="125" customFormat="1" ht="13.5"/>
    <row r="126" customFormat="1" ht="13.5"/>
    <row r="127" customFormat="1" ht="13.5"/>
    <row r="128" customFormat="1" ht="13.5"/>
    <row r="129" customFormat="1" ht="13.5"/>
    <row r="130" customFormat="1" ht="13.5"/>
    <row r="131" customFormat="1" ht="13.5"/>
    <row r="132" customFormat="1" ht="13.5"/>
    <row r="133" customFormat="1" ht="13.5"/>
    <row r="134" customFormat="1" ht="13.5"/>
    <row r="135" customFormat="1" ht="13.5"/>
    <row r="136" customFormat="1" ht="13.5"/>
    <row r="137" customFormat="1" ht="13.5"/>
    <row r="138" customFormat="1" ht="13.5"/>
    <row r="139" customFormat="1" ht="13.5"/>
    <row r="140" customFormat="1" ht="13.5"/>
    <row r="141" customFormat="1" ht="13.5"/>
    <row r="142" customFormat="1" ht="13.5"/>
    <row r="143" customFormat="1" ht="13.5"/>
    <row r="144" customFormat="1" ht="13.5"/>
    <row r="145" customFormat="1" ht="13.5"/>
    <row r="146" customFormat="1" ht="13.5"/>
    <row r="147" customFormat="1" ht="13.5"/>
    <row r="148" customFormat="1" ht="13.5"/>
    <row r="149" customFormat="1" ht="13.5"/>
    <row r="150" customFormat="1" ht="13.5"/>
    <row r="151" customFormat="1" ht="13.5"/>
    <row r="152" customFormat="1" ht="13.5"/>
    <row r="153" customFormat="1" ht="13.5"/>
    <row r="154" customFormat="1" ht="13.5"/>
    <row r="155" customFormat="1" ht="13.5"/>
    <row r="156" customFormat="1" ht="13.5"/>
    <row r="157" customFormat="1" ht="13.5"/>
    <row r="158" customFormat="1" ht="13.5"/>
    <row r="159" customFormat="1" ht="13.5"/>
    <row r="160" customFormat="1" ht="13.5"/>
    <row r="161" customFormat="1" ht="13.5"/>
    <row r="162" customFormat="1" ht="13.5"/>
    <row r="163" customFormat="1" ht="13.5"/>
    <row r="164" customFormat="1" ht="13.5"/>
    <row r="165" customFormat="1" ht="13.5"/>
    <row r="166" customFormat="1" ht="13.5"/>
    <row r="167" customFormat="1" ht="13.5"/>
    <row r="168" customFormat="1" ht="13.5"/>
    <row r="169" customFormat="1" ht="13.5"/>
    <row r="170" customFormat="1" ht="13.5"/>
    <row r="171" customFormat="1" ht="13.5"/>
    <row r="172" customFormat="1" ht="13.5"/>
    <row r="173" customFormat="1" ht="13.5"/>
    <row r="174" customFormat="1" ht="13.5"/>
    <row r="175" customFormat="1" ht="13.5"/>
    <row r="176" customFormat="1" ht="13.5"/>
    <row r="177" customFormat="1" ht="13.5"/>
    <row r="178" customFormat="1" ht="13.5"/>
    <row r="179" customFormat="1" ht="13.5"/>
    <row r="180" customFormat="1" ht="13.5"/>
    <row r="181" customFormat="1" ht="13.5"/>
    <row r="182" customFormat="1" ht="13.5"/>
    <row r="183" customFormat="1" ht="13.5"/>
    <row r="184" customFormat="1" ht="13.5"/>
    <row r="185" customFormat="1" ht="13.5"/>
    <row r="186" customFormat="1" ht="13.5"/>
    <row r="187" customFormat="1" ht="13.5"/>
    <row r="188" customFormat="1" ht="13.5"/>
    <row r="189" customFormat="1" ht="13.5"/>
    <row r="190" customFormat="1" ht="13.5"/>
    <row r="191" customFormat="1" ht="13.5"/>
    <row r="192" customFormat="1" ht="13.5"/>
    <row r="193" customFormat="1" ht="13.5"/>
    <row r="194" customFormat="1" ht="13.5"/>
    <row r="195" customFormat="1" ht="13.5"/>
    <row r="196" customFormat="1" ht="13.5"/>
    <row r="197" customFormat="1" ht="13.5"/>
    <row r="198" customFormat="1" ht="13.5"/>
    <row r="199" customFormat="1" ht="13.5"/>
    <row r="200" customFormat="1" ht="13.5"/>
    <row r="201" customFormat="1" ht="13.5"/>
    <row r="202" customFormat="1" ht="13.5"/>
    <row r="203" customFormat="1" ht="13.5"/>
    <row r="204" customFormat="1" ht="13.5"/>
    <row r="205" customFormat="1" ht="13.5"/>
    <row r="206" customFormat="1" ht="13.5"/>
    <row r="207" customFormat="1" ht="13.5"/>
    <row r="208" customFormat="1" ht="13.5"/>
    <row r="209" customFormat="1" ht="13.5"/>
    <row r="210" customFormat="1" ht="13.5"/>
    <row r="211" customFormat="1" ht="13.5"/>
    <row r="212" customFormat="1" ht="13.5"/>
    <row r="213" customFormat="1" ht="13.5"/>
    <row r="214" customFormat="1" ht="13.5"/>
    <row r="215" customFormat="1" ht="13.5"/>
    <row r="216" customFormat="1" ht="13.5"/>
    <row r="217" customFormat="1" ht="13.5"/>
    <row r="218" customFormat="1" ht="13.5"/>
    <row r="219" customFormat="1" ht="13.5"/>
    <row r="220" customFormat="1" ht="13.5"/>
    <row r="221" customFormat="1" ht="13.5"/>
    <row r="222" customFormat="1" ht="13.5"/>
    <row r="223" customFormat="1" ht="13.5"/>
    <row r="224" customFormat="1" ht="13.5"/>
    <row r="225" customFormat="1" ht="13.5"/>
    <row r="226" customFormat="1" ht="13.5"/>
    <row r="227" customFormat="1" ht="13.5"/>
    <row r="228" customFormat="1" ht="13.5"/>
    <row r="229" customFormat="1" ht="13.5"/>
    <row r="230" customFormat="1" ht="13.5"/>
    <row r="231" customFormat="1" ht="13.5"/>
    <row r="232" customFormat="1" ht="13.5"/>
    <row r="233" customFormat="1" ht="13.5"/>
    <row r="234" customFormat="1" ht="13.5"/>
    <row r="235" customFormat="1" ht="13.5"/>
    <row r="236" customFormat="1" ht="13.5"/>
    <row r="237" customFormat="1" ht="13.5"/>
    <row r="238" customFormat="1" ht="13.5"/>
    <row r="239" customFormat="1" ht="13.5"/>
    <row r="240" customFormat="1" ht="13.5"/>
    <row r="241" customFormat="1" ht="13.5"/>
    <row r="242" customFormat="1" ht="13.5"/>
    <row r="243" customFormat="1" ht="13.5"/>
    <row r="244" customFormat="1" ht="13.5"/>
    <row r="245" customFormat="1" ht="13.5"/>
    <row r="246" customFormat="1" ht="13.5"/>
    <row r="247" customFormat="1" ht="13.5"/>
    <row r="248" customFormat="1" ht="13.5"/>
    <row r="249" customFormat="1" ht="13.5"/>
    <row r="250" customFormat="1" ht="13.5"/>
    <row r="251" customFormat="1" ht="13.5"/>
    <row r="252" customFormat="1" ht="13.5"/>
    <row r="253" customFormat="1" ht="13.5"/>
    <row r="254" customFormat="1" ht="13.5"/>
    <row r="255" customFormat="1" ht="13.5"/>
    <row r="256" customFormat="1" ht="13.5"/>
    <row r="257" customFormat="1" ht="13.5"/>
    <row r="258" customFormat="1" ht="13.5"/>
    <row r="259" customFormat="1" ht="13.5"/>
    <row r="260" customFormat="1" ht="13.5"/>
    <row r="261" customFormat="1" ht="13.5"/>
    <row r="262" customFormat="1" ht="13.5"/>
    <row r="263" customFormat="1" ht="13.5"/>
    <row r="264" customFormat="1" ht="13.5"/>
    <row r="265" customFormat="1" ht="13.5"/>
    <row r="266" customFormat="1" ht="13.5"/>
    <row r="267" customFormat="1" ht="13.5"/>
    <row r="268" customFormat="1" ht="13.5"/>
    <row r="269" customFormat="1" ht="13.5"/>
    <row r="270" customFormat="1" ht="13.5"/>
    <row r="271" customFormat="1" ht="13.5"/>
    <row r="272" customFormat="1" ht="13.5"/>
    <row r="273" customFormat="1" ht="13.5"/>
    <row r="274" customFormat="1" ht="13.5"/>
    <row r="275" customFormat="1" ht="13.5"/>
    <row r="276" customFormat="1" ht="13.5"/>
    <row r="277" customFormat="1" ht="13.5"/>
    <row r="278" customFormat="1" ht="13.5"/>
    <row r="279" customFormat="1" ht="13.5"/>
    <row r="280" customFormat="1" ht="13.5"/>
    <row r="281" customFormat="1" ht="13.5"/>
    <row r="282" customFormat="1" ht="13.5"/>
    <row r="283" customFormat="1" ht="13.5"/>
    <row r="284" customFormat="1" ht="13.5"/>
    <row r="285" customFormat="1" ht="13.5"/>
    <row r="286" customFormat="1" ht="13.5"/>
    <row r="287" customFormat="1" ht="13.5"/>
    <row r="288" customFormat="1" ht="13.5"/>
    <row r="289" customFormat="1" ht="13.5"/>
    <row r="290" customFormat="1" ht="13.5"/>
  </sheetData>
  <mergeCells count="5">
    <mergeCell ref="A1:C1"/>
    <mergeCell ref="A2:C2"/>
    <mergeCell ref="A4:A5"/>
    <mergeCell ref="B4:B5"/>
    <mergeCell ref="C4:C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0"/>
  <sheetViews>
    <sheetView workbookViewId="0">
      <selection activeCell="A1" sqref="A1"/>
    </sheetView>
  </sheetViews>
  <sheetFormatPr defaultColWidth="9" defaultRowHeight="14.25" outlineLevelCol="6"/>
  <cols>
    <col min="1" max="1" width="46.3333333333333" style="677" customWidth="1"/>
    <col min="2" max="2" width="16.775" style="678" customWidth="1"/>
    <col min="3" max="3" width="17.4416666666667" style="678" customWidth="1"/>
    <col min="4" max="4" width="9" style="679"/>
    <col min="5" max="7" width="9" style="679" hidden="1" customWidth="1"/>
    <col min="8" max="16384" width="9" style="679"/>
  </cols>
  <sheetData>
    <row r="1" ht="18" customHeight="1" spans="1:3">
      <c r="A1" s="676" t="s">
        <v>349</v>
      </c>
      <c r="B1" s="680"/>
      <c r="C1" s="680"/>
    </row>
    <row r="2" s="673" customFormat="1" ht="19.95" customHeight="1" spans="1:3">
      <c r="A2" s="681" t="s">
        <v>350</v>
      </c>
      <c r="B2" s="682"/>
      <c r="C2" s="682"/>
    </row>
    <row r="3" s="673" customFormat="1" ht="15" customHeight="1" spans="1:3">
      <c r="A3" s="683"/>
      <c r="B3" s="684"/>
      <c r="C3" s="685" t="s">
        <v>126</v>
      </c>
    </row>
    <row r="4" s="674" customFormat="1" ht="12" customHeight="1" spans="1:3">
      <c r="A4" s="686" t="s">
        <v>235</v>
      </c>
      <c r="B4" s="687" t="s">
        <v>128</v>
      </c>
      <c r="C4" s="687" t="s">
        <v>129</v>
      </c>
    </row>
    <row r="5" s="674" customFormat="1" ht="13.05" customHeight="1" spans="1:6">
      <c r="A5" s="688"/>
      <c r="B5" s="689"/>
      <c r="C5" s="689"/>
      <c r="F5" s="690"/>
    </row>
    <row r="6" s="675" customFormat="1" ht="16.95" customHeight="1" spans="1:3">
      <c r="A6" s="512" t="s">
        <v>351</v>
      </c>
      <c r="B6" s="691">
        <f>SUM(B7:B20)</f>
        <v>137300</v>
      </c>
      <c r="C6" s="692">
        <f>SUM(C7:C20)</f>
        <v>93019</v>
      </c>
    </row>
    <row r="7" s="676" customFormat="1" ht="16.95" customHeight="1" spans="1:7">
      <c r="A7" s="693" t="s">
        <v>352</v>
      </c>
      <c r="B7" s="694">
        <v>60575</v>
      </c>
      <c r="C7" s="695">
        <v>6402.4</v>
      </c>
      <c r="E7" s="676">
        <v>21109</v>
      </c>
      <c r="F7" s="676">
        <v>230</v>
      </c>
      <c r="G7" s="676">
        <v>2984</v>
      </c>
    </row>
    <row r="8" s="676" customFormat="1" ht="16.95" customHeight="1" spans="1:7">
      <c r="A8" s="514" t="s">
        <v>353</v>
      </c>
      <c r="B8" s="694">
        <v>23037</v>
      </c>
      <c r="C8" s="695">
        <v>25852.1</v>
      </c>
      <c r="E8" s="676">
        <v>5982</v>
      </c>
      <c r="F8" s="676">
        <v>22295</v>
      </c>
      <c r="G8" s="676">
        <v>510</v>
      </c>
    </row>
    <row r="9" s="676" customFormat="1" ht="16.95" customHeight="1" spans="1:7">
      <c r="A9" s="514" t="s">
        <v>354</v>
      </c>
      <c r="B9" s="694">
        <v>8150</v>
      </c>
      <c r="C9" s="695">
        <v>7546.5</v>
      </c>
      <c r="E9" s="676">
        <v>6186</v>
      </c>
      <c r="F9" s="676">
        <v>2131</v>
      </c>
      <c r="G9" s="676">
        <v>78</v>
      </c>
    </row>
    <row r="10" s="676" customFormat="1" ht="16.95" customHeight="1" spans="1:3">
      <c r="A10" s="514" t="s">
        <v>355</v>
      </c>
      <c r="B10" s="694">
        <v>5</v>
      </c>
      <c r="C10" s="695"/>
    </row>
    <row r="11" s="676" customFormat="1" ht="16.95" customHeight="1" spans="1:7">
      <c r="A11" s="514" t="s">
        <v>356</v>
      </c>
      <c r="B11" s="694">
        <v>5059</v>
      </c>
      <c r="C11" s="695">
        <v>4210</v>
      </c>
      <c r="E11" s="676">
        <v>2468</v>
      </c>
      <c r="F11" s="676">
        <v>3003</v>
      </c>
      <c r="G11" s="676">
        <v>246</v>
      </c>
    </row>
    <row r="12" s="676" customFormat="1" ht="16.95" customHeight="1" spans="1:7">
      <c r="A12" s="514" t="s">
        <v>357</v>
      </c>
      <c r="B12" s="694">
        <v>8047</v>
      </c>
      <c r="C12" s="695">
        <v>7044</v>
      </c>
      <c r="E12" s="676">
        <v>3310</v>
      </c>
      <c r="F12" s="676">
        <v>5443</v>
      </c>
      <c r="G12" s="676">
        <v>334</v>
      </c>
    </row>
    <row r="13" s="676" customFormat="1" ht="16.95" customHeight="1" spans="1:7">
      <c r="A13" s="696" t="s">
        <v>358</v>
      </c>
      <c r="B13" s="694">
        <v>2834</v>
      </c>
      <c r="C13" s="695">
        <v>1791</v>
      </c>
      <c r="E13" s="676">
        <v>1036</v>
      </c>
      <c r="F13" s="676">
        <v>1126</v>
      </c>
      <c r="G13" s="676">
        <v>62</v>
      </c>
    </row>
    <row r="14" ht="16.95" customHeight="1" spans="1:7">
      <c r="A14" s="696" t="s">
        <v>359</v>
      </c>
      <c r="B14" s="694">
        <v>4101</v>
      </c>
      <c r="C14" s="695">
        <v>8173</v>
      </c>
      <c r="E14" s="679">
        <v>2355</v>
      </c>
      <c r="F14" s="679">
        <v>6239</v>
      </c>
      <c r="G14" s="679">
        <v>332</v>
      </c>
    </row>
    <row r="15" ht="16.95" customHeight="1" spans="1:7">
      <c r="A15" s="696" t="s">
        <v>360</v>
      </c>
      <c r="B15" s="694">
        <v>11013</v>
      </c>
      <c r="C15" s="695">
        <v>13181</v>
      </c>
      <c r="E15" s="679">
        <v>8318</v>
      </c>
      <c r="F15" s="679">
        <v>6903</v>
      </c>
      <c r="G15" s="679">
        <v>91</v>
      </c>
    </row>
    <row r="16" ht="16.95" customHeight="1" spans="1:5">
      <c r="A16" s="696" t="s">
        <v>361</v>
      </c>
      <c r="B16" s="694">
        <v>4176</v>
      </c>
      <c r="C16" s="695">
        <v>3927</v>
      </c>
      <c r="E16" s="679">
        <v>3929</v>
      </c>
    </row>
    <row r="17" ht="16.95" customHeight="1" spans="1:5">
      <c r="A17" s="696" t="s">
        <v>362</v>
      </c>
      <c r="B17" s="694">
        <v>4632</v>
      </c>
      <c r="C17" s="695">
        <v>7362</v>
      </c>
      <c r="E17" s="679">
        <v>7362</v>
      </c>
    </row>
    <row r="18" ht="16.95" customHeight="1" spans="1:7">
      <c r="A18" s="696" t="s">
        <v>363</v>
      </c>
      <c r="B18" s="694">
        <v>4472</v>
      </c>
      <c r="C18" s="695">
        <v>5165</v>
      </c>
      <c r="E18" s="679">
        <v>23869</v>
      </c>
      <c r="F18" s="679">
        <v>1014</v>
      </c>
      <c r="G18" s="679">
        <v>112</v>
      </c>
    </row>
    <row r="19" ht="16.95" customHeight="1" spans="1:7">
      <c r="A19" s="696" t="s">
        <v>364</v>
      </c>
      <c r="B19" s="694">
        <v>1199</v>
      </c>
      <c r="C19" s="695">
        <v>2365</v>
      </c>
      <c r="E19" s="679">
        <v>894</v>
      </c>
      <c r="F19" s="679">
        <v>1845</v>
      </c>
      <c r="G19" s="679">
        <v>4</v>
      </c>
    </row>
    <row r="20" customFormat="1" ht="16.95" customHeight="1" spans="1:3">
      <c r="A20" s="696" t="s">
        <v>365</v>
      </c>
      <c r="B20" s="694"/>
      <c r="C20" s="695"/>
    </row>
    <row r="21" s="675" customFormat="1" ht="16.95" customHeight="1" spans="1:3">
      <c r="A21" s="512" t="s">
        <v>366</v>
      </c>
      <c r="B21" s="697">
        <f>SUM(B22:B28)</f>
        <v>33870</v>
      </c>
      <c r="C21" s="692">
        <f>SUM(C22:C28)</f>
        <v>42310</v>
      </c>
    </row>
    <row r="22" ht="16.95" customHeight="1" spans="1:7">
      <c r="A22" s="696" t="s">
        <v>367</v>
      </c>
      <c r="B22" s="694">
        <v>9836</v>
      </c>
      <c r="C22" s="695">
        <v>12422</v>
      </c>
      <c r="E22" s="679">
        <v>4417</v>
      </c>
      <c r="F22" s="679">
        <v>2935</v>
      </c>
      <c r="G22" s="679">
        <v>240</v>
      </c>
    </row>
    <row r="23" ht="16.95" customHeight="1" spans="1:7">
      <c r="A23" s="696" t="s">
        <v>368</v>
      </c>
      <c r="B23" s="694">
        <v>6597</v>
      </c>
      <c r="C23" s="695">
        <v>3027</v>
      </c>
      <c r="E23" s="679">
        <v>7307</v>
      </c>
      <c r="F23" s="679">
        <v>17</v>
      </c>
      <c r="G23" s="679">
        <v>3</v>
      </c>
    </row>
    <row r="24" ht="16.95" customHeight="1" spans="1:5">
      <c r="A24" s="696" t="s">
        <v>369</v>
      </c>
      <c r="B24" s="694">
        <v>11171</v>
      </c>
      <c r="C24" s="695">
        <v>8596</v>
      </c>
      <c r="E24" s="679">
        <v>8596</v>
      </c>
    </row>
    <row r="25" ht="16.95" customHeight="1" spans="1:7">
      <c r="A25" s="696" t="s">
        <v>370</v>
      </c>
      <c r="B25" s="694">
        <v>5859</v>
      </c>
      <c r="C25" s="695">
        <v>16735</v>
      </c>
      <c r="E25" s="679">
        <v>29838</v>
      </c>
      <c r="F25" s="679">
        <v>7706</v>
      </c>
      <c r="G25" s="679">
        <v>12</v>
      </c>
    </row>
    <row r="26" ht="16.95" customHeight="1" spans="1:3">
      <c r="A26" s="698" t="s">
        <v>371</v>
      </c>
      <c r="B26" s="699"/>
      <c r="C26" s="695"/>
    </row>
    <row r="27" ht="16.95" customHeight="1" spans="1:5">
      <c r="A27" s="698" t="s">
        <v>372</v>
      </c>
      <c r="B27" s="699"/>
      <c r="C27" s="695"/>
      <c r="E27" s="679">
        <v>167</v>
      </c>
    </row>
    <row r="28" ht="16.95" customHeight="1" spans="1:5">
      <c r="A28" s="696" t="s">
        <v>373</v>
      </c>
      <c r="B28" s="699">
        <v>407</v>
      </c>
      <c r="C28" s="695">
        <v>1530</v>
      </c>
      <c r="E28" s="679">
        <v>1363</v>
      </c>
    </row>
    <row r="29" ht="16.95" customHeight="1" spans="1:3">
      <c r="A29" s="670" t="s">
        <v>158</v>
      </c>
      <c r="B29" s="671">
        <f>SUM(B6,B21)</f>
        <v>171170</v>
      </c>
      <c r="C29" s="330">
        <f>SUM(C6,C21)</f>
        <v>135329</v>
      </c>
    </row>
    <row r="30" ht="18" customHeight="1" spans="1:3">
      <c r="A30" s="512" t="s">
        <v>159</v>
      </c>
      <c r="B30" s="538">
        <v>90000</v>
      </c>
      <c r="C30" s="538">
        <v>77800</v>
      </c>
    </row>
    <row r="31" ht="18" customHeight="1" spans="1:3">
      <c r="A31" s="512" t="s">
        <v>160</v>
      </c>
      <c r="B31" s="538">
        <f>B32+B33+B34+B35+B39+B40</f>
        <v>879698</v>
      </c>
      <c r="C31" s="538">
        <f>C32+C33+C34+C35+C39+C40</f>
        <v>905915</v>
      </c>
    </row>
    <row r="32" ht="18" customHeight="1" spans="1:3">
      <c r="A32" s="514" t="s">
        <v>161</v>
      </c>
      <c r="B32" s="538">
        <v>456362</v>
      </c>
      <c r="C32" s="538">
        <v>473539</v>
      </c>
    </row>
    <row r="33" ht="18" customHeight="1" spans="1:3">
      <c r="A33" s="514" t="s">
        <v>162</v>
      </c>
      <c r="B33" s="538">
        <v>100565</v>
      </c>
      <c r="C33" s="538">
        <v>114680</v>
      </c>
    </row>
    <row r="34" ht="18" customHeight="1" spans="1:3">
      <c r="A34" s="514" t="s">
        <v>374</v>
      </c>
      <c r="B34" s="635">
        <v>84348</v>
      </c>
      <c r="C34" s="538">
        <v>65071</v>
      </c>
    </row>
    <row r="35" s="555" customFormat="1" ht="18" customHeight="1" spans="1:3">
      <c r="A35" s="514" t="s">
        <v>163</v>
      </c>
      <c r="B35" s="635">
        <f>B36+B37+B38</f>
        <v>231724</v>
      </c>
      <c r="C35" s="538">
        <f>C36+C37+C38</f>
        <v>247059</v>
      </c>
    </row>
    <row r="36" s="555" customFormat="1" ht="18" customHeight="1" spans="1:3">
      <c r="A36" s="514" t="s">
        <v>164</v>
      </c>
      <c r="B36" s="635">
        <v>183229</v>
      </c>
      <c r="C36" s="538">
        <v>175986</v>
      </c>
    </row>
    <row r="37" s="555" customFormat="1" ht="18" customHeight="1" spans="1:3">
      <c r="A37" s="514" t="s">
        <v>165</v>
      </c>
      <c r="B37" s="538">
        <v>16300</v>
      </c>
      <c r="C37" s="538">
        <v>23641</v>
      </c>
    </row>
    <row r="38" s="556" customFormat="1" ht="18" customHeight="1" spans="1:3">
      <c r="A38" s="514" t="s">
        <v>375</v>
      </c>
      <c r="B38" s="323">
        <v>32195</v>
      </c>
      <c r="C38" s="323">
        <v>47432</v>
      </c>
    </row>
    <row r="39" s="556" customFormat="1" ht="18" customHeight="1" spans="1:3">
      <c r="A39" s="518" t="s">
        <v>167</v>
      </c>
      <c r="B39" s="323"/>
      <c r="C39" s="323">
        <v>5436</v>
      </c>
    </row>
    <row r="40" s="556" customFormat="1" ht="18" customHeight="1" spans="1:3">
      <c r="A40" s="518" t="s">
        <v>168</v>
      </c>
      <c r="B40" s="323">
        <v>6699</v>
      </c>
      <c r="C40" s="323">
        <v>130</v>
      </c>
    </row>
    <row r="41" ht="18" customHeight="1" spans="1:3">
      <c r="A41" s="539" t="s">
        <v>376</v>
      </c>
      <c r="B41" s="700">
        <f>B29+B30+B31</f>
        <v>1140868</v>
      </c>
      <c r="C41" s="700">
        <f>C29+C30+C31</f>
        <v>1119044</v>
      </c>
    </row>
    <row r="42" ht="15.75" spans="1:3">
      <c r="A42" s="701"/>
      <c r="B42" s="702"/>
      <c r="C42" s="702"/>
    </row>
    <row r="43" ht="15.75" spans="1:3">
      <c r="A43" s="701"/>
      <c r="B43" s="702"/>
      <c r="C43" s="702"/>
    </row>
    <row r="44" ht="15.75" spans="1:3">
      <c r="A44" s="701"/>
      <c r="B44" s="702"/>
      <c r="C44" s="702"/>
    </row>
    <row r="45" ht="15.75" spans="1:3">
      <c r="A45" s="701"/>
      <c r="B45" s="702"/>
      <c r="C45" s="702"/>
    </row>
    <row r="46" ht="15.75" spans="1:3">
      <c r="A46" s="701"/>
      <c r="B46" s="702"/>
      <c r="C46" s="702"/>
    </row>
    <row r="47" ht="15.75" spans="1:3">
      <c r="A47" s="701"/>
      <c r="B47" s="702"/>
      <c r="C47" s="702"/>
    </row>
    <row r="48" ht="15.75" spans="1:3">
      <c r="A48" s="701"/>
      <c r="B48" s="702"/>
      <c r="C48" s="702"/>
    </row>
    <row r="49" ht="15.75" spans="1:3">
      <c r="A49" s="701"/>
      <c r="B49" s="702"/>
      <c r="C49" s="702"/>
    </row>
    <row r="50" ht="15.75" spans="1:3">
      <c r="A50" s="701"/>
      <c r="B50" s="702"/>
      <c r="C50" s="702"/>
    </row>
    <row r="51" ht="15.75" spans="1:3">
      <c r="A51" s="701"/>
      <c r="B51" s="702"/>
      <c r="C51" s="702"/>
    </row>
    <row r="52" ht="15.75" spans="1:3">
      <c r="A52" s="701"/>
      <c r="B52" s="702"/>
      <c r="C52" s="702"/>
    </row>
    <row r="53" ht="15.75" spans="1:3">
      <c r="A53" s="701"/>
      <c r="B53" s="702"/>
      <c r="C53" s="702"/>
    </row>
    <row r="54" ht="15.75" spans="1:3">
      <c r="A54" s="701"/>
      <c r="B54" s="702"/>
      <c r="C54" s="702"/>
    </row>
    <row r="55" ht="15.75" spans="1:3">
      <c r="A55" s="701"/>
      <c r="B55" s="702"/>
      <c r="C55" s="702"/>
    </row>
    <row r="56" ht="15.75" spans="1:3">
      <c r="A56" s="701"/>
      <c r="B56" s="702"/>
      <c r="C56" s="702"/>
    </row>
    <row r="57" ht="15.75" spans="1:3">
      <c r="A57" s="701"/>
      <c r="B57" s="702"/>
      <c r="C57" s="702"/>
    </row>
    <row r="58" ht="15.75" spans="1:3">
      <c r="A58" s="701"/>
      <c r="B58" s="702"/>
      <c r="C58" s="702"/>
    </row>
    <row r="59" ht="15.75" spans="1:3">
      <c r="A59" s="701"/>
      <c r="B59" s="702"/>
      <c r="C59" s="702"/>
    </row>
    <row r="60" ht="15.75" spans="1:3">
      <c r="A60" s="701"/>
      <c r="B60" s="702"/>
      <c r="C60" s="702"/>
    </row>
    <row r="61" ht="15.75" spans="1:3">
      <c r="A61" s="701"/>
      <c r="B61" s="702"/>
      <c r="C61" s="702"/>
    </row>
    <row r="62" ht="15.75" spans="1:3">
      <c r="A62" s="701"/>
      <c r="B62" s="702"/>
      <c r="C62" s="702"/>
    </row>
    <row r="63" ht="15.75" spans="1:3">
      <c r="A63" s="701"/>
      <c r="B63" s="702"/>
      <c r="C63" s="702"/>
    </row>
    <row r="64" ht="15.75" spans="1:3">
      <c r="A64" s="701"/>
      <c r="B64" s="702"/>
      <c r="C64" s="702"/>
    </row>
    <row r="65" ht="15.75" spans="1:3">
      <c r="A65" s="701"/>
      <c r="B65" s="702"/>
      <c r="C65" s="702"/>
    </row>
    <row r="66" ht="15.75" spans="1:3">
      <c r="A66" s="701"/>
      <c r="B66" s="702"/>
      <c r="C66" s="702"/>
    </row>
    <row r="67" ht="15.75" spans="1:3">
      <c r="A67" s="701"/>
      <c r="B67" s="702"/>
      <c r="C67" s="702"/>
    </row>
    <row r="68" ht="15.75" spans="1:3">
      <c r="A68" s="701"/>
      <c r="B68" s="702"/>
      <c r="C68" s="702"/>
    </row>
    <row r="69" ht="15.75" spans="1:3">
      <c r="A69" s="701"/>
      <c r="B69" s="702"/>
      <c r="C69" s="702"/>
    </row>
    <row r="70" ht="15.75" spans="1:3">
      <c r="A70" s="701"/>
      <c r="B70" s="702"/>
      <c r="C70" s="702"/>
    </row>
    <row r="71" ht="15.75" spans="1:3">
      <c r="A71" s="701"/>
      <c r="B71" s="702"/>
      <c r="C71" s="702"/>
    </row>
    <row r="72" ht="15.75" spans="1:3">
      <c r="A72" s="701"/>
      <c r="B72" s="702"/>
      <c r="C72" s="702"/>
    </row>
    <row r="73" ht="15.75" spans="1:3">
      <c r="A73" s="701"/>
      <c r="B73" s="702"/>
      <c r="C73" s="702"/>
    </row>
    <row r="74" ht="15.75" spans="1:3">
      <c r="A74" s="701"/>
      <c r="B74" s="702"/>
      <c r="C74" s="702"/>
    </row>
    <row r="75" ht="15.75" spans="1:3">
      <c r="A75" s="701"/>
      <c r="B75" s="702"/>
      <c r="C75" s="702"/>
    </row>
    <row r="76" ht="15.75" spans="1:3">
      <c r="A76" s="701"/>
      <c r="B76" s="702"/>
      <c r="C76" s="702"/>
    </row>
    <row r="77" ht="15.75" spans="1:3">
      <c r="A77" s="701"/>
      <c r="B77" s="702"/>
      <c r="C77" s="702"/>
    </row>
    <row r="78" ht="15.75" spans="1:3">
      <c r="A78" s="701"/>
      <c r="B78" s="702"/>
      <c r="C78" s="702"/>
    </row>
    <row r="79" ht="15.75" spans="1:3">
      <c r="A79" s="701"/>
      <c r="B79" s="702"/>
      <c r="C79" s="702"/>
    </row>
    <row r="80" ht="15.75" spans="1:3">
      <c r="A80" s="701"/>
      <c r="B80" s="702"/>
      <c r="C80" s="702"/>
    </row>
    <row r="81" ht="15.75" spans="1:3">
      <c r="A81" s="701"/>
      <c r="B81" s="702"/>
      <c r="C81" s="702"/>
    </row>
    <row r="82" ht="15.75" spans="1:3">
      <c r="A82" s="701"/>
      <c r="B82" s="702"/>
      <c r="C82" s="702"/>
    </row>
    <row r="83" ht="15.75" spans="1:3">
      <c r="A83" s="701"/>
      <c r="B83" s="702"/>
      <c r="C83" s="702"/>
    </row>
    <row r="84" ht="15.75" spans="1:3">
      <c r="A84" s="701"/>
      <c r="B84" s="702"/>
      <c r="C84" s="702"/>
    </row>
    <row r="85" ht="15.75" spans="1:3">
      <c r="A85" s="701"/>
      <c r="B85" s="702"/>
      <c r="C85" s="702"/>
    </row>
    <row r="86" ht="15.75" spans="1:3">
      <c r="A86" s="701"/>
      <c r="B86" s="702"/>
      <c r="C86" s="702"/>
    </row>
    <row r="87" ht="15.75" spans="1:3">
      <c r="A87" s="701"/>
      <c r="B87" s="702"/>
      <c r="C87" s="702"/>
    </row>
    <row r="88" ht="15.75" spans="1:3">
      <c r="A88" s="701"/>
      <c r="B88" s="702"/>
      <c r="C88" s="702"/>
    </row>
    <row r="89" ht="15.75" spans="1:3">
      <c r="A89" s="701"/>
      <c r="B89" s="702"/>
      <c r="C89" s="702"/>
    </row>
    <row r="90" ht="15.75" spans="1:3">
      <c r="A90" s="701"/>
      <c r="B90" s="702"/>
      <c r="C90" s="702"/>
    </row>
    <row r="91" ht="15.75" spans="1:3">
      <c r="A91" s="701"/>
      <c r="B91" s="702"/>
      <c r="C91" s="702"/>
    </row>
    <row r="92" ht="15.75" spans="1:3">
      <c r="A92" s="701"/>
      <c r="B92" s="702"/>
      <c r="C92" s="702"/>
    </row>
    <row r="93" ht="15.75" spans="1:3">
      <c r="A93" s="701"/>
      <c r="B93" s="702"/>
      <c r="C93" s="702"/>
    </row>
    <row r="94" ht="15.75" spans="1:3">
      <c r="A94" s="701"/>
      <c r="B94" s="702"/>
      <c r="C94" s="702"/>
    </row>
    <row r="95" ht="15.75" spans="1:3">
      <c r="A95" s="701"/>
      <c r="B95" s="702"/>
      <c r="C95" s="702"/>
    </row>
    <row r="96" ht="15.75" spans="1:3">
      <c r="A96" s="701"/>
      <c r="B96" s="702"/>
      <c r="C96" s="702"/>
    </row>
    <row r="97" ht="15.75" spans="1:3">
      <c r="A97" s="701"/>
      <c r="B97" s="702"/>
      <c r="C97" s="702"/>
    </row>
    <row r="110" spans="1:3">
      <c r="A110" s="703"/>
      <c r="B110" s="704"/>
      <c r="C110" s="704"/>
    </row>
  </sheetData>
  <mergeCells count="4">
    <mergeCell ref="A2:C2"/>
    <mergeCell ref="A4:A5"/>
    <mergeCell ref="B4:B5"/>
    <mergeCell ref="C4:C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94"/>
  <sheetViews>
    <sheetView workbookViewId="0">
      <pane ySplit="4" topLeftCell="A5" activePane="bottomLeft" state="frozen"/>
      <selection/>
      <selection pane="bottomLeft" activeCell="A1" sqref="A1"/>
    </sheetView>
  </sheetViews>
  <sheetFormatPr defaultColWidth="11.1083333333333" defaultRowHeight="14.25" outlineLevelCol="2"/>
  <cols>
    <col min="1" max="1" width="34" style="658" customWidth="1"/>
    <col min="2" max="2" width="26.4416666666667" style="658" customWidth="1"/>
    <col min="3" max="3" width="22.6666666666667" style="658" customWidth="1"/>
    <col min="4" max="167" width="11.1083333333333" style="658" customWidth="1"/>
    <col min="168" max="170" width="9" style="658" customWidth="1"/>
    <col min="171" max="171" width="20.4416666666667" style="658" customWidth="1"/>
    <col min="172" max="172" width="13.775" style="658" customWidth="1"/>
    <col min="173" max="173" width="11.8833333333333" style="658"/>
    <col min="174" max="174" width="14.1083333333333" style="658" customWidth="1"/>
    <col min="175" max="176" width="11.6666666666667" style="658" customWidth="1"/>
    <col min="177" max="179" width="11.1083333333333" style="658" hidden="1" customWidth="1"/>
    <col min="180" max="16384" width="11.1083333333333" style="658"/>
  </cols>
  <sheetData>
    <row r="1" ht="21.9" customHeight="1" spans="1:2">
      <c r="A1" s="659" t="s">
        <v>377</v>
      </c>
      <c r="B1" s="660"/>
    </row>
    <row r="2" ht="35.1" customHeight="1" spans="1:3">
      <c r="A2" s="661" t="s">
        <v>378</v>
      </c>
      <c r="B2" s="661"/>
      <c r="C2" s="662"/>
    </row>
    <row r="3" ht="19.05" customHeight="1" spans="1:3">
      <c r="A3" s="663"/>
      <c r="C3" s="664" t="s">
        <v>126</v>
      </c>
    </row>
    <row r="4" s="655" customFormat="1" ht="22.95" customHeight="1" spans="1:3">
      <c r="A4" s="665" t="s">
        <v>379</v>
      </c>
      <c r="B4" s="376" t="s">
        <v>128</v>
      </c>
      <c r="C4" s="377" t="s">
        <v>129</v>
      </c>
    </row>
    <row r="5" ht="16.95" customHeight="1" spans="1:3">
      <c r="A5" s="666" t="s">
        <v>380</v>
      </c>
      <c r="B5" s="538">
        <v>44707</v>
      </c>
      <c r="C5" s="538">
        <v>44851.4</v>
      </c>
    </row>
    <row r="6" ht="16.95" customHeight="1" spans="1:3">
      <c r="A6" s="666" t="s">
        <v>381</v>
      </c>
      <c r="B6" s="538">
        <v>358</v>
      </c>
      <c r="C6" s="538">
        <v>374</v>
      </c>
    </row>
    <row r="7" ht="16.95" customHeight="1" spans="1:3">
      <c r="A7" s="666" t="s">
        <v>382</v>
      </c>
      <c r="B7" s="538">
        <v>34768</v>
      </c>
      <c r="C7" s="538">
        <v>36771</v>
      </c>
    </row>
    <row r="8" ht="16.95" customHeight="1" spans="1:3">
      <c r="A8" s="666" t="s">
        <v>383</v>
      </c>
      <c r="B8" s="538">
        <v>190504</v>
      </c>
      <c r="C8" s="538">
        <v>185118.1</v>
      </c>
    </row>
    <row r="9" ht="16.95" customHeight="1" spans="1:3">
      <c r="A9" s="666" t="s">
        <v>384</v>
      </c>
      <c r="B9" s="538">
        <v>31882</v>
      </c>
      <c r="C9" s="538">
        <v>32077</v>
      </c>
    </row>
    <row r="10" ht="16.95" customHeight="1" spans="1:3">
      <c r="A10" s="666" t="s">
        <v>385</v>
      </c>
      <c r="B10" s="667">
        <v>10386</v>
      </c>
      <c r="C10" s="667">
        <v>21600</v>
      </c>
    </row>
    <row r="11" ht="16.95" customHeight="1" spans="1:3">
      <c r="A11" s="666" t="s">
        <v>386</v>
      </c>
      <c r="B11" s="538">
        <v>145126</v>
      </c>
      <c r="C11" s="538">
        <v>147410</v>
      </c>
    </row>
    <row r="12" ht="16.95" customHeight="1" spans="1:3">
      <c r="A12" s="666" t="s">
        <v>387</v>
      </c>
      <c r="B12" s="538">
        <v>122232</v>
      </c>
      <c r="C12" s="538">
        <v>112470</v>
      </c>
    </row>
    <row r="13" ht="16.95" customHeight="1" spans="1:3">
      <c r="A13" s="666" t="s">
        <v>388</v>
      </c>
      <c r="B13" s="538">
        <v>12582</v>
      </c>
      <c r="C13" s="538">
        <v>5623</v>
      </c>
    </row>
    <row r="14" ht="16.95" customHeight="1" spans="1:3">
      <c r="A14" s="666" t="s">
        <v>389</v>
      </c>
      <c r="B14" s="538">
        <v>55846</v>
      </c>
      <c r="C14" s="538">
        <v>67591</v>
      </c>
    </row>
    <row r="15" s="656" customFormat="1" ht="16.95" customHeight="1" spans="1:3">
      <c r="A15" s="666" t="s">
        <v>390</v>
      </c>
      <c r="B15" s="538">
        <v>144748</v>
      </c>
      <c r="C15" s="538">
        <v>196400</v>
      </c>
    </row>
    <row r="16" ht="16.95" customHeight="1" spans="1:3">
      <c r="A16" s="666" t="s">
        <v>391</v>
      </c>
      <c r="B16" s="538">
        <v>10145</v>
      </c>
      <c r="C16" s="538">
        <v>49606</v>
      </c>
    </row>
    <row r="17" ht="16.95" customHeight="1" spans="1:3">
      <c r="A17" s="668" t="s">
        <v>392</v>
      </c>
      <c r="B17" s="538">
        <v>45544</v>
      </c>
      <c r="C17" s="538">
        <v>20270</v>
      </c>
    </row>
    <row r="18" ht="16.95" customHeight="1" spans="1:3">
      <c r="A18" s="666" t="s">
        <v>393</v>
      </c>
      <c r="B18" s="667">
        <v>2135</v>
      </c>
      <c r="C18" s="667">
        <v>664</v>
      </c>
    </row>
    <row r="19" ht="16.95" customHeight="1" spans="1:3">
      <c r="A19" s="666" t="s">
        <v>394</v>
      </c>
      <c r="B19" s="538">
        <v>224</v>
      </c>
      <c r="C19" s="538">
        <v>128</v>
      </c>
    </row>
    <row r="20" ht="16.95" customHeight="1" spans="1:3">
      <c r="A20" s="666" t="s">
        <v>395</v>
      </c>
      <c r="B20" s="538"/>
      <c r="C20" s="538"/>
    </row>
    <row r="21" ht="16.95" customHeight="1" spans="1:3">
      <c r="A21" s="666" t="s">
        <v>396</v>
      </c>
      <c r="B21" s="538">
        <v>8767</v>
      </c>
      <c r="C21" s="538">
        <v>7134</v>
      </c>
    </row>
    <row r="22" s="656" customFormat="1" ht="16.95" customHeight="1" spans="1:3">
      <c r="A22" s="669" t="s">
        <v>397</v>
      </c>
      <c r="B22" s="538">
        <v>2167</v>
      </c>
      <c r="C22" s="538">
        <v>10737.5</v>
      </c>
    </row>
    <row r="23" s="656" customFormat="1" ht="16.95" customHeight="1" spans="1:3">
      <c r="A23" s="669" t="s">
        <v>398</v>
      </c>
      <c r="B23" s="538">
        <v>128</v>
      </c>
      <c r="C23" s="538">
        <v>755</v>
      </c>
    </row>
    <row r="24" s="656" customFormat="1" ht="16.95" customHeight="1" spans="1:3">
      <c r="A24" s="666" t="s">
        <v>399</v>
      </c>
      <c r="B24" s="538">
        <v>5019</v>
      </c>
      <c r="C24" s="538">
        <v>4122</v>
      </c>
    </row>
    <row r="25" s="656" customFormat="1" ht="16.95" customHeight="1" spans="1:3">
      <c r="A25" s="669" t="s">
        <v>193</v>
      </c>
      <c r="B25" s="538"/>
      <c r="C25" s="538"/>
    </row>
    <row r="26" s="657" customFormat="1" ht="16.95" customHeight="1" spans="1:3">
      <c r="A26" s="669" t="s">
        <v>194</v>
      </c>
      <c r="B26" s="538"/>
      <c r="C26" s="538"/>
    </row>
    <row r="27" s="656" customFormat="1" ht="16.95" customHeight="1" spans="1:3">
      <c r="A27" s="669" t="s">
        <v>400</v>
      </c>
      <c r="B27" s="667">
        <v>16419</v>
      </c>
      <c r="C27" s="667">
        <v>15876</v>
      </c>
    </row>
    <row r="28" s="656" customFormat="1" ht="16.95" customHeight="1" spans="1:3">
      <c r="A28" s="669" t="s">
        <v>401</v>
      </c>
      <c r="B28" s="538">
        <v>80</v>
      </c>
      <c r="C28" s="538">
        <v>69</v>
      </c>
    </row>
    <row r="29" s="657" customFormat="1" ht="16.95" customHeight="1" spans="1:3">
      <c r="A29" s="670" t="s">
        <v>197</v>
      </c>
      <c r="B29" s="671">
        <f>SUM(B5:B28)</f>
        <v>883767</v>
      </c>
      <c r="C29" s="330">
        <f>SUM(C5:C28)</f>
        <v>959647</v>
      </c>
    </row>
    <row r="30" ht="16.95" customHeight="1" spans="1:3">
      <c r="A30" s="512" t="s">
        <v>402</v>
      </c>
      <c r="B30" s="538">
        <v>82600</v>
      </c>
      <c r="C30" s="538">
        <v>66571</v>
      </c>
    </row>
    <row r="31" ht="16.95" customHeight="1" spans="1:3">
      <c r="A31" s="512" t="s">
        <v>403</v>
      </c>
      <c r="B31" s="538">
        <f>SUM(B33:B40)</f>
        <v>174501</v>
      </c>
      <c r="C31" s="538">
        <f>SUM(C33:C40)</f>
        <v>92826</v>
      </c>
    </row>
    <row r="32" ht="16.95" customHeight="1" spans="1:3">
      <c r="A32" s="516" t="s">
        <v>404</v>
      </c>
      <c r="B32" s="538"/>
      <c r="C32" s="538"/>
    </row>
    <row r="33" ht="16.95" customHeight="1" spans="1:3">
      <c r="A33" s="516" t="s">
        <v>405</v>
      </c>
      <c r="B33" s="667"/>
      <c r="C33" s="667"/>
    </row>
    <row r="34" ht="16.95" customHeight="1" spans="1:3">
      <c r="A34" s="514" t="s">
        <v>284</v>
      </c>
      <c r="B34" s="538">
        <v>63078</v>
      </c>
      <c r="C34" s="538">
        <v>54794</v>
      </c>
    </row>
    <row r="35" ht="16.95" customHeight="1" spans="1:3">
      <c r="A35" s="514" t="s">
        <v>285</v>
      </c>
      <c r="B35" s="538"/>
      <c r="C35" s="538">
        <v>5</v>
      </c>
    </row>
    <row r="36" ht="16.95" customHeight="1" spans="1:3">
      <c r="A36" s="514" t="s">
        <v>406</v>
      </c>
      <c r="B36" s="538"/>
      <c r="C36" s="538">
        <v>5494</v>
      </c>
    </row>
    <row r="37" ht="16.95" customHeight="1" spans="1:3">
      <c r="A37" s="516" t="s">
        <v>407</v>
      </c>
      <c r="B37" s="667">
        <v>28823</v>
      </c>
      <c r="C37" s="667">
        <v>26842</v>
      </c>
    </row>
    <row r="38" ht="16.95" customHeight="1" spans="1:3">
      <c r="A38" s="516" t="s">
        <v>408</v>
      </c>
      <c r="B38" s="667"/>
      <c r="C38" s="667"/>
    </row>
    <row r="39" ht="16.95" customHeight="1" spans="1:3">
      <c r="A39" s="514" t="s">
        <v>409</v>
      </c>
      <c r="B39" s="538"/>
      <c r="C39" s="538"/>
    </row>
    <row r="40" ht="16.95" customHeight="1" spans="1:3">
      <c r="A40" s="518" t="s">
        <v>286</v>
      </c>
      <c r="B40" s="323">
        <v>82600</v>
      </c>
      <c r="C40" s="323">
        <v>5691</v>
      </c>
    </row>
    <row r="41" ht="16.95" customHeight="1" spans="1:3">
      <c r="A41" s="539" t="s">
        <v>410</v>
      </c>
      <c r="B41" s="111">
        <f>B29+B30+B31</f>
        <v>1140868</v>
      </c>
      <c r="C41" s="111">
        <f>C29+C30+C31</f>
        <v>1119044</v>
      </c>
    </row>
    <row r="94" spans="1:3">
      <c r="A94" s="672"/>
      <c r="B94" s="672"/>
      <c r="C94" s="672"/>
    </row>
  </sheetData>
  <mergeCells count="1">
    <mergeCell ref="A2:C2"/>
  </mergeCells>
  <printOptions horizontalCentered="1"/>
  <pageMargins left="0.707638888888889" right="0.707638888888889" top="0.554166666666667" bottom="0.751388888888889" header="0.310416666666667" footer="0.310416666666667"/>
  <pageSetup paperSize="9"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5"/>
  <sheetViews>
    <sheetView workbookViewId="0">
      <selection activeCell="A1" sqref="A1"/>
    </sheetView>
  </sheetViews>
  <sheetFormatPr defaultColWidth="9" defaultRowHeight="14.25" outlineLevelCol="3"/>
  <cols>
    <col min="1" max="1" width="30.2166666666667" style="593" customWidth="1"/>
    <col min="2" max="2" width="13.2166666666667" style="593" customWidth="1"/>
    <col min="3" max="3" width="31.4416666666667" style="593" customWidth="1"/>
    <col min="4" max="4" width="12.775" style="594" customWidth="1"/>
    <col min="5" max="16384" width="9" style="593"/>
  </cols>
  <sheetData>
    <row r="1" ht="21.9" customHeight="1" spans="1:3">
      <c r="A1" s="595" t="s">
        <v>411</v>
      </c>
      <c r="B1" s="595"/>
      <c r="C1" s="594"/>
    </row>
    <row r="2" s="591" customFormat="1" ht="35.1" customHeight="1" spans="1:4">
      <c r="A2" s="596" t="s">
        <v>412</v>
      </c>
      <c r="B2" s="596"/>
      <c r="C2" s="596"/>
      <c r="D2" s="596"/>
    </row>
    <row r="3" s="591" customFormat="1" ht="20.1" customHeight="1" spans="1:4">
      <c r="A3" s="597"/>
      <c r="B3" s="597"/>
      <c r="C3" s="598" t="s">
        <v>126</v>
      </c>
      <c r="D3" s="598"/>
    </row>
    <row r="4" s="592" customFormat="1" ht="35.1" customHeight="1" spans="1:4">
      <c r="A4" s="302" t="s">
        <v>413</v>
      </c>
      <c r="B4" s="302" t="s">
        <v>414</v>
      </c>
      <c r="C4" s="304" t="s">
        <v>415</v>
      </c>
      <c r="D4" s="654" t="s">
        <v>416</v>
      </c>
    </row>
    <row r="5" ht="35.1" customHeight="1" spans="1:4">
      <c r="A5" s="177" t="s">
        <v>417</v>
      </c>
      <c r="B5" s="499">
        <v>171170</v>
      </c>
      <c r="C5" s="500" t="s">
        <v>418</v>
      </c>
      <c r="D5" s="307">
        <v>883767</v>
      </c>
    </row>
    <row r="6" ht="35.1" customHeight="1" spans="1:4">
      <c r="A6" s="180" t="s">
        <v>419</v>
      </c>
      <c r="B6" s="499">
        <v>90000</v>
      </c>
      <c r="C6" s="501" t="s">
        <v>198</v>
      </c>
      <c r="D6" s="307">
        <v>82600</v>
      </c>
    </row>
    <row r="7" ht="35.1" customHeight="1" spans="1:4">
      <c r="A7" s="180" t="s">
        <v>225</v>
      </c>
      <c r="B7" s="499">
        <f>SUM(B8:B13)</f>
        <v>879698</v>
      </c>
      <c r="C7" s="501" t="s">
        <v>199</v>
      </c>
      <c r="D7" s="307">
        <f>SUM(D8:D16)</f>
        <v>174501</v>
      </c>
    </row>
    <row r="8" ht="35.1" customHeight="1" spans="1:4">
      <c r="A8" s="181" t="s">
        <v>161</v>
      </c>
      <c r="B8" s="502">
        <v>456362</v>
      </c>
      <c r="C8" s="503" t="s">
        <v>420</v>
      </c>
      <c r="D8" s="299"/>
    </row>
    <row r="9" ht="35.1" customHeight="1" spans="1:4">
      <c r="A9" s="181" t="s">
        <v>162</v>
      </c>
      <c r="B9" s="309">
        <v>100565</v>
      </c>
      <c r="C9" s="503" t="s">
        <v>421</v>
      </c>
      <c r="D9" s="299"/>
    </row>
    <row r="10" ht="35.1" customHeight="1" spans="1:4">
      <c r="A10" s="181" t="s">
        <v>374</v>
      </c>
      <c r="B10" s="309">
        <v>84348</v>
      </c>
      <c r="C10" s="503" t="s">
        <v>422</v>
      </c>
      <c r="D10" s="299">
        <v>63078</v>
      </c>
    </row>
    <row r="11" ht="35.1" customHeight="1" spans="1:4">
      <c r="A11" s="181" t="s">
        <v>163</v>
      </c>
      <c r="B11" s="309">
        <v>231724</v>
      </c>
      <c r="C11" s="503" t="s">
        <v>285</v>
      </c>
      <c r="D11" s="299"/>
    </row>
    <row r="12" ht="35.1" customHeight="1" spans="1:4">
      <c r="A12" s="181" t="s">
        <v>167</v>
      </c>
      <c r="B12" s="309"/>
      <c r="C12" s="503" t="s">
        <v>423</v>
      </c>
      <c r="D12" s="299"/>
    </row>
    <row r="13" ht="35.1" customHeight="1" spans="1:4">
      <c r="A13" s="181" t="s">
        <v>168</v>
      </c>
      <c r="B13" s="309">
        <v>6699</v>
      </c>
      <c r="C13" s="503" t="s">
        <v>424</v>
      </c>
      <c r="D13" s="299"/>
    </row>
    <row r="14" ht="35.1" customHeight="1" spans="1:4">
      <c r="A14" s="181"/>
      <c r="B14" s="309"/>
      <c r="C14" s="503" t="s">
        <v>407</v>
      </c>
      <c r="D14" s="299">
        <v>28823</v>
      </c>
    </row>
    <row r="15" ht="35.1" customHeight="1" spans="1:4">
      <c r="A15" s="181" t="s">
        <v>425</v>
      </c>
      <c r="B15" s="309"/>
      <c r="C15" s="503" t="s">
        <v>426</v>
      </c>
      <c r="D15" s="299"/>
    </row>
    <row r="16" ht="35.1" customHeight="1" spans="1:4">
      <c r="A16" s="180"/>
      <c r="B16" s="307"/>
      <c r="C16" s="503" t="s">
        <v>286</v>
      </c>
      <c r="D16" s="309">
        <v>82600</v>
      </c>
    </row>
    <row r="17" ht="35.1" customHeight="1" spans="1:4">
      <c r="A17" s="311" t="s">
        <v>169</v>
      </c>
      <c r="B17" s="505">
        <f>B5+B6+B7</f>
        <v>1140868</v>
      </c>
      <c r="C17" s="313" t="s">
        <v>205</v>
      </c>
      <c r="D17" s="312">
        <f>D5+D6+D7</f>
        <v>1140868</v>
      </c>
    </row>
    <row r="18" ht="33.75" customHeight="1"/>
    <row r="19" ht="33.75" customHeight="1"/>
    <row r="20" ht="33.75" customHeight="1"/>
    <row r="114" spans="3:4">
      <c r="C114" s="604"/>
      <c r="D114" s="605"/>
    </row>
    <row r="115" spans="1:2">
      <c r="A115" s="604"/>
      <c r="B115" s="604"/>
    </row>
  </sheetData>
  <mergeCells count="2">
    <mergeCell ref="A2:D2"/>
    <mergeCell ref="C3:D3"/>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D30"/>
  <sheetViews>
    <sheetView workbookViewId="0">
      <selection activeCell="A1" sqref="A1"/>
    </sheetView>
  </sheetViews>
  <sheetFormatPr defaultColWidth="9" defaultRowHeight="14.25" outlineLevelCol="3"/>
  <cols>
    <col min="1" max="1" width="44.1083333333333" style="341" customWidth="1"/>
    <col min="2" max="3" width="17.775" style="341" customWidth="1"/>
    <col min="4" max="16384" width="9" style="341"/>
  </cols>
  <sheetData>
    <row r="1" ht="21.9" customHeight="1" spans="1:2">
      <c r="A1" s="595" t="s">
        <v>427</v>
      </c>
      <c r="B1" s="646"/>
    </row>
    <row r="2" ht="35.1" customHeight="1" spans="1:3">
      <c r="A2" s="202" t="s">
        <v>428</v>
      </c>
      <c r="B2" s="202"/>
      <c r="C2" s="202"/>
    </row>
    <row r="3" ht="20.1" customHeight="1" spans="1:3">
      <c r="A3" s="203"/>
      <c r="B3" s="203"/>
      <c r="C3" s="629" t="s">
        <v>126</v>
      </c>
    </row>
    <row r="4" s="339" customFormat="1" ht="33" customHeight="1" spans="1:3">
      <c r="A4" s="648" t="s">
        <v>429</v>
      </c>
      <c r="B4" s="649" t="s">
        <v>128</v>
      </c>
      <c r="C4" s="632" t="s">
        <v>129</v>
      </c>
    </row>
    <row r="5" s="339" customFormat="1" ht="24" customHeight="1" spans="1:3">
      <c r="A5" s="347" t="s">
        <v>208</v>
      </c>
      <c r="B5" s="353"/>
      <c r="C5" s="353"/>
    </row>
    <row r="6" s="339" customFormat="1" ht="24" customHeight="1" spans="1:3">
      <c r="A6" s="347" t="s">
        <v>209</v>
      </c>
      <c r="B6" s="353"/>
      <c r="C6" s="353"/>
    </row>
    <row r="7" s="339" customFormat="1" ht="24" customHeight="1" spans="1:3">
      <c r="A7" s="347" t="s">
        <v>210</v>
      </c>
      <c r="B7" s="353"/>
      <c r="C7" s="353"/>
    </row>
    <row r="8" s="339" customFormat="1" ht="24" customHeight="1" spans="1:3">
      <c r="A8" s="347" t="s">
        <v>211</v>
      </c>
      <c r="B8" s="353"/>
      <c r="C8" s="353"/>
    </row>
    <row r="9" s="339" customFormat="1" ht="24" customHeight="1" spans="1:3">
      <c r="A9" s="347" t="s">
        <v>212</v>
      </c>
      <c r="B9" s="353"/>
      <c r="C9" s="353"/>
    </row>
    <row r="10" s="339" customFormat="1" ht="24" customHeight="1" spans="1:3">
      <c r="A10" s="347" t="s">
        <v>213</v>
      </c>
      <c r="B10" s="353">
        <v>313236</v>
      </c>
      <c r="C10" s="353">
        <v>334025</v>
      </c>
    </row>
    <row r="11" s="339" customFormat="1" ht="24" customHeight="1" spans="1:3">
      <c r="A11" s="347" t="s">
        <v>214</v>
      </c>
      <c r="B11" s="353"/>
      <c r="C11" s="353"/>
    </row>
    <row r="12" s="339" customFormat="1" ht="24" customHeight="1" spans="1:3">
      <c r="A12" s="347" t="s">
        <v>215</v>
      </c>
      <c r="B12" s="353"/>
      <c r="C12" s="538"/>
    </row>
    <row r="13" s="339" customFormat="1" ht="24" customHeight="1" spans="1:3">
      <c r="A13" s="347" t="s">
        <v>216</v>
      </c>
      <c r="B13" s="353">
        <v>2015</v>
      </c>
      <c r="C13" s="538">
        <v>2555</v>
      </c>
    </row>
    <row r="14" s="339" customFormat="1" ht="24" customHeight="1" spans="1:3">
      <c r="A14" s="347" t="s">
        <v>217</v>
      </c>
      <c r="B14" s="353"/>
      <c r="C14" s="353"/>
    </row>
    <row r="15" s="339" customFormat="1" ht="24" customHeight="1" spans="1:3">
      <c r="A15" s="347" t="s">
        <v>218</v>
      </c>
      <c r="B15" s="353"/>
      <c r="C15" s="353"/>
    </row>
    <row r="16" s="339" customFormat="1" ht="24" customHeight="1" spans="1:3">
      <c r="A16" s="347" t="s">
        <v>219</v>
      </c>
      <c r="B16" s="353"/>
      <c r="C16" s="353"/>
    </row>
    <row r="17" s="339" customFormat="1" ht="24" customHeight="1" spans="1:3">
      <c r="A17" s="347" t="s">
        <v>220</v>
      </c>
      <c r="B17" s="353">
        <v>98</v>
      </c>
      <c r="C17" s="538">
        <v>1339</v>
      </c>
    </row>
    <row r="18" s="339" customFormat="1" ht="24" customHeight="1" spans="1:3">
      <c r="A18" s="347" t="s">
        <v>221</v>
      </c>
      <c r="B18" s="353"/>
      <c r="C18" s="538"/>
    </row>
    <row r="19" s="340" customFormat="1" ht="24" customHeight="1" spans="1:3">
      <c r="A19" s="347" t="s">
        <v>222</v>
      </c>
      <c r="B19" s="353"/>
      <c r="C19" s="353"/>
    </row>
    <row r="20" s="340" customFormat="1" ht="24" customHeight="1" spans="1:3">
      <c r="A20" s="347" t="s">
        <v>223</v>
      </c>
      <c r="B20" s="353"/>
      <c r="C20" s="353"/>
    </row>
    <row r="21" s="340" customFormat="1" ht="24" customHeight="1" spans="1:3">
      <c r="A21" s="348" t="s">
        <v>158</v>
      </c>
      <c r="B21" s="349">
        <f>SUM(B5:B20)</f>
        <v>315349</v>
      </c>
      <c r="C21" s="349">
        <f>SUM(C5:C20)</f>
        <v>337919</v>
      </c>
    </row>
    <row r="22" s="340" customFormat="1" ht="24" customHeight="1" spans="1:3">
      <c r="A22" s="650" t="s">
        <v>224</v>
      </c>
      <c r="B22" s="651">
        <v>161400</v>
      </c>
      <c r="C22" s="351">
        <v>56400</v>
      </c>
    </row>
    <row r="23" s="340" customFormat="1" ht="24" customHeight="1" spans="1:3">
      <c r="A23" s="650" t="s">
        <v>225</v>
      </c>
      <c r="B23" s="651">
        <f>B24+B28</f>
        <v>17940</v>
      </c>
      <c r="C23" s="351">
        <f>C24+C27+C28</f>
        <v>23532</v>
      </c>
    </row>
    <row r="24" s="340" customFormat="1" ht="24" customHeight="1" spans="1:3">
      <c r="A24" s="184" t="s">
        <v>430</v>
      </c>
      <c r="B24" s="651">
        <f>B25+B26</f>
        <v>16601</v>
      </c>
      <c r="C24" s="351">
        <v>23411</v>
      </c>
    </row>
    <row r="25" s="340" customFormat="1" ht="24" customHeight="1" spans="1:3">
      <c r="A25" s="184" t="s">
        <v>431</v>
      </c>
      <c r="B25" s="651">
        <v>16601</v>
      </c>
      <c r="C25" s="351">
        <v>23411</v>
      </c>
    </row>
    <row r="26" s="340" customFormat="1" ht="24" customHeight="1" spans="1:3">
      <c r="A26" s="184" t="s">
        <v>432</v>
      </c>
      <c r="B26" s="641"/>
      <c r="C26" s="353"/>
    </row>
    <row r="27" s="340" customFormat="1" ht="24" customHeight="1" spans="1:3">
      <c r="A27" s="184" t="s">
        <v>229</v>
      </c>
      <c r="B27" s="641"/>
      <c r="C27" s="353">
        <v>5</v>
      </c>
    </row>
    <row r="28" s="340" customFormat="1" ht="24" customHeight="1" spans="1:3">
      <c r="A28" s="184" t="s">
        <v>433</v>
      </c>
      <c r="B28" s="641">
        <v>1339</v>
      </c>
      <c r="C28" s="353">
        <v>116</v>
      </c>
    </row>
    <row r="29" s="340" customFormat="1" ht="24" customHeight="1" spans="1:4">
      <c r="A29" s="354" t="s">
        <v>169</v>
      </c>
      <c r="B29" s="652">
        <f>B21+B22+B23</f>
        <v>494689</v>
      </c>
      <c r="C29" s="355">
        <f>C21+C22+C23</f>
        <v>417851</v>
      </c>
      <c r="D29" s="636"/>
    </row>
    <row r="30" ht="34.2" customHeight="1" spans="1:3">
      <c r="A30" s="653" t="s">
        <v>0</v>
      </c>
      <c r="B30" s="653"/>
      <c r="C30" s="653"/>
    </row>
  </sheetData>
  <mergeCells count="2">
    <mergeCell ref="A2:C2"/>
    <mergeCell ref="A30:C30"/>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G50"/>
  <sheetViews>
    <sheetView workbookViewId="0">
      <selection activeCell="A1" sqref="A1"/>
    </sheetView>
  </sheetViews>
  <sheetFormatPr defaultColWidth="9" defaultRowHeight="14.25" outlineLevelCol="6"/>
  <cols>
    <col min="1" max="1" width="62.25" style="341" customWidth="1"/>
    <col min="2" max="3" width="19.375" style="341" customWidth="1"/>
    <col min="4" max="6" width="9" style="341"/>
    <col min="7" max="7" width="10.4416666666667" style="341" customWidth="1"/>
    <col min="8" max="16384" width="9" style="341"/>
  </cols>
  <sheetData>
    <row r="1" ht="21.9" customHeight="1" spans="1:1">
      <c r="A1" s="342" t="s">
        <v>434</v>
      </c>
    </row>
    <row r="2" ht="35.1" customHeight="1" spans="1:3">
      <c r="A2" s="202" t="s">
        <v>435</v>
      </c>
      <c r="B2" s="202"/>
      <c r="C2" s="202"/>
    </row>
    <row r="3" ht="20.1" customHeight="1" spans="1:3">
      <c r="A3" s="629" t="s">
        <v>126</v>
      </c>
      <c r="B3" s="629"/>
      <c r="C3" s="629"/>
    </row>
    <row r="4" s="339" customFormat="1" ht="30.75" customHeight="1" spans="1:3">
      <c r="A4" s="630" t="s">
        <v>436</v>
      </c>
      <c r="B4" s="631" t="s">
        <v>128</v>
      </c>
      <c r="C4" s="632" t="s">
        <v>129</v>
      </c>
    </row>
    <row r="5" s="339" customFormat="1" ht="19.5" customHeight="1" spans="1:3">
      <c r="A5" s="324" t="s">
        <v>236</v>
      </c>
      <c r="B5" s="633"/>
      <c r="C5" s="633"/>
    </row>
    <row r="6" s="339" customFormat="1" ht="19.5" customHeight="1" spans="1:3">
      <c r="A6" s="324" t="s">
        <v>237</v>
      </c>
      <c r="B6" s="633">
        <f>B7</f>
        <v>100</v>
      </c>
      <c r="C6" s="633">
        <v>178</v>
      </c>
    </row>
    <row r="7" s="339" customFormat="1" ht="19.5" customHeight="1" spans="1:3">
      <c r="A7" s="324" t="s">
        <v>238</v>
      </c>
      <c r="B7" s="633">
        <v>100</v>
      </c>
      <c r="C7" s="633">
        <v>178</v>
      </c>
    </row>
    <row r="8" s="339" customFormat="1" ht="19.5" customHeight="1" spans="1:3">
      <c r="A8" s="324" t="s">
        <v>239</v>
      </c>
      <c r="B8" s="634"/>
      <c r="C8" s="634"/>
    </row>
    <row r="9" s="340" customFormat="1" ht="20.1" customHeight="1" spans="1:3">
      <c r="A9" s="324" t="s">
        <v>240</v>
      </c>
      <c r="B9" s="635"/>
      <c r="C9" s="538"/>
    </row>
    <row r="10" s="340" customFormat="1" ht="20.1" customHeight="1" spans="1:3">
      <c r="A10" s="324" t="s">
        <v>241</v>
      </c>
      <c r="B10" s="634"/>
      <c r="C10" s="634"/>
    </row>
    <row r="11" s="340" customFormat="1" ht="20.1" customHeight="1" spans="1:3">
      <c r="A11" s="326" t="s">
        <v>242</v>
      </c>
      <c r="B11" s="538"/>
      <c r="C11" s="538"/>
    </row>
    <row r="12" s="340" customFormat="1" ht="19.5" customHeight="1" spans="1:3">
      <c r="A12" s="324" t="s">
        <v>243</v>
      </c>
      <c r="B12" s="538">
        <f>SUM(B13:B21)</f>
        <v>155586</v>
      </c>
      <c r="C12" s="538">
        <f>SUM(C13:C21)</f>
        <v>196886</v>
      </c>
    </row>
    <row r="13" s="340" customFormat="1" ht="22.95" customHeight="1" spans="1:3">
      <c r="A13" s="326" t="s">
        <v>437</v>
      </c>
      <c r="B13" s="633">
        <v>103269.5</v>
      </c>
      <c r="C13" s="633">
        <v>149531</v>
      </c>
    </row>
    <row r="14" s="340" customFormat="1" ht="20.1" customHeight="1" spans="1:3">
      <c r="A14" s="324" t="s">
        <v>438</v>
      </c>
      <c r="B14" s="633"/>
      <c r="C14" s="633"/>
    </row>
    <row r="15" s="340" customFormat="1" ht="20.1" customHeight="1" spans="1:3">
      <c r="A15" s="326" t="s">
        <v>439</v>
      </c>
      <c r="B15" s="633"/>
      <c r="C15" s="633"/>
    </row>
    <row r="16" s="340" customFormat="1" ht="20.1" customHeight="1" spans="1:3">
      <c r="A16" s="326" t="s">
        <v>440</v>
      </c>
      <c r="B16" s="633">
        <v>33</v>
      </c>
      <c r="C16" s="633">
        <v>2555</v>
      </c>
    </row>
    <row r="17" s="340" customFormat="1" ht="20.1" customHeight="1" spans="1:7">
      <c r="A17" s="326" t="s">
        <v>441</v>
      </c>
      <c r="B17" s="538">
        <v>683.5</v>
      </c>
      <c r="C17" s="538"/>
      <c r="G17" s="636"/>
    </row>
    <row r="18" s="340" customFormat="1" ht="20.1" customHeight="1" spans="1:3">
      <c r="A18" s="324" t="s">
        <v>442</v>
      </c>
      <c r="B18" s="633"/>
      <c r="C18" s="633"/>
    </row>
    <row r="19" s="340" customFormat="1" ht="20.1" customHeight="1" spans="1:3">
      <c r="A19" s="324" t="s">
        <v>441</v>
      </c>
      <c r="B19" s="633"/>
      <c r="C19" s="633"/>
    </row>
    <row r="20" s="339" customFormat="1" ht="19.5" customHeight="1" spans="1:3">
      <c r="A20" s="324" t="s">
        <v>443</v>
      </c>
      <c r="B20" s="633"/>
      <c r="C20" s="633"/>
    </row>
    <row r="21" s="339" customFormat="1" ht="19.5" customHeight="1" spans="1:3">
      <c r="A21" s="327" t="s">
        <v>444</v>
      </c>
      <c r="B21" s="633">
        <v>51600</v>
      </c>
      <c r="C21" s="633">
        <v>44800</v>
      </c>
    </row>
    <row r="22" s="340" customFormat="1" ht="20.1" customHeight="1" spans="1:3">
      <c r="A22" s="324" t="s">
        <v>252</v>
      </c>
      <c r="B22" s="538"/>
      <c r="C22" s="538"/>
    </row>
    <row r="23" s="340" customFormat="1" ht="19.5" customHeight="1" spans="1:3">
      <c r="A23" s="324" t="s">
        <v>253</v>
      </c>
      <c r="B23" s="538"/>
      <c r="C23" s="538"/>
    </row>
    <row r="24" s="340" customFormat="1" ht="20.1" customHeight="1" spans="1:3">
      <c r="A24" s="324" t="s">
        <v>254</v>
      </c>
      <c r="B24" s="635">
        <f>B25+B26+B27</f>
        <v>1875</v>
      </c>
      <c r="C24" s="538">
        <f>C25+C26+C27</f>
        <v>4817</v>
      </c>
    </row>
    <row r="25" s="340" customFormat="1" ht="20.1" customHeight="1" spans="1:3">
      <c r="A25" s="325" t="s">
        <v>255</v>
      </c>
      <c r="B25" s="633"/>
      <c r="C25" s="633"/>
    </row>
    <row r="26" s="340" customFormat="1" ht="20.1" customHeight="1" spans="1:3">
      <c r="A26" s="325" t="s">
        <v>256</v>
      </c>
      <c r="B26" s="633"/>
      <c r="C26" s="633"/>
    </row>
    <row r="27" s="340" customFormat="1" ht="20.1" customHeight="1" spans="1:3">
      <c r="A27" s="325" t="s">
        <v>257</v>
      </c>
      <c r="B27" s="633">
        <v>1875</v>
      </c>
      <c r="C27" s="633">
        <v>4817</v>
      </c>
    </row>
    <row r="28" s="340" customFormat="1" ht="20.1" customHeight="1" spans="1:3">
      <c r="A28" s="324" t="s">
        <v>258</v>
      </c>
      <c r="B28" s="633">
        <f>B29</f>
        <v>23448</v>
      </c>
      <c r="C28" s="633">
        <f>C29</f>
        <v>22416</v>
      </c>
    </row>
    <row r="29" s="340" customFormat="1" ht="20.1" customHeight="1" spans="1:3">
      <c r="A29" s="326" t="s">
        <v>259</v>
      </c>
      <c r="B29" s="633">
        <v>23448</v>
      </c>
      <c r="C29" s="633">
        <v>22416</v>
      </c>
    </row>
    <row r="30" s="340" customFormat="1" ht="19.5" customHeight="1" spans="1:3">
      <c r="A30" s="324" t="s">
        <v>260</v>
      </c>
      <c r="B30" s="633">
        <f>B31</f>
        <v>114</v>
      </c>
      <c r="C30" s="633">
        <f>C31</f>
        <v>48</v>
      </c>
    </row>
    <row r="31" s="340" customFormat="1" ht="20.1" customHeight="1" spans="1:3">
      <c r="A31" s="326" t="s">
        <v>261</v>
      </c>
      <c r="B31" s="633">
        <v>114</v>
      </c>
      <c r="C31" s="633">
        <v>48</v>
      </c>
    </row>
    <row r="32" s="340" customFormat="1" ht="20.1" customHeight="1" spans="1:3">
      <c r="A32" s="637" t="s">
        <v>262</v>
      </c>
      <c r="B32" s="633">
        <f>B33+B34</f>
        <v>0</v>
      </c>
      <c r="C32" s="633">
        <f>C33+C34</f>
        <v>0</v>
      </c>
    </row>
    <row r="33" s="340" customFormat="1" ht="20.1" customHeight="1" spans="1:3">
      <c r="A33" s="324" t="s">
        <v>445</v>
      </c>
      <c r="B33" s="633"/>
      <c r="C33" s="633"/>
    </row>
    <row r="34" s="340" customFormat="1" ht="20.1" customHeight="1" spans="1:3">
      <c r="A34" s="324" t="s">
        <v>446</v>
      </c>
      <c r="B34" s="638"/>
      <c r="C34" s="638"/>
    </row>
    <row r="35" s="340" customFormat="1" ht="20.1" customHeight="1" spans="1:3">
      <c r="A35" s="639" t="s">
        <v>197</v>
      </c>
      <c r="B35" s="640">
        <f>SUM(B5,B6,B9,B11,B12,B22,B23,B24,B28,B30,B32)</f>
        <v>181123</v>
      </c>
      <c r="C35" s="640">
        <f>SUM(C5,C6,C9,C11,C12,C22,C23,C24,C28,C30,C32)</f>
        <v>224345</v>
      </c>
    </row>
    <row r="36" s="628" customFormat="1" ht="20.1" customHeight="1" spans="1:3">
      <c r="A36" s="178" t="s">
        <v>265</v>
      </c>
      <c r="B36" s="641">
        <v>109800</v>
      </c>
      <c r="C36" s="353">
        <v>11600</v>
      </c>
    </row>
    <row r="37" s="628" customFormat="1" ht="20.1" customHeight="1" spans="1:3">
      <c r="A37" s="178" t="s">
        <v>199</v>
      </c>
      <c r="B37" s="641">
        <f>B38+B41+B42+B43+B44</f>
        <v>203766</v>
      </c>
      <c r="C37" s="353">
        <f>C38+C41+C42+C43+C44</f>
        <v>181906</v>
      </c>
    </row>
    <row r="38" s="628" customFormat="1" ht="20.1" customHeight="1" spans="1:3">
      <c r="A38" s="182" t="s">
        <v>447</v>
      </c>
      <c r="B38" s="641">
        <f>B39+B40</f>
        <v>0</v>
      </c>
      <c r="C38" s="353">
        <f>C39+C40</f>
        <v>0</v>
      </c>
    </row>
    <row r="39" s="628" customFormat="1" ht="20.1" customHeight="1" spans="1:3">
      <c r="A39" s="182" t="s">
        <v>448</v>
      </c>
      <c r="B39" s="641"/>
      <c r="C39" s="353"/>
    </row>
    <row r="40" s="628" customFormat="1" ht="20.1" customHeight="1" spans="1:3">
      <c r="A40" s="182" t="s">
        <v>449</v>
      </c>
      <c r="B40" s="641"/>
      <c r="C40" s="353"/>
    </row>
    <row r="41" s="628" customFormat="1" ht="20.1" customHeight="1" spans="1:3">
      <c r="A41" s="182" t="s">
        <v>450</v>
      </c>
      <c r="B41" s="641">
        <v>3331</v>
      </c>
      <c r="C41" s="353">
        <v>3532</v>
      </c>
    </row>
    <row r="42" s="628" customFormat="1" ht="20.1" customHeight="1" spans="1:3">
      <c r="A42" s="182" t="s">
        <v>451</v>
      </c>
      <c r="B42" s="641">
        <v>183229</v>
      </c>
      <c r="C42" s="353">
        <v>175986</v>
      </c>
    </row>
    <row r="43" ht="20.1" customHeight="1" spans="1:3">
      <c r="A43" s="182" t="s">
        <v>452</v>
      </c>
      <c r="B43" s="641"/>
      <c r="C43" s="353"/>
    </row>
    <row r="44" ht="20.1" customHeight="1" spans="1:3">
      <c r="A44" s="182" t="s">
        <v>286</v>
      </c>
      <c r="B44" s="641">
        <v>17206</v>
      </c>
      <c r="C44" s="353">
        <v>2388</v>
      </c>
    </row>
    <row r="45" ht="20.1" customHeight="1" spans="1:3">
      <c r="A45" s="642" t="s">
        <v>205</v>
      </c>
      <c r="B45" s="643">
        <f>B35+B36+B37</f>
        <v>494689</v>
      </c>
      <c r="C45" s="644">
        <f>C35+C36+C37</f>
        <v>417851</v>
      </c>
    </row>
    <row r="46" spans="3:3">
      <c r="C46" s="645"/>
    </row>
    <row r="47" spans="1:1">
      <c r="A47" s="646"/>
    </row>
    <row r="48" spans="2:3">
      <c r="B48" s="645"/>
      <c r="C48" s="645"/>
    </row>
    <row r="50" spans="1:1">
      <c r="A50" s="647"/>
    </row>
  </sheetData>
  <mergeCells count="2">
    <mergeCell ref="A2:C2"/>
    <mergeCell ref="A3:C3"/>
  </mergeCells>
  <printOptions horizontalCentered="1"/>
  <pageMargins left="0.511805555555556" right="0.55" top="0.747916666666667" bottom="0.393055555555556" header="0.310416666666667" footer="0.310416666666667"/>
  <pageSetup paperSize="9" scale="78"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D113"/>
  <sheetViews>
    <sheetView workbookViewId="0">
      <selection activeCell="A1" sqref="A1"/>
    </sheetView>
  </sheetViews>
  <sheetFormatPr defaultColWidth="9" defaultRowHeight="14.25" outlineLevelCol="3"/>
  <cols>
    <col min="1" max="1" width="35.3333333333333" style="593" customWidth="1"/>
    <col min="2" max="2" width="15.4416666666667" style="594" customWidth="1"/>
    <col min="3" max="3" width="35.6666666666667" style="593" customWidth="1"/>
    <col min="4" max="4" width="11.3333333333333" style="594" customWidth="1"/>
    <col min="5" max="16384" width="9" style="593"/>
  </cols>
  <sheetData>
    <row r="1" ht="21.9" customHeight="1" spans="1:3">
      <c r="A1" s="595" t="s">
        <v>453</v>
      </c>
      <c r="C1" s="594"/>
    </row>
    <row r="2" s="591" customFormat="1" ht="35.1" customHeight="1" spans="1:4">
      <c r="A2" s="596" t="s">
        <v>454</v>
      </c>
      <c r="B2" s="596"/>
      <c r="C2" s="596"/>
      <c r="D2" s="596"/>
    </row>
    <row r="3" s="591" customFormat="1" ht="20.1" customHeight="1" spans="1:4">
      <c r="A3" s="597"/>
      <c r="B3" s="597"/>
      <c r="C3" s="598" t="s">
        <v>126</v>
      </c>
      <c r="D3" s="598"/>
    </row>
    <row r="4" s="592" customFormat="1" ht="35.1" customHeight="1" spans="1:4">
      <c r="A4" s="302" t="s">
        <v>413</v>
      </c>
      <c r="B4" s="303" t="s">
        <v>414</v>
      </c>
      <c r="C4" s="304" t="s">
        <v>415</v>
      </c>
      <c r="D4" s="305" t="s">
        <v>414</v>
      </c>
    </row>
    <row r="5" ht="35.1" customHeight="1" spans="1:4">
      <c r="A5" s="177" t="s">
        <v>455</v>
      </c>
      <c r="B5" s="306">
        <v>315349</v>
      </c>
      <c r="C5" s="177" t="s">
        <v>456</v>
      </c>
      <c r="D5" s="307">
        <v>181123</v>
      </c>
    </row>
    <row r="6" ht="35.1" customHeight="1" spans="1:4">
      <c r="A6" s="180" t="s">
        <v>224</v>
      </c>
      <c r="B6" s="306">
        <v>161400</v>
      </c>
      <c r="C6" s="180" t="s">
        <v>265</v>
      </c>
      <c r="D6" s="307">
        <v>109800</v>
      </c>
    </row>
    <row r="7" ht="35.1" customHeight="1" spans="1:4">
      <c r="A7" s="180" t="s">
        <v>225</v>
      </c>
      <c r="B7" s="306">
        <f>B8+B11+B12+B13</f>
        <v>17940</v>
      </c>
      <c r="C7" s="180" t="s">
        <v>199</v>
      </c>
      <c r="D7" s="307">
        <f>D8+D11+D12+D13+D14</f>
        <v>203766</v>
      </c>
    </row>
    <row r="8" ht="35.1" customHeight="1" spans="1:4">
      <c r="A8" s="181" t="s">
        <v>457</v>
      </c>
      <c r="B8" s="308">
        <f>B9+B10</f>
        <v>16601</v>
      </c>
      <c r="C8" s="182" t="s">
        <v>447</v>
      </c>
      <c r="D8" s="504"/>
    </row>
    <row r="9" ht="35.1" customHeight="1" spans="1:4">
      <c r="A9" s="184" t="s">
        <v>227</v>
      </c>
      <c r="B9" s="308">
        <v>16601</v>
      </c>
      <c r="C9" s="182" t="s">
        <v>448</v>
      </c>
      <c r="D9" s="504"/>
    </row>
    <row r="10" ht="35.1" customHeight="1" spans="1:4">
      <c r="A10" s="184" t="s">
        <v>228</v>
      </c>
      <c r="B10" s="308"/>
      <c r="C10" s="182" t="s">
        <v>449</v>
      </c>
      <c r="D10" s="307"/>
    </row>
    <row r="11" ht="35.1" customHeight="1" spans="1:4">
      <c r="A11" s="181" t="s">
        <v>458</v>
      </c>
      <c r="B11" s="308"/>
      <c r="C11" s="182" t="s">
        <v>450</v>
      </c>
      <c r="D11" s="299">
        <v>3331</v>
      </c>
    </row>
    <row r="12" ht="35.1" customHeight="1" spans="1:4">
      <c r="A12" s="181" t="s">
        <v>163</v>
      </c>
      <c r="B12" s="308"/>
      <c r="C12" s="182" t="s">
        <v>451</v>
      </c>
      <c r="D12" s="299">
        <v>183229</v>
      </c>
    </row>
    <row r="13" ht="35.1" customHeight="1" spans="1:4">
      <c r="A13" s="181" t="s">
        <v>168</v>
      </c>
      <c r="B13" s="308">
        <v>1339</v>
      </c>
      <c r="C13" s="182" t="s">
        <v>452</v>
      </c>
      <c r="D13" s="299"/>
    </row>
    <row r="14" ht="37.05" customHeight="1" spans="1:4">
      <c r="A14" s="310"/>
      <c r="B14" s="308"/>
      <c r="C14" s="182" t="s">
        <v>286</v>
      </c>
      <c r="D14" s="299">
        <v>17206</v>
      </c>
    </row>
    <row r="15" ht="36" customHeight="1" spans="1:4">
      <c r="A15" s="311" t="s">
        <v>169</v>
      </c>
      <c r="B15" s="312">
        <f>B5+B6+B7</f>
        <v>494689</v>
      </c>
      <c r="C15" s="313" t="s">
        <v>205</v>
      </c>
      <c r="D15" s="312">
        <f>D5+D6+D7</f>
        <v>494689</v>
      </c>
    </row>
    <row r="16" ht="33.75" customHeight="1"/>
    <row r="17" ht="33.75" customHeight="1"/>
    <row r="18" ht="33.75" customHeight="1"/>
    <row r="112" spans="3:4">
      <c r="C112" s="604"/>
      <c r="D112" s="605"/>
    </row>
    <row r="113" spans="1:2">
      <c r="A113" s="604"/>
      <c r="B113" s="605"/>
    </row>
  </sheetData>
  <mergeCells count="2">
    <mergeCell ref="A2:D2"/>
    <mergeCell ref="C3:D3"/>
  </mergeCells>
  <printOptions horizontalCentered="1"/>
  <pageMargins left="0.707638888888889" right="0.707638888888889" top="0.751388888888889" bottom="0.751388888888889" header="0.310416666666667" footer="0.310416666666667"/>
  <pageSetup paperSize="9" scale="91"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H15"/>
  <sheetViews>
    <sheetView workbookViewId="0">
      <selection activeCell="A1" sqref="A1:B1"/>
    </sheetView>
  </sheetViews>
  <sheetFormatPr defaultColWidth="9" defaultRowHeight="14.25" outlineLevelCol="7"/>
  <cols>
    <col min="1" max="1" width="47.1083333333333" style="198"/>
    <col min="2" max="2" width="15.2166666666667" style="198"/>
    <col min="3" max="3" width="15.2166666666667" style="198" customWidth="1"/>
    <col min="4" max="4" width="9.44166666666667" style="198"/>
    <col min="5" max="16384" width="9" style="198"/>
  </cols>
  <sheetData>
    <row r="1" s="197" customFormat="1" ht="21.9" customHeight="1" spans="1:3">
      <c r="A1" s="216" t="s">
        <v>459</v>
      </c>
      <c r="B1" s="217"/>
      <c r="C1" s="217"/>
    </row>
    <row r="2" ht="51" customHeight="1" spans="1:3">
      <c r="A2" s="201" t="s">
        <v>460</v>
      </c>
      <c r="B2" s="201"/>
      <c r="C2" s="201"/>
    </row>
    <row r="3" ht="20.1" customHeight="1" spans="1:3">
      <c r="A3" s="218"/>
      <c r="C3" s="124" t="s">
        <v>126</v>
      </c>
    </row>
    <row r="4" ht="33" customHeight="1" spans="1:3">
      <c r="A4" s="622" t="s">
        <v>235</v>
      </c>
      <c r="B4" s="609" t="s">
        <v>128</v>
      </c>
      <c r="C4" s="583" t="s">
        <v>129</v>
      </c>
    </row>
    <row r="5" ht="33" customHeight="1" spans="1:8">
      <c r="A5" s="602" t="s">
        <v>271</v>
      </c>
      <c r="B5" s="207">
        <v>6000</v>
      </c>
      <c r="C5" s="207">
        <v>23641</v>
      </c>
      <c r="H5" s="222"/>
    </row>
    <row r="6" ht="33" customHeight="1" spans="1:3">
      <c r="A6" s="602" t="s">
        <v>272</v>
      </c>
      <c r="B6" s="616"/>
      <c r="C6" s="617"/>
    </row>
    <row r="7" ht="33" customHeight="1" spans="1:3">
      <c r="A7" s="602" t="s">
        <v>273</v>
      </c>
      <c r="B7" s="616"/>
      <c r="C7" s="617"/>
    </row>
    <row r="8" ht="33" customHeight="1" spans="1:3">
      <c r="A8" s="602" t="s">
        <v>274</v>
      </c>
      <c r="B8" s="616"/>
      <c r="C8" s="617"/>
    </row>
    <row r="9" ht="33" customHeight="1" spans="1:3">
      <c r="A9" s="602" t="s">
        <v>275</v>
      </c>
      <c r="B9" s="616">
        <v>10300</v>
      </c>
      <c r="C9" s="617"/>
    </row>
    <row r="10" ht="33" customHeight="1" spans="1:3">
      <c r="A10" s="611" t="s">
        <v>158</v>
      </c>
      <c r="B10" s="612">
        <f>SUM(B5:B9)</f>
        <v>16300</v>
      </c>
      <c r="C10" s="612">
        <f>SUM(C5:C9)</f>
        <v>23641</v>
      </c>
    </row>
    <row r="11" ht="33" customHeight="1" spans="1:3">
      <c r="A11" s="623" t="s">
        <v>225</v>
      </c>
      <c r="B11" s="245">
        <f>SUM(B12:B14)</f>
        <v>13</v>
      </c>
      <c r="C11" s="245">
        <f>SUM(C12:C14)</f>
        <v>13</v>
      </c>
    </row>
    <row r="12" ht="33" customHeight="1" spans="1:3">
      <c r="A12" s="601" t="s">
        <v>276</v>
      </c>
      <c r="B12" s="616">
        <v>13</v>
      </c>
      <c r="C12" s="617">
        <v>13</v>
      </c>
    </row>
    <row r="13" ht="33" customHeight="1" spans="1:3">
      <c r="A13" s="601" t="s">
        <v>461</v>
      </c>
      <c r="B13" s="624"/>
      <c r="C13" s="625"/>
    </row>
    <row r="14" ht="33" customHeight="1" spans="1:3">
      <c r="A14" s="602" t="s">
        <v>168</v>
      </c>
      <c r="B14" s="601"/>
      <c r="C14" s="626"/>
    </row>
    <row r="15" ht="33" customHeight="1" spans="1:3">
      <c r="A15" s="627" t="s">
        <v>169</v>
      </c>
      <c r="B15" s="248">
        <f>B10+B11</f>
        <v>16313</v>
      </c>
      <c r="C15" s="248">
        <f>C10+C11</f>
        <v>23654</v>
      </c>
    </row>
  </sheetData>
  <mergeCells count="2">
    <mergeCell ref="A1:B1"/>
    <mergeCell ref="A2:C2"/>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K22"/>
  <sheetViews>
    <sheetView workbookViewId="0">
      <selection activeCell="A1" sqref="A1"/>
    </sheetView>
  </sheetViews>
  <sheetFormatPr defaultColWidth="9" defaultRowHeight="14.25"/>
  <cols>
    <col min="1" max="1" width="45" style="198"/>
    <col min="2" max="3" width="17" style="198" customWidth="1"/>
    <col min="4" max="5" width="9" style="198"/>
    <col min="6" max="6" width="1.66666666666667" style="198" hidden="1" customWidth="1"/>
    <col min="7" max="7" width="0.108333333333333" style="198" customWidth="1"/>
    <col min="8" max="16384" width="9" style="198"/>
  </cols>
  <sheetData>
    <row r="1" s="197" customFormat="1" ht="21.9" customHeight="1" spans="1:2">
      <c r="A1" s="199" t="s">
        <v>462</v>
      </c>
      <c r="B1" s="200"/>
    </row>
    <row r="2" ht="70.5" customHeight="1" spans="1:3">
      <c r="A2" s="607" t="s">
        <v>463</v>
      </c>
      <c r="B2" s="607"/>
      <c r="C2" s="607"/>
    </row>
    <row r="3" ht="20.1" customHeight="1" spans="2:3">
      <c r="B3" s="124"/>
      <c r="C3" s="608" t="s">
        <v>126</v>
      </c>
    </row>
    <row r="4" ht="30" customHeight="1" spans="1:3">
      <c r="A4" s="219" t="s">
        <v>464</v>
      </c>
      <c r="B4" s="609" t="s">
        <v>128</v>
      </c>
      <c r="C4" s="583" t="s">
        <v>129</v>
      </c>
    </row>
    <row r="5" ht="25.95" customHeight="1" spans="1:11">
      <c r="A5" s="206" t="s">
        <v>279</v>
      </c>
      <c r="B5" s="207">
        <f>B6+B7+B8</f>
        <v>13</v>
      </c>
      <c r="C5" s="207">
        <f>C6+C7+C8</f>
        <v>13</v>
      </c>
      <c r="K5" s="222"/>
    </row>
    <row r="6" ht="25.95" customHeight="1" spans="1:3">
      <c r="A6" s="206" t="s">
        <v>465</v>
      </c>
      <c r="B6" s="207"/>
      <c r="C6" s="207"/>
    </row>
    <row r="7" ht="25.95" customHeight="1" spans="1:3">
      <c r="A7" s="206" t="s">
        <v>466</v>
      </c>
      <c r="B7" s="207">
        <v>13</v>
      </c>
      <c r="C7" s="207">
        <v>13</v>
      </c>
    </row>
    <row r="8" ht="25.95" customHeight="1" spans="1:3">
      <c r="A8" s="206" t="s">
        <v>467</v>
      </c>
      <c r="B8" s="207"/>
      <c r="C8" s="207"/>
    </row>
    <row r="9" ht="25.95" customHeight="1" spans="1:3">
      <c r="A9" s="206" t="s">
        <v>468</v>
      </c>
      <c r="B9" s="207">
        <f>B10</f>
        <v>0</v>
      </c>
      <c r="C9" s="207">
        <f>C10</f>
        <v>0</v>
      </c>
    </row>
    <row r="10" ht="25.95" customHeight="1" spans="1:3">
      <c r="A10" s="206" t="s">
        <v>469</v>
      </c>
      <c r="B10" s="207"/>
      <c r="C10" s="207"/>
    </row>
    <row r="11" ht="25.95" customHeight="1" spans="1:3">
      <c r="A11" s="610" t="s">
        <v>281</v>
      </c>
      <c r="B11" s="207">
        <f>B12</f>
        <v>0</v>
      </c>
      <c r="C11" s="207">
        <f>C12</f>
        <v>0</v>
      </c>
    </row>
    <row r="12" ht="25.95" customHeight="1" spans="1:3">
      <c r="A12" s="610" t="s">
        <v>470</v>
      </c>
      <c r="B12" s="207"/>
      <c r="C12" s="207"/>
    </row>
    <row r="13" ht="25.95" customHeight="1" spans="1:3">
      <c r="A13" s="206" t="s">
        <v>471</v>
      </c>
      <c r="B13" s="207">
        <f>B14</f>
        <v>0</v>
      </c>
      <c r="C13" s="207">
        <f>C14</f>
        <v>0</v>
      </c>
    </row>
    <row r="14" ht="25.95" customHeight="1" spans="1:3">
      <c r="A14" s="206" t="s">
        <v>472</v>
      </c>
      <c r="B14" s="207"/>
      <c r="C14" s="207"/>
    </row>
    <row r="15" ht="25.95" customHeight="1" spans="1:3">
      <c r="A15" s="611" t="s">
        <v>197</v>
      </c>
      <c r="B15" s="612">
        <f>SUM(B5,B9,B11,B13)</f>
        <v>13</v>
      </c>
      <c r="C15" s="612">
        <f>SUM(C5,C9,C11,C13)</f>
        <v>13</v>
      </c>
    </row>
    <row r="16" s="606" customFormat="1" ht="33" customHeight="1" spans="1:3">
      <c r="A16" s="613" t="s">
        <v>199</v>
      </c>
      <c r="B16" s="614">
        <f>B17+B18+B19+B20</f>
        <v>16300</v>
      </c>
      <c r="C16" s="614">
        <f>C17+C18+C19+C20</f>
        <v>23641</v>
      </c>
    </row>
    <row r="17" s="606" customFormat="1" ht="33" customHeight="1" spans="1:3">
      <c r="A17" s="615" t="s">
        <v>473</v>
      </c>
      <c r="B17" s="616"/>
      <c r="C17" s="617"/>
    </row>
    <row r="18" s="606" customFormat="1" ht="33" customHeight="1" spans="1:3">
      <c r="A18" s="615" t="s">
        <v>474</v>
      </c>
      <c r="B18" s="616"/>
      <c r="C18" s="617"/>
    </row>
    <row r="19" s="606" customFormat="1" ht="33" customHeight="1" spans="1:3">
      <c r="A19" s="615" t="s">
        <v>475</v>
      </c>
      <c r="B19" s="616">
        <v>16300</v>
      </c>
      <c r="C19" s="617">
        <v>23641</v>
      </c>
    </row>
    <row r="20" s="606" customFormat="1" ht="33" customHeight="1" spans="1:3">
      <c r="A20" s="615" t="s">
        <v>286</v>
      </c>
      <c r="B20" s="617"/>
      <c r="C20" s="617"/>
    </row>
    <row r="21" s="606" customFormat="1" ht="33" customHeight="1" spans="1:3">
      <c r="A21" s="618" t="s">
        <v>205</v>
      </c>
      <c r="B21" s="215">
        <f>B15+B16</f>
        <v>16313</v>
      </c>
      <c r="C21" s="215">
        <f>C15+C16</f>
        <v>23654</v>
      </c>
    </row>
    <row r="22" ht="55.5" customHeight="1" spans="1:3">
      <c r="A22" s="619"/>
      <c r="B22" s="620"/>
      <c r="C22" s="621"/>
    </row>
  </sheetData>
  <mergeCells count="2">
    <mergeCell ref="A2:C2"/>
    <mergeCell ref="A22:C22"/>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D108"/>
  <sheetViews>
    <sheetView workbookViewId="0">
      <selection activeCell="A1" sqref="A1"/>
    </sheetView>
  </sheetViews>
  <sheetFormatPr defaultColWidth="9" defaultRowHeight="14.25" outlineLevelCol="3"/>
  <cols>
    <col min="1" max="1" width="33.6666666666667" style="593" customWidth="1"/>
    <col min="2" max="2" width="13.4416666666667" style="594" customWidth="1"/>
    <col min="3" max="3" width="36.6666666666667" style="593" customWidth="1"/>
    <col min="4" max="4" width="11.3333333333333" style="594" customWidth="1"/>
    <col min="5" max="16384" width="9" style="593"/>
  </cols>
  <sheetData>
    <row r="1" ht="21.9" customHeight="1" spans="1:3">
      <c r="A1" s="595" t="s">
        <v>476</v>
      </c>
      <c r="C1" s="594"/>
    </row>
    <row r="2" s="591" customFormat="1" ht="35.1" customHeight="1" spans="1:4">
      <c r="A2" s="596" t="s">
        <v>477</v>
      </c>
      <c r="B2" s="596"/>
      <c r="C2" s="596"/>
      <c r="D2" s="596"/>
    </row>
    <row r="3" s="591" customFormat="1" ht="20.1" customHeight="1" spans="1:4">
      <c r="A3" s="597"/>
      <c r="B3" s="597"/>
      <c r="C3" s="598" t="s">
        <v>126</v>
      </c>
      <c r="D3" s="598"/>
    </row>
    <row r="4" s="592" customFormat="1" ht="35.1" customHeight="1" spans="1:4">
      <c r="A4" s="302" t="s">
        <v>413</v>
      </c>
      <c r="B4" s="303" t="s">
        <v>414</v>
      </c>
      <c r="C4" s="304" t="s">
        <v>415</v>
      </c>
      <c r="D4" s="305" t="s">
        <v>414</v>
      </c>
    </row>
    <row r="5" ht="42" customHeight="1" spans="1:4">
      <c r="A5" s="177" t="s">
        <v>478</v>
      </c>
      <c r="B5" s="306">
        <v>16300</v>
      </c>
      <c r="C5" s="599" t="s">
        <v>479</v>
      </c>
      <c r="D5" s="307">
        <v>13</v>
      </c>
    </row>
    <row r="6" ht="42" customHeight="1" spans="1:4">
      <c r="A6" s="180" t="s">
        <v>225</v>
      </c>
      <c r="B6" s="306">
        <f>B7+B8+B9</f>
        <v>13</v>
      </c>
      <c r="C6" s="600" t="s">
        <v>480</v>
      </c>
      <c r="D6" s="307">
        <f>D7+D8+D9+D10</f>
        <v>16300</v>
      </c>
    </row>
    <row r="7" ht="42" customHeight="1" spans="1:4">
      <c r="A7" s="601" t="s">
        <v>276</v>
      </c>
      <c r="B7" s="308">
        <v>13</v>
      </c>
      <c r="C7" s="308" t="s">
        <v>481</v>
      </c>
      <c r="D7" s="309"/>
    </row>
    <row r="8" ht="42" customHeight="1" spans="1:4">
      <c r="A8" s="601" t="s">
        <v>461</v>
      </c>
      <c r="B8" s="308"/>
      <c r="C8" s="308" t="s">
        <v>482</v>
      </c>
      <c r="D8" s="309"/>
    </row>
    <row r="9" ht="42" customHeight="1" spans="1:4">
      <c r="A9" s="602" t="s">
        <v>168</v>
      </c>
      <c r="B9" s="308"/>
      <c r="C9" s="308" t="s">
        <v>483</v>
      </c>
      <c r="D9" s="309">
        <v>16300</v>
      </c>
    </row>
    <row r="10" ht="42" customHeight="1" spans="1:4">
      <c r="A10" s="181"/>
      <c r="B10" s="308"/>
      <c r="C10" s="308" t="s">
        <v>484</v>
      </c>
      <c r="D10" s="299"/>
    </row>
    <row r="11" ht="35.1" customHeight="1" spans="1:4">
      <c r="A11" s="311" t="s">
        <v>169</v>
      </c>
      <c r="B11" s="312">
        <f>B5+B6</f>
        <v>16313</v>
      </c>
      <c r="C11" s="603" t="s">
        <v>485</v>
      </c>
      <c r="D11" s="312">
        <f>D5+D6</f>
        <v>16313</v>
      </c>
    </row>
    <row r="12" ht="33.75" customHeight="1"/>
    <row r="13" ht="33.75" customHeight="1"/>
    <row r="107" spans="3:4">
      <c r="C107" s="604"/>
      <c r="D107" s="605"/>
    </row>
    <row r="108" spans="1:2">
      <c r="A108" s="604"/>
      <c r="B108" s="605"/>
    </row>
  </sheetData>
  <mergeCells count="2">
    <mergeCell ref="A2:D2"/>
    <mergeCell ref="C3:D3"/>
  </mergeCells>
  <printOptions horizontalCentered="1"/>
  <pageMargins left="0.707638888888889" right="0.707638888888889" top="0.751388888888889" bottom="0.751388888888889" header="0.310416666666667" footer="0.310416666666667"/>
  <pageSetup paperSize="9" scale="92" fitToHeight="0"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C16"/>
  <sheetViews>
    <sheetView topLeftCell="A11" workbookViewId="0">
      <selection activeCell="A15" sqref="A15:C16"/>
    </sheetView>
  </sheetViews>
  <sheetFormatPr defaultColWidth="9" defaultRowHeight="14.25" outlineLevelCol="2"/>
  <cols>
    <col min="1" max="1" width="43" style="71" customWidth="1"/>
    <col min="2" max="2" width="19.3333333333333" style="71" customWidth="1"/>
    <col min="3" max="3" width="19.8833333333333" style="71" customWidth="1"/>
    <col min="4" max="16384" width="9" style="71"/>
  </cols>
  <sheetData>
    <row r="1" s="99" customFormat="1" ht="21.9" customHeight="1" spans="1:3">
      <c r="A1" s="100" t="s">
        <v>486</v>
      </c>
      <c r="B1" s="101"/>
      <c r="C1" s="101"/>
    </row>
    <row r="2" ht="61.5" customHeight="1" spans="1:3">
      <c r="A2" s="202" t="s">
        <v>487</v>
      </c>
      <c r="B2" s="202"/>
      <c r="C2" s="202"/>
    </row>
    <row r="3" ht="20.1" customHeight="1" spans="1:3">
      <c r="A3" s="102"/>
      <c r="B3" s="102"/>
      <c r="C3" s="581" t="s">
        <v>126</v>
      </c>
    </row>
    <row r="4" ht="15.75" customHeight="1" spans="1:3">
      <c r="A4" s="104" t="s">
        <v>289</v>
      </c>
      <c r="B4" s="582" t="s">
        <v>128</v>
      </c>
      <c r="C4" s="583" t="s">
        <v>129</v>
      </c>
    </row>
    <row r="5" ht="22.5" customHeight="1" spans="1:3">
      <c r="A5" s="106"/>
      <c r="B5" s="584"/>
      <c r="C5" s="585"/>
    </row>
    <row r="6" ht="34.05" customHeight="1" spans="1:3">
      <c r="A6" s="118" t="s">
        <v>290</v>
      </c>
      <c r="B6" s="109"/>
      <c r="C6" s="109"/>
    </row>
    <row r="7" ht="34.05" customHeight="1" spans="1:3">
      <c r="A7" s="118" t="s">
        <v>488</v>
      </c>
      <c r="B7" s="109">
        <v>76778</v>
      </c>
      <c r="C7" s="109">
        <v>55623</v>
      </c>
    </row>
    <row r="8" ht="34.05" customHeight="1" spans="1:3">
      <c r="A8" s="586" t="s">
        <v>489</v>
      </c>
      <c r="B8" s="109">
        <v>66898</v>
      </c>
      <c r="C8" s="109">
        <v>60846</v>
      </c>
    </row>
    <row r="9" ht="34.05" customHeight="1" spans="1:3">
      <c r="A9" s="118" t="s">
        <v>490</v>
      </c>
      <c r="B9" s="109"/>
      <c r="C9" s="109"/>
    </row>
    <row r="10" ht="34.05" customHeight="1" spans="1:3">
      <c r="A10" s="118" t="s">
        <v>491</v>
      </c>
      <c r="B10" s="109"/>
      <c r="C10" s="109"/>
    </row>
    <row r="11" ht="34.05" customHeight="1" spans="1:3">
      <c r="A11" s="118" t="s">
        <v>492</v>
      </c>
      <c r="B11" s="109">
        <v>3557</v>
      </c>
      <c r="C11" s="109">
        <v>3849</v>
      </c>
    </row>
    <row r="12" ht="34.05" customHeight="1" spans="1:3">
      <c r="A12" s="586" t="s">
        <v>296</v>
      </c>
      <c r="B12" s="109">
        <v>4900</v>
      </c>
      <c r="C12" s="109">
        <v>4643</v>
      </c>
    </row>
    <row r="13" ht="34.05" customHeight="1" spans="1:3">
      <c r="A13" s="586" t="s">
        <v>297</v>
      </c>
      <c r="B13" s="109"/>
      <c r="C13" s="109"/>
    </row>
    <row r="14" ht="34.05" customHeight="1" spans="1:3">
      <c r="A14" s="587" t="s">
        <v>493</v>
      </c>
      <c r="B14" s="111">
        <f>SUM(B6:B13)</f>
        <v>152133</v>
      </c>
      <c r="C14" s="111">
        <f>SUM(C6:C13)</f>
        <v>124961</v>
      </c>
    </row>
    <row r="15" ht="21.6" customHeight="1" spans="1:3">
      <c r="A15" s="588" t="s">
        <v>299</v>
      </c>
      <c r="B15" s="589"/>
      <c r="C15" s="589"/>
    </row>
    <row r="16" ht="30" customHeight="1" spans="1:3">
      <c r="A16" s="590" t="s">
        <v>300</v>
      </c>
      <c r="B16" s="590"/>
      <c r="C16" s="590"/>
    </row>
  </sheetData>
  <mergeCells count="7">
    <mergeCell ref="A1:C1"/>
    <mergeCell ref="A2:C2"/>
    <mergeCell ref="A15:C15"/>
    <mergeCell ref="A16:C16"/>
    <mergeCell ref="A4:A5"/>
    <mergeCell ref="B4:B5"/>
    <mergeCell ref="C4:C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D49"/>
  <sheetViews>
    <sheetView workbookViewId="0">
      <selection activeCell="F41" sqref="F41"/>
    </sheetView>
  </sheetViews>
  <sheetFormatPr defaultColWidth="9" defaultRowHeight="14.25" outlineLevelCol="3"/>
  <cols>
    <col min="1" max="1" width="50.2166666666667" style="71" customWidth="1"/>
    <col min="2" max="3" width="16.8833333333333" style="71" customWidth="1"/>
    <col min="4" max="4" width="12.775" style="71"/>
    <col min="5" max="16384" width="9" style="71"/>
  </cols>
  <sheetData>
    <row r="1" s="99" customFormat="1" ht="21.9" customHeight="1" spans="1:3">
      <c r="A1" s="100" t="s">
        <v>494</v>
      </c>
      <c r="B1" s="100"/>
      <c r="C1" s="100"/>
    </row>
    <row r="2" ht="61.5" customHeight="1" spans="1:3">
      <c r="A2" s="201" t="s">
        <v>495</v>
      </c>
      <c r="B2" s="201"/>
      <c r="C2" s="201"/>
    </row>
    <row r="3" ht="20.1" customHeight="1" spans="1:3">
      <c r="A3" s="567"/>
      <c r="B3" s="567"/>
      <c r="C3" s="568" t="s">
        <v>496</v>
      </c>
    </row>
    <row r="4" ht="15" customHeight="1" spans="1:3">
      <c r="A4" s="569" t="s">
        <v>303</v>
      </c>
      <c r="B4" s="570" t="s">
        <v>304</v>
      </c>
      <c r="C4" s="570" t="s">
        <v>305</v>
      </c>
    </row>
    <row r="5" ht="15" customHeight="1" spans="1:3">
      <c r="A5" s="571"/>
      <c r="B5" s="572"/>
      <c r="C5" s="572"/>
    </row>
    <row r="6" ht="24" customHeight="1" spans="1:4">
      <c r="A6" s="573" t="s">
        <v>306</v>
      </c>
      <c r="B6" s="88"/>
      <c r="C6" s="88"/>
      <c r="D6" s="574"/>
    </row>
    <row r="7" ht="24" customHeight="1" spans="1:4">
      <c r="A7" s="575" t="s">
        <v>307</v>
      </c>
      <c r="B7" s="88"/>
      <c r="C7" s="88"/>
      <c r="D7" s="574"/>
    </row>
    <row r="8" ht="24" customHeight="1" spans="1:4">
      <c r="A8" s="575" t="s">
        <v>308</v>
      </c>
      <c r="B8" s="88"/>
      <c r="C8" s="88"/>
      <c r="D8" s="574"/>
    </row>
    <row r="9" ht="24" customHeight="1" spans="1:4">
      <c r="A9" s="575" t="s">
        <v>309</v>
      </c>
      <c r="B9" s="88"/>
      <c r="C9" s="88"/>
      <c r="D9" s="574"/>
    </row>
    <row r="10" ht="24" customHeight="1" spans="1:4">
      <c r="A10" s="575" t="s">
        <v>310</v>
      </c>
      <c r="B10" s="88"/>
      <c r="C10" s="88"/>
      <c r="D10" s="574"/>
    </row>
    <row r="11" ht="24" customHeight="1" spans="1:4">
      <c r="A11" s="575" t="s">
        <v>311</v>
      </c>
      <c r="B11" s="88"/>
      <c r="C11" s="88"/>
      <c r="D11" s="574"/>
    </row>
    <row r="12" ht="24" customHeight="1" spans="1:4">
      <c r="A12" s="573" t="s">
        <v>312</v>
      </c>
      <c r="B12" s="88">
        <f>SUM(B13:B17)</f>
        <v>48437</v>
      </c>
      <c r="C12" s="88">
        <f>SUM(C13:C17)</f>
        <v>41053</v>
      </c>
      <c r="D12" s="574"/>
    </row>
    <row r="13" ht="24" customHeight="1" spans="1:4">
      <c r="A13" s="575" t="s">
        <v>313</v>
      </c>
      <c r="B13" s="88">
        <v>42235</v>
      </c>
      <c r="C13" s="88">
        <v>36722</v>
      </c>
      <c r="D13" s="574"/>
    </row>
    <row r="14" s="506" customFormat="1" ht="24" customHeight="1" spans="1:3">
      <c r="A14" s="575" t="s">
        <v>314</v>
      </c>
      <c r="B14" s="88">
        <v>6098</v>
      </c>
      <c r="C14" s="88">
        <v>4251</v>
      </c>
    </row>
    <row r="15" s="506" customFormat="1" ht="24" customHeight="1" spans="1:3">
      <c r="A15" s="575" t="s">
        <v>315</v>
      </c>
      <c r="B15" s="88"/>
      <c r="C15" s="88"/>
    </row>
    <row r="16" ht="24" customHeight="1" spans="1:3">
      <c r="A16" s="573" t="s">
        <v>316</v>
      </c>
      <c r="B16" s="88">
        <v>71</v>
      </c>
      <c r="C16" s="88">
        <v>62</v>
      </c>
    </row>
    <row r="17" ht="24" customHeight="1" spans="1:3">
      <c r="A17" s="575" t="s">
        <v>317</v>
      </c>
      <c r="B17" s="88">
        <v>33</v>
      </c>
      <c r="C17" s="88">
        <v>18</v>
      </c>
    </row>
    <row r="18" ht="24" customHeight="1" spans="1:3">
      <c r="A18" s="573" t="s">
        <v>318</v>
      </c>
      <c r="B18" s="88">
        <f>SUM(B19:B21)</f>
        <v>66304</v>
      </c>
      <c r="C18" s="88">
        <f>SUM(C19:C21)</f>
        <v>61406</v>
      </c>
    </row>
    <row r="19" ht="24" customHeight="1" spans="1:3">
      <c r="A19" s="573" t="s">
        <v>319</v>
      </c>
      <c r="B19" s="88">
        <v>62881</v>
      </c>
      <c r="C19" s="88">
        <v>58084</v>
      </c>
    </row>
    <row r="20" ht="24" customHeight="1" spans="1:3">
      <c r="A20" s="575" t="s">
        <v>320</v>
      </c>
      <c r="B20" s="88">
        <v>338</v>
      </c>
      <c r="C20" s="88">
        <v>683</v>
      </c>
    </row>
    <row r="21" ht="24" customHeight="1" spans="1:3">
      <c r="A21" s="575" t="s">
        <v>321</v>
      </c>
      <c r="B21" s="88">
        <v>3085</v>
      </c>
      <c r="C21" s="88">
        <v>2639</v>
      </c>
    </row>
    <row r="22" ht="24" customHeight="1" spans="1:3">
      <c r="A22" s="575" t="s">
        <v>497</v>
      </c>
      <c r="B22" s="88"/>
      <c r="C22" s="88"/>
    </row>
    <row r="23" ht="24" customHeight="1" spans="1:3">
      <c r="A23" s="575" t="s">
        <v>323</v>
      </c>
      <c r="B23" s="88"/>
      <c r="C23" s="88"/>
    </row>
    <row r="24" ht="24" customHeight="1" spans="1:3">
      <c r="A24" s="575" t="s">
        <v>324</v>
      </c>
      <c r="B24" s="88"/>
      <c r="C24" s="88"/>
    </row>
    <row r="25" ht="24" customHeight="1" spans="1:3">
      <c r="A25" s="575" t="s">
        <v>325</v>
      </c>
      <c r="B25" s="88"/>
      <c r="C25" s="88"/>
    </row>
    <row r="26" ht="24" customHeight="1" spans="1:3">
      <c r="A26" s="575" t="s">
        <v>326</v>
      </c>
      <c r="B26" s="88"/>
      <c r="C26" s="88"/>
    </row>
    <row r="27" ht="24" customHeight="1" spans="1:3">
      <c r="A27" s="573" t="s">
        <v>327</v>
      </c>
      <c r="B27" s="88"/>
      <c r="C27" s="88"/>
    </row>
    <row r="28" ht="24" customHeight="1" spans="1:3">
      <c r="A28" s="575" t="s">
        <v>328</v>
      </c>
      <c r="B28" s="88"/>
      <c r="C28" s="88"/>
    </row>
    <row r="29" ht="24" customHeight="1" spans="1:3">
      <c r="A29" s="575" t="s">
        <v>329</v>
      </c>
      <c r="B29" s="88"/>
      <c r="C29" s="88"/>
    </row>
    <row r="30" ht="24" customHeight="1" spans="1:3">
      <c r="A30" s="575" t="s">
        <v>330</v>
      </c>
      <c r="B30" s="88"/>
      <c r="C30" s="88"/>
    </row>
    <row r="31" ht="24" customHeight="1" spans="1:3">
      <c r="A31" s="573" t="s">
        <v>331</v>
      </c>
      <c r="B31" s="88">
        <f>SUM(B32:B35)</f>
        <v>4118</v>
      </c>
      <c r="C31" s="88">
        <v>3337.4</v>
      </c>
    </row>
    <row r="32" ht="24" customHeight="1" spans="1:3">
      <c r="A32" s="575" t="s">
        <v>332</v>
      </c>
      <c r="B32" s="88">
        <v>4071</v>
      </c>
      <c r="C32" s="88">
        <v>3185</v>
      </c>
    </row>
    <row r="33" ht="24" customHeight="1" spans="1:3">
      <c r="A33" s="575" t="s">
        <v>333</v>
      </c>
      <c r="B33" s="88"/>
      <c r="C33" s="88"/>
    </row>
    <row r="34" ht="24" customHeight="1" spans="1:3">
      <c r="A34" s="575" t="s">
        <v>334</v>
      </c>
      <c r="B34" s="88">
        <v>45</v>
      </c>
      <c r="C34" s="88"/>
    </row>
    <row r="35" ht="24" customHeight="1" spans="1:3">
      <c r="A35" s="575" t="s">
        <v>335</v>
      </c>
      <c r="B35" s="88">
        <v>2</v>
      </c>
      <c r="C35" s="88">
        <v>2</v>
      </c>
    </row>
    <row r="36" ht="24" customHeight="1" spans="1:3">
      <c r="A36" s="575" t="s">
        <v>336</v>
      </c>
      <c r="B36" s="88">
        <f>SUM(B37:B45)</f>
        <v>3648</v>
      </c>
      <c r="C36" s="88">
        <v>3671.2</v>
      </c>
    </row>
    <row r="37" ht="24" customHeight="1" spans="1:3">
      <c r="A37" s="575" t="s">
        <v>337</v>
      </c>
      <c r="B37" s="88">
        <v>1421</v>
      </c>
      <c r="C37" s="88">
        <v>917</v>
      </c>
    </row>
    <row r="38" ht="24" customHeight="1" spans="1:3">
      <c r="A38" s="575" t="s">
        <v>338</v>
      </c>
      <c r="B38" s="88">
        <v>291</v>
      </c>
      <c r="C38" s="88">
        <v>212</v>
      </c>
    </row>
    <row r="39" ht="24" customHeight="1" spans="1:3">
      <c r="A39" s="575" t="s">
        <v>309</v>
      </c>
      <c r="B39" s="88"/>
      <c r="C39" s="88"/>
    </row>
    <row r="40" ht="24" customHeight="1" spans="1:3">
      <c r="A40" s="575" t="s">
        <v>339</v>
      </c>
      <c r="B40" s="88"/>
      <c r="C40" s="88"/>
    </row>
    <row r="41" ht="24" customHeight="1" spans="1:3">
      <c r="A41" s="575" t="s">
        <v>340</v>
      </c>
      <c r="B41" s="88">
        <v>417</v>
      </c>
      <c r="C41" s="88">
        <v>240</v>
      </c>
    </row>
    <row r="42" ht="24" customHeight="1" spans="1:3">
      <c r="A42" s="575" t="s">
        <v>341</v>
      </c>
      <c r="B42" s="88">
        <v>1101</v>
      </c>
      <c r="C42" s="88">
        <v>1260</v>
      </c>
    </row>
    <row r="43" ht="24" customHeight="1" spans="1:3">
      <c r="A43" s="575" t="s">
        <v>342</v>
      </c>
      <c r="B43" s="88">
        <v>51</v>
      </c>
      <c r="C43" s="88">
        <v>169</v>
      </c>
    </row>
    <row r="44" ht="24" customHeight="1" spans="1:3">
      <c r="A44" s="575" t="s">
        <v>343</v>
      </c>
      <c r="B44" s="88">
        <v>18</v>
      </c>
      <c r="C44" s="88"/>
    </row>
    <row r="45" ht="24" customHeight="1" spans="1:3">
      <c r="A45" s="575" t="s">
        <v>344</v>
      </c>
      <c r="B45" s="88">
        <v>349</v>
      </c>
      <c r="C45" s="88">
        <v>705</v>
      </c>
    </row>
    <row r="46" ht="24" customHeight="1" spans="1:3">
      <c r="A46" s="575" t="s">
        <v>345</v>
      </c>
      <c r="B46" s="88"/>
      <c r="C46" s="88"/>
    </row>
    <row r="47" ht="24" customHeight="1" spans="1:3">
      <c r="A47" s="576" t="s">
        <v>498</v>
      </c>
      <c r="B47" s="577">
        <f>B6+B12+B18+B22+B27+B31+B36+B46</f>
        <v>122507</v>
      </c>
      <c r="C47" s="577">
        <f>C6+C12+C18+C22+C27+C31+C36+C46</f>
        <v>109467.6</v>
      </c>
    </row>
    <row r="48" ht="24" customHeight="1" spans="1:3">
      <c r="A48" s="578" t="s">
        <v>499</v>
      </c>
      <c r="B48" s="579">
        <v>29626</v>
      </c>
      <c r="C48" s="580">
        <v>15493</v>
      </c>
    </row>
    <row r="49" ht="24" customHeight="1" spans="1:3">
      <c r="A49" s="95" t="s">
        <v>500</v>
      </c>
      <c r="B49" s="96">
        <f>B48+C49</f>
        <v>199614</v>
      </c>
      <c r="C49" s="96">
        <v>169988</v>
      </c>
    </row>
  </sheetData>
  <mergeCells count="5">
    <mergeCell ref="A1:C1"/>
    <mergeCell ref="A2:C2"/>
    <mergeCell ref="A4:A5"/>
    <mergeCell ref="B4:B5"/>
    <mergeCell ref="C4:C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5"/>
  <sheetViews>
    <sheetView topLeftCell="A13" workbookViewId="0">
      <selection activeCell="G23" sqref="G23"/>
    </sheetView>
  </sheetViews>
  <sheetFormatPr defaultColWidth="9" defaultRowHeight="13.5" outlineLevelCol="2"/>
  <cols>
    <col min="2" max="2" width="2.21666666666667" customWidth="1"/>
  </cols>
  <sheetData>
    <row r="15" ht="46.5" spans="3:3">
      <c r="C15" s="69" t="s">
        <v>501</v>
      </c>
    </row>
  </sheetData>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41"/>
  <sheetViews>
    <sheetView showGridLines="0" workbookViewId="0">
      <pane ySplit="5" topLeftCell="A6" activePane="bottomLeft" state="frozen"/>
      <selection/>
      <selection pane="bottomLeft" activeCell="A13" sqref="A13"/>
    </sheetView>
  </sheetViews>
  <sheetFormatPr defaultColWidth="9" defaultRowHeight="14.25" outlineLevelCol="1"/>
  <cols>
    <col min="1" max="1" width="55.3333333333333" style="264" customWidth="1"/>
    <col min="2" max="2" width="26.4416666666667" style="264" customWidth="1"/>
    <col min="3" max="16384" width="9" style="264"/>
  </cols>
  <sheetData>
    <row r="1" ht="21.9" customHeight="1" spans="1:1">
      <c r="A1" s="266" t="s">
        <v>502</v>
      </c>
    </row>
    <row r="2" s="402" customFormat="1" ht="35.1" customHeight="1" spans="1:2">
      <c r="A2" s="201" t="s">
        <v>503</v>
      </c>
      <c r="B2" s="201"/>
    </row>
    <row r="3" s="402" customFormat="1" ht="20.1" customHeight="1" spans="1:2">
      <c r="A3" s="542"/>
      <c r="B3" s="543" t="s">
        <v>126</v>
      </c>
    </row>
    <row r="4" s="314" customFormat="1" ht="29.25" customHeight="1" spans="1:2">
      <c r="A4" s="558" t="s">
        <v>504</v>
      </c>
      <c r="B4" s="362" t="s">
        <v>505</v>
      </c>
    </row>
    <row r="5" s="314" customFormat="1" ht="29.25" customHeight="1" spans="1:2">
      <c r="A5" s="559"/>
      <c r="B5" s="545"/>
    </row>
    <row r="6" s="403" customFormat="1" ht="18" customHeight="1" spans="1:2">
      <c r="A6" s="195" t="s">
        <v>130</v>
      </c>
      <c r="B6" s="549">
        <f>SUM(B7:B20)</f>
        <v>290100</v>
      </c>
    </row>
    <row r="7" s="403" customFormat="1" ht="18" customHeight="1" spans="1:2">
      <c r="A7" s="560" t="s">
        <v>506</v>
      </c>
      <c r="B7" s="323">
        <v>133400</v>
      </c>
    </row>
    <row r="8" s="403" customFormat="1" ht="18" customHeight="1" spans="1:2">
      <c r="A8" s="518" t="s">
        <v>507</v>
      </c>
      <c r="B8" s="323">
        <v>54500</v>
      </c>
    </row>
    <row r="9" s="540" customFormat="1" ht="18" customHeight="1" spans="1:2">
      <c r="A9" s="518" t="s">
        <v>508</v>
      </c>
      <c r="B9" s="323">
        <v>12600</v>
      </c>
    </row>
    <row r="10" s="540" customFormat="1" ht="18" customHeight="1" spans="1:2">
      <c r="A10" s="518" t="s">
        <v>509</v>
      </c>
      <c r="B10" s="323"/>
    </row>
    <row r="11" s="540" customFormat="1" ht="18" customHeight="1" spans="1:2">
      <c r="A11" s="518" t="s">
        <v>510</v>
      </c>
      <c r="B11" s="323">
        <v>13600</v>
      </c>
    </row>
    <row r="12" s="540" customFormat="1" ht="18" customHeight="1" spans="1:2">
      <c r="A12" s="518" t="s">
        <v>511</v>
      </c>
      <c r="B12" s="323">
        <v>11000</v>
      </c>
    </row>
    <row r="13" s="540" customFormat="1" ht="18" customHeight="1" spans="1:2">
      <c r="A13" s="518" t="s">
        <v>512</v>
      </c>
      <c r="B13" s="323">
        <v>4000</v>
      </c>
    </row>
    <row r="14" s="540" customFormat="1" ht="18" customHeight="1" spans="1:2">
      <c r="A14" s="518" t="s">
        <v>513</v>
      </c>
      <c r="B14" s="323">
        <v>5000</v>
      </c>
    </row>
    <row r="15" s="540" customFormat="1" ht="18" customHeight="1" spans="1:2">
      <c r="A15" s="518" t="s">
        <v>514</v>
      </c>
      <c r="B15" s="323">
        <v>15000</v>
      </c>
    </row>
    <row r="16" s="404" customFormat="1" ht="18" customHeight="1" spans="1:2">
      <c r="A16" s="518" t="s">
        <v>515</v>
      </c>
      <c r="B16" s="323">
        <v>4000</v>
      </c>
    </row>
    <row r="17" s="404" customFormat="1" ht="18" customHeight="1" spans="1:2">
      <c r="A17" s="518" t="s">
        <v>516</v>
      </c>
      <c r="B17" s="323">
        <v>5000</v>
      </c>
    </row>
    <row r="18" s="404" customFormat="1" ht="18" customHeight="1" spans="1:2">
      <c r="A18" s="518" t="s">
        <v>517</v>
      </c>
      <c r="B18" s="323">
        <v>30000</v>
      </c>
    </row>
    <row r="19" s="404" customFormat="1" ht="18" customHeight="1" spans="1:2">
      <c r="A19" s="518" t="s">
        <v>518</v>
      </c>
      <c r="B19" s="323">
        <v>2000</v>
      </c>
    </row>
    <row r="20" s="405" customFormat="1" ht="18" customHeight="1" spans="1:2">
      <c r="A20" s="561" t="s">
        <v>519</v>
      </c>
      <c r="B20" s="323"/>
    </row>
    <row r="21" s="403" customFormat="1" ht="18" customHeight="1" spans="1:2">
      <c r="A21" s="195" t="s">
        <v>148</v>
      </c>
      <c r="B21" s="549">
        <f>SUM(B22:B28)</f>
        <v>60000</v>
      </c>
    </row>
    <row r="22" s="404" customFormat="1" ht="18" customHeight="1" spans="1:2">
      <c r="A22" s="518" t="s">
        <v>520</v>
      </c>
      <c r="B22" s="323">
        <v>15900</v>
      </c>
    </row>
    <row r="23" s="404" customFormat="1" ht="18" customHeight="1" spans="1:2">
      <c r="A23" s="518" t="s">
        <v>521</v>
      </c>
      <c r="B23" s="323">
        <v>9500</v>
      </c>
    </row>
    <row r="24" s="404" customFormat="1" ht="18" customHeight="1" spans="1:2">
      <c r="A24" s="518" t="s">
        <v>522</v>
      </c>
      <c r="B24" s="323">
        <v>12000</v>
      </c>
    </row>
    <row r="25" s="404" customFormat="1" ht="18" customHeight="1" spans="1:2">
      <c r="A25" s="518" t="s">
        <v>523</v>
      </c>
      <c r="B25" s="323">
        <v>22600</v>
      </c>
    </row>
    <row r="26" s="404" customFormat="1" ht="18" customHeight="1" spans="1:2">
      <c r="A26" s="562" t="s">
        <v>524</v>
      </c>
      <c r="B26" s="323"/>
    </row>
    <row r="27" s="404" customFormat="1" ht="18" customHeight="1" spans="1:2">
      <c r="A27" s="562" t="s">
        <v>525</v>
      </c>
      <c r="B27" s="323"/>
    </row>
    <row r="28" s="404" customFormat="1" ht="18" customHeight="1" spans="1:2">
      <c r="A28" s="562" t="s">
        <v>526</v>
      </c>
      <c r="B28" s="323"/>
    </row>
    <row r="29" s="402" customFormat="1" ht="18" customHeight="1" spans="1:2">
      <c r="A29" s="363" t="s">
        <v>158</v>
      </c>
      <c r="B29" s="330">
        <f>B6+B21</f>
        <v>350100</v>
      </c>
    </row>
    <row r="30" s="555" customFormat="1" ht="18" customHeight="1" spans="1:2">
      <c r="A30" s="512" t="s">
        <v>159</v>
      </c>
      <c r="B30" s="538">
        <v>21400</v>
      </c>
    </row>
    <row r="31" s="555" customFormat="1" ht="18" customHeight="1" spans="1:2">
      <c r="A31" s="512" t="s">
        <v>160</v>
      </c>
      <c r="B31" s="538">
        <f>B32+B33+B34+B38+B39+B40</f>
        <v>843472</v>
      </c>
    </row>
    <row r="32" s="555" customFormat="1" ht="18" customHeight="1" spans="1:2">
      <c r="A32" s="514" t="s">
        <v>161</v>
      </c>
      <c r="B32" s="538">
        <v>410000</v>
      </c>
    </row>
    <row r="33" s="555" customFormat="1" ht="18" customHeight="1" spans="1:2">
      <c r="A33" s="514" t="s">
        <v>162</v>
      </c>
      <c r="B33" s="538">
        <v>134300</v>
      </c>
    </row>
    <row r="34" s="555" customFormat="1" ht="18" customHeight="1" spans="1:2">
      <c r="A34" s="514" t="s">
        <v>163</v>
      </c>
      <c r="B34" s="538">
        <f>B35+B36+B37</f>
        <v>212860</v>
      </c>
    </row>
    <row r="35" s="555" customFormat="1" ht="18" customHeight="1" spans="1:2">
      <c r="A35" s="563" t="s">
        <v>164</v>
      </c>
      <c r="B35" s="538">
        <v>205660</v>
      </c>
    </row>
    <row r="36" s="555" customFormat="1" ht="18" customHeight="1" spans="1:2">
      <c r="A36" s="564" t="s">
        <v>165</v>
      </c>
      <c r="B36" s="538">
        <v>7200</v>
      </c>
    </row>
    <row r="37" s="556" customFormat="1" ht="18" customHeight="1" spans="1:2">
      <c r="A37" s="518" t="s">
        <v>375</v>
      </c>
      <c r="B37" s="323"/>
    </row>
    <row r="38" s="556" customFormat="1" ht="18" customHeight="1" spans="1:2">
      <c r="A38" s="518" t="s">
        <v>167</v>
      </c>
      <c r="B38" s="323">
        <v>3712</v>
      </c>
    </row>
    <row r="39" s="556" customFormat="1" ht="18" customHeight="1" spans="1:2">
      <c r="A39" s="518" t="s">
        <v>168</v>
      </c>
      <c r="B39" s="323">
        <v>82600</v>
      </c>
    </row>
    <row r="40" s="556" customFormat="1" ht="18" customHeight="1" spans="1:2">
      <c r="A40" s="561" t="s">
        <v>527</v>
      </c>
      <c r="B40" s="538"/>
    </row>
    <row r="41" s="557" customFormat="1" ht="18" customHeight="1" spans="1:2">
      <c r="A41" s="565" t="s">
        <v>169</v>
      </c>
      <c r="B41" s="566">
        <f>B29+B30+B31</f>
        <v>1214972</v>
      </c>
    </row>
  </sheetData>
  <mergeCells count="3">
    <mergeCell ref="A2:B2"/>
    <mergeCell ref="A4:A5"/>
    <mergeCell ref="B4:B5"/>
  </mergeCells>
  <printOptions horizontalCentered="1"/>
  <pageMargins left="0.707638888888889" right="0.707638888888889" top="0.751388888888889" bottom="0.751388888888889" header="0.310416666666667" footer="0.310416666666667"/>
  <pageSetup paperSize="9" scale="93"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123"/>
  <sheetViews>
    <sheetView workbookViewId="0">
      <selection activeCell="A1" sqref="A1"/>
    </sheetView>
  </sheetViews>
  <sheetFormatPr defaultColWidth="9" defaultRowHeight="20.25" outlineLevelCol="1"/>
  <cols>
    <col min="1" max="1" width="54.8833333333333" style="474" customWidth="1"/>
    <col min="2" max="2" width="26.1083333333333" style="541" customWidth="1"/>
    <col min="3" max="16384" width="9" style="264"/>
  </cols>
  <sheetData>
    <row r="1" ht="21.9" customHeight="1" spans="1:1">
      <c r="A1" s="360" t="s">
        <v>528</v>
      </c>
    </row>
    <row r="2" s="402" customFormat="1" ht="27" customHeight="1" spans="1:2">
      <c r="A2" s="76" t="s">
        <v>529</v>
      </c>
      <c r="B2" s="76"/>
    </row>
    <row r="3" s="402" customFormat="1" ht="16.05" customHeight="1" spans="1:2">
      <c r="A3" s="542"/>
      <c r="B3" s="543" t="s">
        <v>126</v>
      </c>
    </row>
    <row r="4" s="314" customFormat="1" ht="13.05" customHeight="1" spans="1:2">
      <c r="A4" s="361" t="s">
        <v>530</v>
      </c>
      <c r="B4" s="362" t="s">
        <v>505</v>
      </c>
    </row>
    <row r="5" s="314" customFormat="1" ht="9" customHeight="1" spans="1:2">
      <c r="A5" s="544"/>
      <c r="B5" s="545"/>
    </row>
    <row r="6" s="403" customFormat="1" ht="18.9" customHeight="1" spans="1:2">
      <c r="A6" s="546" t="s">
        <v>531</v>
      </c>
      <c r="B6" s="323">
        <v>88276</v>
      </c>
    </row>
    <row r="7" s="403" customFormat="1" ht="18.9" customHeight="1" spans="1:2">
      <c r="A7" s="546" t="s">
        <v>532</v>
      </c>
      <c r="B7" s="323">
        <v>306</v>
      </c>
    </row>
    <row r="8" s="403" customFormat="1" ht="18.9" customHeight="1" spans="1:2">
      <c r="A8" s="546" t="s">
        <v>533</v>
      </c>
      <c r="B8" s="323">
        <v>35350</v>
      </c>
    </row>
    <row r="9" s="403" customFormat="1" ht="18.9" customHeight="1" spans="1:2">
      <c r="A9" s="546" t="s">
        <v>534</v>
      </c>
      <c r="B9" s="323">
        <v>197600</v>
      </c>
    </row>
    <row r="10" s="403" customFormat="1" ht="18.9" customHeight="1" spans="1:2">
      <c r="A10" s="546" t="s">
        <v>535</v>
      </c>
      <c r="B10" s="323">
        <v>38691</v>
      </c>
    </row>
    <row r="11" s="403" customFormat="1" ht="18.9" customHeight="1" spans="1:2">
      <c r="A11" s="546" t="s">
        <v>536</v>
      </c>
      <c r="B11" s="323">
        <v>16199</v>
      </c>
    </row>
    <row r="12" s="540" customFormat="1" ht="18.9" customHeight="1" spans="1:2">
      <c r="A12" s="546" t="s">
        <v>537</v>
      </c>
      <c r="B12" s="323">
        <v>174598</v>
      </c>
    </row>
    <row r="13" s="540" customFormat="1" ht="18.9" customHeight="1" spans="1:2">
      <c r="A13" s="546" t="s">
        <v>538</v>
      </c>
      <c r="B13" s="323">
        <v>116684</v>
      </c>
    </row>
    <row r="14" s="540" customFormat="1" ht="18.9" customHeight="1" spans="1:2">
      <c r="A14" s="546" t="s">
        <v>539</v>
      </c>
      <c r="B14" s="323">
        <v>8020</v>
      </c>
    </row>
    <row r="15" s="540" customFormat="1" ht="18.9" customHeight="1" spans="1:2">
      <c r="A15" s="546" t="s">
        <v>540</v>
      </c>
      <c r="B15" s="323">
        <f>78176-9090</f>
        <v>69086</v>
      </c>
    </row>
    <row r="16" s="404" customFormat="1" ht="18.9" customHeight="1" spans="1:2">
      <c r="A16" s="546" t="s">
        <v>541</v>
      </c>
      <c r="B16" s="323">
        <v>187395</v>
      </c>
    </row>
    <row r="17" s="404" customFormat="1" ht="18.9" customHeight="1" spans="1:2">
      <c r="A17" s="546" t="s">
        <v>542</v>
      </c>
      <c r="B17" s="323">
        <v>18379</v>
      </c>
    </row>
    <row r="18" s="405" customFormat="1" ht="18.9" customHeight="1" spans="1:2">
      <c r="A18" s="546" t="s">
        <v>543</v>
      </c>
      <c r="B18" s="323">
        <v>37641</v>
      </c>
    </row>
    <row r="19" s="403" customFormat="1" ht="18.9" customHeight="1" spans="1:2">
      <c r="A19" s="546" t="s">
        <v>544</v>
      </c>
      <c r="B19" s="323">
        <v>1300</v>
      </c>
    </row>
    <row r="20" s="404" customFormat="1" ht="18.9" customHeight="1" spans="1:2">
      <c r="A20" s="546" t="s">
        <v>545</v>
      </c>
      <c r="B20" s="323">
        <v>2000</v>
      </c>
    </row>
    <row r="21" s="404" customFormat="1" ht="18.9" customHeight="1" spans="1:2">
      <c r="A21" s="546" t="s">
        <v>546</v>
      </c>
      <c r="B21" s="323"/>
    </row>
    <row r="22" s="404" customFormat="1" ht="18.9" customHeight="1" spans="1:2">
      <c r="A22" s="546" t="s">
        <v>547</v>
      </c>
      <c r="B22" s="323">
        <v>6401</v>
      </c>
    </row>
    <row r="23" s="404" customFormat="1" ht="18.9" customHeight="1" spans="1:2">
      <c r="A23" s="546" t="s">
        <v>548</v>
      </c>
      <c r="B23" s="323">
        <v>1117</v>
      </c>
    </row>
    <row r="24" s="404" customFormat="1" ht="18.9" customHeight="1" spans="1:2">
      <c r="A24" s="546" t="s">
        <v>549</v>
      </c>
      <c r="B24" s="323">
        <v>200</v>
      </c>
    </row>
    <row r="25" s="404" customFormat="1" ht="18.9" customHeight="1" spans="1:2">
      <c r="A25" s="546" t="s">
        <v>550</v>
      </c>
      <c r="B25" s="323">
        <v>6020</v>
      </c>
    </row>
    <row r="26" s="404" customFormat="1" ht="18.9" customHeight="1" spans="1:2">
      <c r="A26" s="546" t="s">
        <v>551</v>
      </c>
      <c r="B26" s="323">
        <v>10831</v>
      </c>
    </row>
    <row r="27" s="404" customFormat="1" ht="18.9" customHeight="1" spans="1:2">
      <c r="A27" s="546" t="s">
        <v>552</v>
      </c>
      <c r="B27" s="323"/>
    </row>
    <row r="28" s="404" customFormat="1" ht="18.9" customHeight="1" spans="1:2">
      <c r="A28" s="546" t="s">
        <v>553</v>
      </c>
      <c r="B28" s="323">
        <v>15200</v>
      </c>
    </row>
    <row r="29" s="404" customFormat="1" ht="18.9" customHeight="1" spans="1:2">
      <c r="A29" s="546" t="s">
        <v>554</v>
      </c>
      <c r="B29" s="323">
        <v>150</v>
      </c>
    </row>
    <row r="30" s="404" customFormat="1" ht="18.9" customHeight="1" spans="1:2">
      <c r="A30" s="547" t="s">
        <v>197</v>
      </c>
      <c r="B30" s="330">
        <f>SUM(B6:B29)</f>
        <v>1031444</v>
      </c>
    </row>
    <row r="31" s="402" customFormat="1" ht="18.9" customHeight="1" spans="1:2">
      <c r="A31" s="548" t="s">
        <v>198</v>
      </c>
      <c r="B31" s="549">
        <v>20490</v>
      </c>
    </row>
    <row r="32" s="402" customFormat="1" ht="18.9" customHeight="1" spans="1:2">
      <c r="A32" s="548" t="s">
        <v>199</v>
      </c>
      <c r="B32" s="549">
        <f>SUM(B33:B38)</f>
        <v>163038</v>
      </c>
    </row>
    <row r="33" s="402" customFormat="1" ht="18.9" customHeight="1" spans="1:2">
      <c r="A33" s="550" t="s">
        <v>200</v>
      </c>
      <c r="B33" s="323">
        <v>76681</v>
      </c>
    </row>
    <row r="34" s="402" customFormat="1" ht="18.9" customHeight="1" spans="1:2">
      <c r="A34" s="551" t="s">
        <v>203</v>
      </c>
      <c r="B34" s="323"/>
    </row>
    <row r="35" s="402" customFormat="1" ht="18.9" customHeight="1" spans="1:2">
      <c r="A35" s="551" t="s">
        <v>201</v>
      </c>
      <c r="B35" s="323"/>
    </row>
    <row r="36" s="402" customFormat="1" ht="18.9" customHeight="1" spans="1:2">
      <c r="A36" s="551" t="s">
        <v>202</v>
      </c>
      <c r="B36" s="323"/>
    </row>
    <row r="37" ht="18.9" customHeight="1" spans="1:2">
      <c r="A37" s="551" t="s">
        <v>204</v>
      </c>
      <c r="B37" s="323">
        <v>86357</v>
      </c>
    </row>
    <row r="38" ht="21" customHeight="1" spans="1:2">
      <c r="A38" s="551" t="s">
        <v>555</v>
      </c>
      <c r="B38" s="323"/>
    </row>
    <row r="39" ht="21" customHeight="1" spans="1:2">
      <c r="A39" s="552" t="s">
        <v>205</v>
      </c>
      <c r="B39" s="366">
        <f>B30+B31+B32</f>
        <v>1214972</v>
      </c>
    </row>
    <row r="40" spans="2:2">
      <c r="B40" s="553"/>
    </row>
    <row r="41" spans="2:2">
      <c r="B41" s="553"/>
    </row>
    <row r="43" spans="2:2">
      <c r="B43" s="554"/>
    </row>
    <row r="121" spans="1:1">
      <c r="A121" s="264"/>
    </row>
    <row r="123" ht="14.25" spans="2:2">
      <c r="B123" s="264"/>
    </row>
  </sheetData>
  <mergeCells count="3">
    <mergeCell ref="A2:B2"/>
    <mergeCell ref="A4:A5"/>
    <mergeCell ref="B4:B5"/>
  </mergeCells>
  <printOptions horizontalCentered="1"/>
  <pageMargins left="0.707638888888889" right="0.707638888888889" top="0.554166666666667" bottom="0.554166666666667" header="0.310416666666667" footer="0.310416666666667"/>
  <pageSetup paperSize="9" fitToHeight="0"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Y39"/>
  <sheetViews>
    <sheetView showGridLines="0" workbookViewId="0">
      <pane ySplit="5" topLeftCell="A6" activePane="bottomLeft" state="frozen"/>
      <selection/>
      <selection pane="bottomLeft" activeCell="A1" sqref="A1"/>
    </sheetView>
  </sheetViews>
  <sheetFormatPr defaultColWidth="40.4416666666667" defaultRowHeight="14.25"/>
  <cols>
    <col min="1" max="1" width="60.6666666666667" style="507" customWidth="1"/>
    <col min="2" max="2" width="21.775" style="507" customWidth="1"/>
    <col min="3" max="178" width="40.4416666666667" style="507" customWidth="1"/>
    <col min="179" max="182" width="9" style="507" customWidth="1"/>
    <col min="183" max="16353" width="40.4416666666667" style="507"/>
  </cols>
  <sheetData>
    <row r="1" ht="21.9" customHeight="1" spans="1:1">
      <c r="A1" s="526" t="s">
        <v>556</v>
      </c>
    </row>
    <row r="2" s="523" customFormat="1" ht="25.95" customHeight="1" spans="1:2">
      <c r="A2" s="528" t="s">
        <v>557</v>
      </c>
      <c r="B2" s="528"/>
    </row>
    <row r="3" s="523" customFormat="1" ht="18.75" customHeight="1" spans="1:2">
      <c r="A3" s="529"/>
      <c r="B3" s="530" t="s">
        <v>126</v>
      </c>
    </row>
    <row r="4" s="524" customFormat="1" ht="22.05" customHeight="1" spans="1:2">
      <c r="A4" s="173" t="s">
        <v>558</v>
      </c>
      <c r="B4" s="270" t="s">
        <v>559</v>
      </c>
    </row>
    <row r="5" s="525" customFormat="1" ht="18" customHeight="1" spans="1:2">
      <c r="A5" s="188" t="s">
        <v>560</v>
      </c>
      <c r="B5" s="531">
        <f>SUM(B6:B19)</f>
        <v>146100</v>
      </c>
    </row>
    <row r="6" s="525" customFormat="1" ht="18" customHeight="1" spans="1:2">
      <c r="A6" s="532" t="s">
        <v>561</v>
      </c>
      <c r="B6" s="487">
        <v>65000</v>
      </c>
    </row>
    <row r="7" s="525" customFormat="1" ht="18" customHeight="1" spans="1:2">
      <c r="A7" s="185" t="s">
        <v>562</v>
      </c>
      <c r="B7" s="487">
        <v>29500</v>
      </c>
    </row>
    <row r="8" s="525" customFormat="1" ht="18" customHeight="1" spans="1:2">
      <c r="A8" s="185" t="s">
        <v>563</v>
      </c>
      <c r="B8" s="487">
        <v>7000</v>
      </c>
    </row>
    <row r="9" s="525" customFormat="1" ht="18" customHeight="1" spans="1:2">
      <c r="A9" s="185" t="s">
        <v>564</v>
      </c>
      <c r="B9" s="487"/>
    </row>
    <row r="10" s="525" customFormat="1" ht="18" customHeight="1" spans="1:2">
      <c r="A10" s="185" t="s">
        <v>565</v>
      </c>
      <c r="B10" s="487">
        <v>5500</v>
      </c>
    </row>
    <row r="11" s="525" customFormat="1" ht="18" customHeight="1" spans="1:2">
      <c r="A11" s="185" t="s">
        <v>566</v>
      </c>
      <c r="B11" s="487">
        <v>8000</v>
      </c>
    </row>
    <row r="12" s="525" customFormat="1" ht="18" customHeight="1" spans="1:2">
      <c r="A12" s="185" t="s">
        <v>567</v>
      </c>
      <c r="B12" s="487">
        <v>2600</v>
      </c>
    </row>
    <row r="13" s="525" customFormat="1" ht="18" customHeight="1" spans="1:2">
      <c r="A13" s="185" t="s">
        <v>568</v>
      </c>
      <c r="B13" s="487">
        <v>4000</v>
      </c>
    </row>
    <row r="14" s="525" customFormat="1" ht="18" customHeight="1" spans="1:2">
      <c r="A14" s="185" t="s">
        <v>569</v>
      </c>
      <c r="B14" s="487">
        <v>10000</v>
      </c>
    </row>
    <row r="15" s="525" customFormat="1" ht="18" customHeight="1" spans="1:2">
      <c r="A15" s="185" t="s">
        <v>570</v>
      </c>
      <c r="B15" s="487">
        <v>4000</v>
      </c>
    </row>
    <row r="16" s="525" customFormat="1" ht="18" customHeight="1" spans="1:2">
      <c r="A16" s="185" t="s">
        <v>571</v>
      </c>
      <c r="B16" s="487">
        <v>5000</v>
      </c>
    </row>
    <row r="17" s="525" customFormat="1" ht="18" customHeight="1" spans="1:2">
      <c r="A17" s="185" t="s">
        <v>572</v>
      </c>
      <c r="B17" s="487">
        <v>4000</v>
      </c>
    </row>
    <row r="18" s="525" customFormat="1" ht="18" customHeight="1" spans="1:2">
      <c r="A18" s="185" t="s">
        <v>573</v>
      </c>
      <c r="B18" s="487">
        <v>1500</v>
      </c>
    </row>
    <row r="19" s="525" customFormat="1" ht="18" customHeight="1" spans="1:2">
      <c r="A19" s="533" t="s">
        <v>574</v>
      </c>
      <c r="B19" s="487"/>
    </row>
    <row r="20" ht="18" customHeight="1" spans="1:2">
      <c r="A20" s="188" t="s">
        <v>575</v>
      </c>
      <c r="B20" s="534">
        <f>SUM(B21:B26)</f>
        <v>39000</v>
      </c>
    </row>
    <row r="21" ht="18" customHeight="1" spans="1:2">
      <c r="A21" s="185" t="s">
        <v>576</v>
      </c>
      <c r="B21" s="535">
        <v>13000</v>
      </c>
    </row>
    <row r="22" s="526" customFormat="1" ht="18" customHeight="1" spans="1:2">
      <c r="A22" s="185" t="s">
        <v>577</v>
      </c>
      <c r="B22" s="535">
        <v>6000</v>
      </c>
    </row>
    <row r="23" ht="18" customHeight="1" spans="1:2">
      <c r="A23" s="185" t="s">
        <v>578</v>
      </c>
      <c r="B23" s="535">
        <v>8000</v>
      </c>
    </row>
    <row r="24" ht="18" customHeight="1" spans="1:2">
      <c r="A24" s="185" t="s">
        <v>579</v>
      </c>
      <c r="B24" s="535">
        <v>12000</v>
      </c>
    </row>
    <row r="25" ht="18" customHeight="1" spans="1:2">
      <c r="A25" s="536" t="s">
        <v>580</v>
      </c>
      <c r="B25" s="535"/>
    </row>
    <row r="26" ht="18" customHeight="1" spans="1:2">
      <c r="A26" s="536" t="s">
        <v>581</v>
      </c>
      <c r="B26" s="535"/>
    </row>
    <row r="27" s="527" customFormat="1" ht="18" customHeight="1" spans="1:2">
      <c r="A27" s="537" t="s">
        <v>582</v>
      </c>
      <c r="B27" s="511">
        <f>B5+B20</f>
        <v>185100</v>
      </c>
    </row>
    <row r="28" s="527" customFormat="1" ht="18" customHeight="1" spans="1:2">
      <c r="A28" s="512" t="s">
        <v>159</v>
      </c>
      <c r="B28" s="538">
        <v>21400</v>
      </c>
    </row>
    <row r="29" s="527" customFormat="1" ht="18" customHeight="1" spans="1:2">
      <c r="A29" s="512" t="s">
        <v>160</v>
      </c>
      <c r="B29" s="538">
        <f>B30+B31+B32+B33+B37+B38</f>
        <v>925760</v>
      </c>
    </row>
    <row r="30" s="527" customFormat="1" ht="18" customHeight="1" spans="1:2">
      <c r="A30" s="514" t="s">
        <v>161</v>
      </c>
      <c r="B30" s="538">
        <v>410000</v>
      </c>
    </row>
    <row r="31" s="527" customFormat="1" ht="18" customHeight="1" spans="1:2">
      <c r="A31" s="514" t="s">
        <v>162</v>
      </c>
      <c r="B31" s="538">
        <v>134300</v>
      </c>
    </row>
    <row r="32" s="527" customFormat="1" ht="18" customHeight="1" spans="1:2">
      <c r="A32" s="514" t="s">
        <v>374</v>
      </c>
      <c r="B32" s="538">
        <v>86000</v>
      </c>
    </row>
    <row r="33" s="527" customFormat="1" ht="18" customHeight="1" spans="1:16352">
      <c r="A33" s="514" t="s">
        <v>163</v>
      </c>
      <c r="B33" s="323">
        <f>B34+B35+B36</f>
        <v>212860</v>
      </c>
      <c r="C33" s="507"/>
      <c r="D33" s="507"/>
      <c r="E33" s="507"/>
      <c r="F33" s="507"/>
      <c r="G33" s="507"/>
      <c r="H33" s="507"/>
      <c r="I33" s="507"/>
      <c r="J33" s="507"/>
      <c r="K33" s="507"/>
      <c r="L33" s="507"/>
      <c r="M33" s="507"/>
      <c r="N33" s="507"/>
      <c r="O33" s="507"/>
      <c r="P33" s="507"/>
      <c r="Q33" s="507"/>
      <c r="R33" s="507"/>
      <c r="S33" s="507"/>
      <c r="T33" s="507"/>
      <c r="U33" s="507"/>
      <c r="V33" s="507"/>
      <c r="W33" s="507"/>
      <c r="X33" s="507"/>
      <c r="Y33" s="507"/>
      <c r="Z33" s="507"/>
      <c r="AA33" s="507"/>
      <c r="AB33" s="507"/>
      <c r="AC33" s="507"/>
      <c r="AD33" s="507"/>
      <c r="AE33" s="507"/>
      <c r="AF33" s="507"/>
      <c r="AG33" s="507"/>
      <c r="AH33" s="507"/>
      <c r="AI33" s="507"/>
      <c r="AJ33" s="507"/>
      <c r="AK33" s="507"/>
      <c r="AL33" s="507"/>
      <c r="AM33" s="507"/>
      <c r="AN33" s="507"/>
      <c r="AO33" s="507"/>
      <c r="AP33" s="507"/>
      <c r="AQ33" s="507"/>
      <c r="AR33" s="507"/>
      <c r="AS33" s="507"/>
      <c r="AT33" s="507"/>
      <c r="AU33" s="507"/>
      <c r="AV33" s="507"/>
      <c r="AW33" s="507"/>
      <c r="AX33" s="507"/>
      <c r="AY33" s="507"/>
      <c r="AZ33" s="507"/>
      <c r="BA33" s="507"/>
      <c r="BB33" s="507"/>
      <c r="BC33" s="507"/>
      <c r="BD33" s="507"/>
      <c r="BE33" s="507"/>
      <c r="BF33" s="507"/>
      <c r="BG33" s="507"/>
      <c r="BH33" s="507"/>
      <c r="BI33" s="507"/>
      <c r="BJ33" s="507"/>
      <c r="BK33" s="507"/>
      <c r="BL33" s="507"/>
      <c r="BM33" s="507"/>
      <c r="BN33" s="507"/>
      <c r="BO33" s="507"/>
      <c r="BP33" s="507"/>
      <c r="BQ33" s="507"/>
      <c r="BR33" s="507"/>
      <c r="BS33" s="507"/>
      <c r="BT33" s="507"/>
      <c r="BU33" s="507"/>
      <c r="BV33" s="507"/>
      <c r="BW33" s="507"/>
      <c r="BX33" s="507"/>
      <c r="BY33" s="507"/>
      <c r="BZ33" s="507"/>
      <c r="CA33" s="507"/>
      <c r="CB33" s="507"/>
      <c r="CC33" s="507"/>
      <c r="CD33" s="507"/>
      <c r="CE33" s="507"/>
      <c r="CF33" s="507"/>
      <c r="CG33" s="507"/>
      <c r="CH33" s="507"/>
      <c r="CI33" s="507"/>
      <c r="CJ33" s="507"/>
      <c r="CK33" s="507"/>
      <c r="CL33" s="507"/>
      <c r="CM33" s="507"/>
      <c r="CN33" s="507"/>
      <c r="CO33" s="507"/>
      <c r="CP33" s="507"/>
      <c r="CQ33" s="507"/>
      <c r="CR33" s="507"/>
      <c r="CS33" s="507"/>
      <c r="CT33" s="507"/>
      <c r="CU33" s="507"/>
      <c r="CV33" s="507"/>
      <c r="CW33" s="507"/>
      <c r="CX33" s="507"/>
      <c r="CY33" s="507"/>
      <c r="CZ33" s="507"/>
      <c r="DA33" s="507"/>
      <c r="DB33" s="507"/>
      <c r="DC33" s="507"/>
      <c r="DD33" s="507"/>
      <c r="DE33" s="507"/>
      <c r="DF33" s="507"/>
      <c r="DG33" s="507"/>
      <c r="DH33" s="507"/>
      <c r="DI33" s="507"/>
      <c r="DJ33" s="507"/>
      <c r="DK33" s="507"/>
      <c r="DL33" s="507"/>
      <c r="DM33" s="507"/>
      <c r="DN33" s="507"/>
      <c r="DO33" s="507"/>
      <c r="DP33" s="507"/>
      <c r="DQ33" s="507"/>
      <c r="DR33" s="507"/>
      <c r="DS33" s="507"/>
      <c r="DT33" s="507"/>
      <c r="DU33" s="507"/>
      <c r="DV33" s="507"/>
      <c r="DW33" s="507"/>
      <c r="DX33" s="507"/>
      <c r="DY33" s="507"/>
      <c r="DZ33" s="507"/>
      <c r="EA33" s="507"/>
      <c r="EB33" s="507"/>
      <c r="EC33" s="507"/>
      <c r="ED33" s="507"/>
      <c r="EE33" s="507"/>
      <c r="EF33" s="507"/>
      <c r="EG33" s="507"/>
      <c r="EH33" s="507"/>
      <c r="EI33" s="507"/>
      <c r="EJ33" s="507"/>
      <c r="EK33" s="507"/>
      <c r="EL33" s="507"/>
      <c r="EM33" s="507"/>
      <c r="EN33" s="507"/>
      <c r="EO33" s="507"/>
      <c r="EP33" s="507"/>
      <c r="EQ33" s="507"/>
      <c r="ER33" s="507"/>
      <c r="ES33" s="507"/>
      <c r="ET33" s="507"/>
      <c r="EU33" s="507"/>
      <c r="EV33" s="507"/>
      <c r="EW33" s="507"/>
      <c r="EX33" s="507"/>
      <c r="EY33" s="507"/>
      <c r="EZ33" s="507"/>
      <c r="FA33" s="507"/>
      <c r="FB33" s="507"/>
      <c r="FC33" s="507"/>
      <c r="FD33" s="507"/>
      <c r="FE33" s="507"/>
      <c r="FF33" s="507"/>
      <c r="FG33" s="507"/>
      <c r="FH33" s="507"/>
      <c r="FI33" s="507"/>
      <c r="FJ33" s="507"/>
      <c r="FK33" s="507"/>
      <c r="FL33" s="507"/>
      <c r="FM33" s="507"/>
      <c r="FN33" s="507"/>
      <c r="FO33" s="507"/>
      <c r="FP33" s="507"/>
      <c r="FQ33" s="507"/>
      <c r="FR33" s="507"/>
      <c r="FS33" s="507"/>
      <c r="FT33" s="507"/>
      <c r="FU33" s="507"/>
      <c r="FV33" s="507"/>
      <c r="FW33" s="507"/>
      <c r="FX33" s="507"/>
      <c r="FY33" s="507"/>
      <c r="FZ33" s="507"/>
      <c r="GA33" s="507"/>
      <c r="GB33" s="507"/>
      <c r="GC33" s="507"/>
      <c r="GD33" s="507"/>
      <c r="GE33" s="507"/>
      <c r="GF33" s="507"/>
      <c r="GG33" s="507"/>
      <c r="GH33" s="507"/>
      <c r="GI33" s="507"/>
      <c r="GJ33" s="507"/>
      <c r="GK33" s="507"/>
      <c r="GL33" s="507"/>
      <c r="GM33" s="507"/>
      <c r="GN33" s="507"/>
      <c r="GO33" s="507"/>
      <c r="GP33" s="507"/>
      <c r="GQ33" s="507"/>
      <c r="GR33" s="507"/>
      <c r="GS33" s="507"/>
      <c r="GT33" s="507"/>
      <c r="GU33" s="507"/>
      <c r="GV33" s="507"/>
      <c r="GW33" s="507"/>
      <c r="GX33" s="507"/>
      <c r="GY33" s="507"/>
      <c r="GZ33" s="507"/>
      <c r="HA33" s="507"/>
      <c r="HB33" s="507"/>
      <c r="HC33" s="507"/>
      <c r="HD33" s="507"/>
      <c r="HE33" s="507"/>
      <c r="HF33" s="507"/>
      <c r="HG33" s="507"/>
      <c r="HH33" s="507"/>
      <c r="HI33" s="507"/>
      <c r="HJ33" s="507"/>
      <c r="HK33" s="507"/>
      <c r="HL33" s="507"/>
      <c r="HM33" s="507"/>
      <c r="HN33" s="507"/>
      <c r="HO33" s="507"/>
      <c r="HP33" s="507"/>
      <c r="HQ33" s="507"/>
      <c r="HR33" s="507"/>
      <c r="HS33" s="507"/>
      <c r="HT33" s="507"/>
      <c r="HU33" s="507"/>
      <c r="HV33" s="507"/>
      <c r="HW33" s="507"/>
      <c r="HX33" s="507"/>
      <c r="HY33" s="507"/>
      <c r="HZ33" s="507"/>
      <c r="IA33" s="507"/>
      <c r="IB33" s="507"/>
      <c r="IC33" s="507"/>
      <c r="ID33" s="507"/>
      <c r="IE33" s="507"/>
      <c r="IF33" s="507"/>
      <c r="IG33" s="507"/>
      <c r="IH33" s="507"/>
      <c r="II33" s="507"/>
      <c r="IJ33" s="507"/>
      <c r="IK33" s="507"/>
      <c r="IL33" s="507"/>
      <c r="IM33" s="507"/>
      <c r="IN33" s="507"/>
      <c r="IO33" s="507"/>
      <c r="IP33" s="507"/>
      <c r="IQ33" s="507"/>
      <c r="IR33" s="507"/>
      <c r="IS33" s="507"/>
      <c r="IT33" s="507"/>
      <c r="IU33" s="507"/>
      <c r="IV33" s="507"/>
      <c r="IW33" s="507"/>
      <c r="IX33" s="507"/>
      <c r="IY33" s="507"/>
      <c r="IZ33" s="507"/>
      <c r="JA33" s="507"/>
      <c r="JB33" s="507"/>
      <c r="JC33" s="507"/>
      <c r="JD33" s="507"/>
      <c r="JE33" s="507"/>
      <c r="JF33" s="507"/>
      <c r="JG33" s="507"/>
      <c r="JH33" s="507"/>
      <c r="JI33" s="507"/>
      <c r="JJ33" s="507"/>
      <c r="JK33" s="507"/>
      <c r="JL33" s="507"/>
      <c r="JM33" s="507"/>
      <c r="JN33" s="507"/>
      <c r="JO33" s="507"/>
      <c r="JP33" s="507"/>
      <c r="JQ33" s="507"/>
      <c r="JR33" s="507"/>
      <c r="JS33" s="507"/>
      <c r="JT33" s="507"/>
      <c r="JU33" s="507"/>
      <c r="JV33" s="507"/>
      <c r="JW33" s="507"/>
      <c r="JX33" s="507"/>
      <c r="JY33" s="507"/>
      <c r="JZ33" s="507"/>
      <c r="KA33" s="507"/>
      <c r="KB33" s="507"/>
      <c r="KC33" s="507"/>
      <c r="KD33" s="507"/>
      <c r="KE33" s="507"/>
      <c r="KF33" s="507"/>
      <c r="KG33" s="507"/>
      <c r="KH33" s="507"/>
      <c r="KI33" s="507"/>
      <c r="KJ33" s="507"/>
      <c r="KK33" s="507"/>
      <c r="KL33" s="507"/>
      <c r="KM33" s="507"/>
      <c r="KN33" s="507"/>
      <c r="KO33" s="507"/>
      <c r="KP33" s="507"/>
      <c r="KQ33" s="507"/>
      <c r="KR33" s="507"/>
      <c r="KS33" s="507"/>
      <c r="KT33" s="507"/>
      <c r="KU33" s="507"/>
      <c r="KV33" s="507"/>
      <c r="KW33" s="507"/>
      <c r="KX33" s="507"/>
      <c r="KY33" s="507"/>
      <c r="KZ33" s="507"/>
      <c r="LA33" s="507"/>
      <c r="LB33" s="507"/>
      <c r="LC33" s="507"/>
      <c r="LD33" s="507"/>
      <c r="LE33" s="507"/>
      <c r="LF33" s="507"/>
      <c r="LG33" s="507"/>
      <c r="LH33" s="507"/>
      <c r="LI33" s="507"/>
      <c r="LJ33" s="507"/>
      <c r="LK33" s="507"/>
      <c r="LL33" s="507"/>
      <c r="LM33" s="507"/>
      <c r="LN33" s="507"/>
      <c r="LO33" s="507"/>
      <c r="LP33" s="507"/>
      <c r="LQ33" s="507"/>
      <c r="LR33" s="507"/>
      <c r="LS33" s="507"/>
      <c r="LT33" s="507"/>
      <c r="LU33" s="507"/>
      <c r="LV33" s="507"/>
      <c r="LW33" s="507"/>
      <c r="LX33" s="507"/>
      <c r="LY33" s="507"/>
      <c r="LZ33" s="507"/>
      <c r="MA33" s="507"/>
      <c r="MB33" s="507"/>
      <c r="MC33" s="507"/>
      <c r="MD33" s="507"/>
      <c r="ME33" s="507"/>
      <c r="MF33" s="507"/>
      <c r="MG33" s="507"/>
      <c r="MH33" s="507"/>
      <c r="MI33" s="507"/>
      <c r="MJ33" s="507"/>
      <c r="MK33" s="507"/>
      <c r="ML33" s="507"/>
      <c r="MM33" s="507"/>
      <c r="MN33" s="507"/>
      <c r="MO33" s="507"/>
      <c r="MP33" s="507"/>
      <c r="MQ33" s="507"/>
      <c r="MR33" s="507"/>
      <c r="MS33" s="507"/>
      <c r="MT33" s="507"/>
      <c r="MU33" s="507"/>
      <c r="MV33" s="507"/>
      <c r="MW33" s="507"/>
      <c r="MX33" s="507"/>
      <c r="MY33" s="507"/>
      <c r="MZ33" s="507"/>
      <c r="NA33" s="507"/>
      <c r="NB33" s="507"/>
      <c r="NC33" s="507"/>
      <c r="ND33" s="507"/>
      <c r="NE33" s="507"/>
      <c r="NF33" s="507"/>
      <c r="NG33" s="507"/>
      <c r="NH33" s="507"/>
      <c r="NI33" s="507"/>
      <c r="NJ33" s="507"/>
      <c r="NK33" s="507"/>
      <c r="NL33" s="507"/>
      <c r="NM33" s="507"/>
      <c r="NN33" s="507"/>
      <c r="NO33" s="507"/>
      <c r="NP33" s="507"/>
      <c r="NQ33" s="507"/>
      <c r="NR33" s="507"/>
      <c r="NS33" s="507"/>
      <c r="NT33" s="507"/>
      <c r="NU33" s="507"/>
      <c r="NV33" s="507"/>
      <c r="NW33" s="507"/>
      <c r="NX33" s="507"/>
      <c r="NY33" s="507"/>
      <c r="NZ33" s="507"/>
      <c r="OA33" s="507"/>
      <c r="OB33" s="507"/>
      <c r="OC33" s="507"/>
      <c r="OD33" s="507"/>
      <c r="OE33" s="507"/>
      <c r="OF33" s="507"/>
      <c r="OG33" s="507"/>
      <c r="OH33" s="507"/>
      <c r="OI33" s="507"/>
      <c r="OJ33" s="507"/>
      <c r="OK33" s="507"/>
      <c r="OL33" s="507"/>
      <c r="OM33" s="507"/>
      <c r="ON33" s="507"/>
      <c r="OO33" s="507"/>
      <c r="OP33" s="507"/>
      <c r="OQ33" s="507"/>
      <c r="OR33" s="507"/>
      <c r="OS33" s="507"/>
      <c r="OT33" s="507"/>
      <c r="OU33" s="507"/>
      <c r="OV33" s="507"/>
      <c r="OW33" s="507"/>
      <c r="OX33" s="507"/>
      <c r="OY33" s="507"/>
      <c r="OZ33" s="507"/>
      <c r="PA33" s="507"/>
      <c r="PB33" s="507"/>
      <c r="PC33" s="507"/>
      <c r="PD33" s="507"/>
      <c r="PE33" s="507"/>
      <c r="PF33" s="507"/>
      <c r="PG33" s="507"/>
      <c r="PH33" s="507"/>
      <c r="PI33" s="507"/>
      <c r="PJ33" s="507"/>
      <c r="PK33" s="507"/>
      <c r="PL33" s="507"/>
      <c r="PM33" s="507"/>
      <c r="PN33" s="507"/>
      <c r="PO33" s="507"/>
      <c r="PP33" s="507"/>
      <c r="PQ33" s="507"/>
      <c r="PR33" s="507"/>
      <c r="PS33" s="507"/>
      <c r="PT33" s="507"/>
      <c r="PU33" s="507"/>
      <c r="PV33" s="507"/>
      <c r="PW33" s="507"/>
      <c r="PX33" s="507"/>
      <c r="PY33" s="507"/>
      <c r="PZ33" s="507"/>
      <c r="QA33" s="507"/>
      <c r="QB33" s="507"/>
      <c r="QC33" s="507"/>
      <c r="QD33" s="507"/>
      <c r="QE33" s="507"/>
      <c r="QF33" s="507"/>
      <c r="QG33" s="507"/>
      <c r="QH33" s="507"/>
      <c r="QI33" s="507"/>
      <c r="QJ33" s="507"/>
      <c r="QK33" s="507"/>
      <c r="QL33" s="507"/>
      <c r="QM33" s="507"/>
      <c r="QN33" s="507"/>
      <c r="QO33" s="507"/>
      <c r="QP33" s="507"/>
      <c r="QQ33" s="507"/>
      <c r="QR33" s="507"/>
      <c r="QS33" s="507"/>
      <c r="QT33" s="507"/>
      <c r="QU33" s="507"/>
      <c r="QV33" s="507"/>
      <c r="QW33" s="507"/>
      <c r="QX33" s="507"/>
      <c r="QY33" s="507"/>
      <c r="QZ33" s="507"/>
      <c r="RA33" s="507"/>
      <c r="RB33" s="507"/>
      <c r="RC33" s="507"/>
      <c r="RD33" s="507"/>
      <c r="RE33" s="507"/>
      <c r="RF33" s="507"/>
      <c r="RG33" s="507"/>
      <c r="RH33" s="507"/>
      <c r="RI33" s="507"/>
      <c r="RJ33" s="507"/>
      <c r="RK33" s="507"/>
      <c r="RL33" s="507"/>
      <c r="RM33" s="507"/>
      <c r="RN33" s="507"/>
      <c r="RO33" s="507"/>
      <c r="RP33" s="507"/>
      <c r="RQ33" s="507"/>
      <c r="RR33" s="507"/>
      <c r="RS33" s="507"/>
      <c r="RT33" s="507"/>
      <c r="RU33" s="507"/>
      <c r="RV33" s="507"/>
      <c r="RW33" s="507"/>
      <c r="RX33" s="507"/>
      <c r="RY33" s="507"/>
      <c r="RZ33" s="507"/>
      <c r="SA33" s="507"/>
      <c r="SB33" s="507"/>
      <c r="SC33" s="507"/>
      <c r="SD33" s="507"/>
      <c r="SE33" s="507"/>
      <c r="SF33" s="507"/>
      <c r="SG33" s="507"/>
      <c r="SH33" s="507"/>
      <c r="SI33" s="507"/>
      <c r="SJ33" s="507"/>
      <c r="SK33" s="507"/>
      <c r="SL33" s="507"/>
      <c r="SM33" s="507"/>
      <c r="SN33" s="507"/>
      <c r="SO33" s="507"/>
      <c r="SP33" s="507"/>
      <c r="SQ33" s="507"/>
      <c r="SR33" s="507"/>
      <c r="SS33" s="507"/>
      <c r="ST33" s="507"/>
      <c r="SU33" s="507"/>
      <c r="SV33" s="507"/>
      <c r="SW33" s="507"/>
      <c r="SX33" s="507"/>
      <c r="SY33" s="507"/>
      <c r="SZ33" s="507"/>
      <c r="TA33" s="507"/>
      <c r="TB33" s="507"/>
      <c r="TC33" s="507"/>
      <c r="TD33" s="507"/>
      <c r="TE33" s="507"/>
      <c r="TF33" s="507"/>
      <c r="TG33" s="507"/>
      <c r="TH33" s="507"/>
      <c r="TI33" s="507"/>
      <c r="TJ33" s="507"/>
      <c r="TK33" s="507"/>
      <c r="TL33" s="507"/>
      <c r="TM33" s="507"/>
      <c r="TN33" s="507"/>
      <c r="TO33" s="507"/>
      <c r="TP33" s="507"/>
      <c r="TQ33" s="507"/>
      <c r="TR33" s="507"/>
      <c r="TS33" s="507"/>
      <c r="TT33" s="507"/>
      <c r="TU33" s="507"/>
      <c r="TV33" s="507"/>
      <c r="TW33" s="507"/>
      <c r="TX33" s="507"/>
      <c r="TY33" s="507"/>
      <c r="TZ33" s="507"/>
      <c r="UA33" s="507"/>
      <c r="UB33" s="507"/>
      <c r="UC33" s="507"/>
      <c r="UD33" s="507"/>
      <c r="UE33" s="507"/>
      <c r="UF33" s="507"/>
      <c r="UG33" s="507"/>
      <c r="UH33" s="507"/>
      <c r="UI33" s="507"/>
      <c r="UJ33" s="507"/>
      <c r="UK33" s="507"/>
      <c r="UL33" s="507"/>
      <c r="UM33" s="507"/>
      <c r="UN33" s="507"/>
      <c r="UO33" s="507"/>
      <c r="UP33" s="507"/>
      <c r="UQ33" s="507"/>
      <c r="UR33" s="507"/>
      <c r="US33" s="507"/>
      <c r="UT33" s="507"/>
      <c r="UU33" s="507"/>
      <c r="UV33" s="507"/>
      <c r="UW33" s="507"/>
      <c r="UX33" s="507"/>
      <c r="UY33" s="507"/>
      <c r="UZ33" s="507"/>
      <c r="VA33" s="507"/>
      <c r="VB33" s="507"/>
      <c r="VC33" s="507"/>
      <c r="VD33" s="507"/>
      <c r="VE33" s="507"/>
      <c r="VF33" s="507"/>
      <c r="VG33" s="507"/>
      <c r="VH33" s="507"/>
      <c r="VI33" s="507"/>
      <c r="VJ33" s="507"/>
      <c r="VK33" s="507"/>
      <c r="VL33" s="507"/>
      <c r="VM33" s="507"/>
      <c r="VN33" s="507"/>
      <c r="VO33" s="507"/>
      <c r="VP33" s="507"/>
      <c r="VQ33" s="507"/>
      <c r="VR33" s="507"/>
      <c r="VS33" s="507"/>
      <c r="VT33" s="507"/>
      <c r="VU33" s="507"/>
      <c r="VV33" s="507"/>
      <c r="VW33" s="507"/>
      <c r="VX33" s="507"/>
      <c r="VY33" s="507"/>
      <c r="VZ33" s="507"/>
      <c r="WA33" s="507"/>
      <c r="WB33" s="507"/>
      <c r="WC33" s="507"/>
      <c r="WD33" s="507"/>
      <c r="WE33" s="507"/>
      <c r="WF33" s="507"/>
      <c r="WG33" s="507"/>
      <c r="WH33" s="507"/>
      <c r="WI33" s="507"/>
      <c r="WJ33" s="507"/>
      <c r="WK33" s="507"/>
      <c r="WL33" s="507"/>
      <c r="WM33" s="507"/>
      <c r="WN33" s="507"/>
      <c r="WO33" s="507"/>
      <c r="WP33" s="507"/>
      <c r="WQ33" s="507"/>
      <c r="WR33" s="507"/>
      <c r="WS33" s="507"/>
      <c r="WT33" s="507"/>
      <c r="WU33" s="507"/>
      <c r="WV33" s="507"/>
      <c r="WW33" s="507"/>
      <c r="WX33" s="507"/>
      <c r="WY33" s="507"/>
      <c r="WZ33" s="507"/>
      <c r="XA33" s="507"/>
      <c r="XB33" s="507"/>
      <c r="XC33" s="507"/>
      <c r="XD33" s="507"/>
      <c r="XE33" s="507"/>
      <c r="XF33" s="507"/>
      <c r="XG33" s="507"/>
      <c r="XH33" s="507"/>
      <c r="XI33" s="507"/>
      <c r="XJ33" s="507"/>
      <c r="XK33" s="507"/>
      <c r="XL33" s="507"/>
      <c r="XM33" s="507"/>
      <c r="XN33" s="507"/>
      <c r="XO33" s="507"/>
      <c r="XP33" s="507"/>
      <c r="XQ33" s="507"/>
      <c r="XR33" s="507"/>
      <c r="XS33" s="507"/>
      <c r="XT33" s="507"/>
      <c r="XU33" s="507"/>
      <c r="XV33" s="507"/>
      <c r="XW33" s="507"/>
      <c r="XX33" s="507"/>
      <c r="XY33" s="507"/>
      <c r="XZ33" s="507"/>
      <c r="YA33" s="507"/>
      <c r="YB33" s="507"/>
      <c r="YC33" s="507"/>
      <c r="YD33" s="507"/>
      <c r="YE33" s="507"/>
      <c r="YF33" s="507"/>
      <c r="YG33" s="507"/>
      <c r="YH33" s="507"/>
      <c r="YI33" s="507"/>
      <c r="YJ33" s="507"/>
      <c r="YK33" s="507"/>
      <c r="YL33" s="507"/>
      <c r="YM33" s="507"/>
      <c r="YN33" s="507"/>
      <c r="YO33" s="507"/>
      <c r="YP33" s="507"/>
      <c r="YQ33" s="507"/>
      <c r="YR33" s="507"/>
      <c r="YS33" s="507"/>
      <c r="YT33" s="507"/>
      <c r="YU33" s="507"/>
      <c r="YV33" s="507"/>
      <c r="YW33" s="507"/>
      <c r="YX33" s="507"/>
      <c r="YY33" s="507"/>
      <c r="YZ33" s="507"/>
      <c r="ZA33" s="507"/>
      <c r="ZB33" s="507"/>
      <c r="ZC33" s="507"/>
      <c r="ZD33" s="507"/>
      <c r="ZE33" s="507"/>
      <c r="ZF33" s="507"/>
      <c r="ZG33" s="507"/>
      <c r="ZH33" s="507"/>
      <c r="ZI33" s="507"/>
      <c r="ZJ33" s="507"/>
      <c r="ZK33" s="507"/>
      <c r="ZL33" s="507"/>
      <c r="ZM33" s="507"/>
      <c r="ZN33" s="507"/>
      <c r="ZO33" s="507"/>
      <c r="ZP33" s="507"/>
      <c r="ZQ33" s="507"/>
      <c r="ZR33" s="507"/>
      <c r="ZS33" s="507"/>
      <c r="ZT33" s="507"/>
      <c r="ZU33" s="507"/>
      <c r="ZV33" s="507"/>
      <c r="ZW33" s="507"/>
      <c r="ZX33" s="507"/>
      <c r="ZY33" s="507"/>
      <c r="ZZ33" s="507"/>
      <c r="AAA33" s="507"/>
      <c r="AAB33" s="507"/>
      <c r="AAC33" s="507"/>
      <c r="AAD33" s="507"/>
      <c r="AAE33" s="507"/>
      <c r="AAF33" s="507"/>
      <c r="AAG33" s="507"/>
      <c r="AAH33" s="507"/>
      <c r="AAI33" s="507"/>
      <c r="AAJ33" s="507"/>
      <c r="AAK33" s="507"/>
      <c r="AAL33" s="507"/>
      <c r="AAM33" s="507"/>
      <c r="AAN33" s="507"/>
      <c r="AAO33" s="507"/>
      <c r="AAP33" s="507"/>
      <c r="AAQ33" s="507"/>
      <c r="AAR33" s="507"/>
      <c r="AAS33" s="507"/>
      <c r="AAT33" s="507"/>
      <c r="AAU33" s="507"/>
      <c r="AAV33" s="507"/>
      <c r="AAW33" s="507"/>
      <c r="AAX33" s="507"/>
      <c r="AAY33" s="507"/>
      <c r="AAZ33" s="507"/>
      <c r="ABA33" s="507"/>
      <c r="ABB33" s="507"/>
      <c r="ABC33" s="507"/>
      <c r="ABD33" s="507"/>
      <c r="ABE33" s="507"/>
      <c r="ABF33" s="507"/>
      <c r="ABG33" s="507"/>
      <c r="ABH33" s="507"/>
      <c r="ABI33" s="507"/>
      <c r="ABJ33" s="507"/>
      <c r="ABK33" s="507"/>
      <c r="ABL33" s="507"/>
      <c r="ABM33" s="507"/>
      <c r="ABN33" s="507"/>
      <c r="ABO33" s="507"/>
      <c r="ABP33" s="507"/>
      <c r="ABQ33" s="507"/>
      <c r="ABR33" s="507"/>
      <c r="ABS33" s="507"/>
      <c r="ABT33" s="507"/>
      <c r="ABU33" s="507"/>
      <c r="ABV33" s="507"/>
      <c r="ABW33" s="507"/>
      <c r="ABX33" s="507"/>
      <c r="ABY33" s="507"/>
      <c r="ABZ33" s="507"/>
      <c r="ACA33" s="507"/>
      <c r="ACB33" s="507"/>
      <c r="ACC33" s="507"/>
      <c r="ACD33" s="507"/>
      <c r="ACE33" s="507"/>
      <c r="ACF33" s="507"/>
      <c r="ACG33" s="507"/>
      <c r="ACH33" s="507"/>
      <c r="ACI33" s="507"/>
      <c r="ACJ33" s="507"/>
      <c r="ACK33" s="507"/>
      <c r="ACL33" s="507"/>
      <c r="ACM33" s="507"/>
      <c r="ACN33" s="507"/>
      <c r="ACO33" s="507"/>
      <c r="ACP33" s="507"/>
      <c r="ACQ33" s="507"/>
      <c r="ACR33" s="507"/>
      <c r="ACS33" s="507"/>
      <c r="ACT33" s="507"/>
      <c r="ACU33" s="507"/>
      <c r="ACV33" s="507"/>
      <c r="ACW33" s="507"/>
      <c r="ACX33" s="507"/>
      <c r="ACY33" s="507"/>
      <c r="ACZ33" s="507"/>
      <c r="ADA33" s="507"/>
      <c r="ADB33" s="507"/>
      <c r="ADC33" s="507"/>
      <c r="ADD33" s="507"/>
      <c r="ADE33" s="507"/>
      <c r="ADF33" s="507"/>
      <c r="ADG33" s="507"/>
      <c r="ADH33" s="507"/>
      <c r="ADI33" s="507"/>
      <c r="ADJ33" s="507"/>
      <c r="ADK33" s="507"/>
      <c r="ADL33" s="507"/>
      <c r="ADM33" s="507"/>
      <c r="ADN33" s="507"/>
      <c r="ADO33" s="507"/>
      <c r="ADP33" s="507"/>
      <c r="ADQ33" s="507"/>
      <c r="ADR33" s="507"/>
      <c r="ADS33" s="507"/>
      <c r="ADT33" s="507"/>
      <c r="ADU33" s="507"/>
      <c r="ADV33" s="507"/>
      <c r="ADW33" s="507"/>
      <c r="ADX33" s="507"/>
      <c r="ADY33" s="507"/>
      <c r="ADZ33" s="507"/>
      <c r="AEA33" s="507"/>
      <c r="AEB33" s="507"/>
      <c r="AEC33" s="507"/>
      <c r="AED33" s="507"/>
      <c r="AEE33" s="507"/>
      <c r="AEF33" s="507"/>
      <c r="AEG33" s="507"/>
      <c r="AEH33" s="507"/>
      <c r="AEI33" s="507"/>
      <c r="AEJ33" s="507"/>
      <c r="AEK33" s="507"/>
      <c r="AEL33" s="507"/>
      <c r="AEM33" s="507"/>
      <c r="AEN33" s="507"/>
      <c r="AEO33" s="507"/>
      <c r="AEP33" s="507"/>
      <c r="AEQ33" s="507"/>
      <c r="AER33" s="507"/>
      <c r="AES33" s="507"/>
      <c r="AET33" s="507"/>
      <c r="AEU33" s="507"/>
      <c r="AEV33" s="507"/>
      <c r="AEW33" s="507"/>
      <c r="AEX33" s="507"/>
      <c r="AEY33" s="507"/>
      <c r="AEZ33" s="507"/>
      <c r="AFA33" s="507"/>
      <c r="AFB33" s="507"/>
      <c r="AFC33" s="507"/>
      <c r="AFD33" s="507"/>
      <c r="AFE33" s="507"/>
      <c r="AFF33" s="507"/>
      <c r="AFG33" s="507"/>
      <c r="AFH33" s="507"/>
      <c r="AFI33" s="507"/>
      <c r="AFJ33" s="507"/>
      <c r="AFK33" s="507"/>
      <c r="AFL33" s="507"/>
      <c r="AFM33" s="507"/>
      <c r="AFN33" s="507"/>
      <c r="AFO33" s="507"/>
      <c r="AFP33" s="507"/>
      <c r="AFQ33" s="507"/>
      <c r="AFR33" s="507"/>
      <c r="AFS33" s="507"/>
      <c r="AFT33" s="507"/>
      <c r="AFU33" s="507"/>
      <c r="AFV33" s="507"/>
      <c r="AFW33" s="507"/>
      <c r="AFX33" s="507"/>
      <c r="AFY33" s="507"/>
      <c r="AFZ33" s="507"/>
      <c r="AGA33" s="507"/>
      <c r="AGB33" s="507"/>
      <c r="AGC33" s="507"/>
      <c r="AGD33" s="507"/>
      <c r="AGE33" s="507"/>
      <c r="AGF33" s="507"/>
      <c r="AGG33" s="507"/>
      <c r="AGH33" s="507"/>
      <c r="AGI33" s="507"/>
      <c r="AGJ33" s="507"/>
      <c r="AGK33" s="507"/>
      <c r="AGL33" s="507"/>
      <c r="AGM33" s="507"/>
      <c r="AGN33" s="507"/>
      <c r="AGO33" s="507"/>
      <c r="AGP33" s="507"/>
      <c r="AGQ33" s="507"/>
      <c r="AGR33" s="507"/>
      <c r="AGS33" s="507"/>
      <c r="AGT33" s="507"/>
      <c r="AGU33" s="507"/>
      <c r="AGV33" s="507"/>
      <c r="AGW33" s="507"/>
      <c r="AGX33" s="507"/>
      <c r="AGY33" s="507"/>
      <c r="AGZ33" s="507"/>
      <c r="AHA33" s="507"/>
      <c r="AHB33" s="507"/>
      <c r="AHC33" s="507"/>
      <c r="AHD33" s="507"/>
      <c r="AHE33" s="507"/>
      <c r="AHF33" s="507"/>
      <c r="AHG33" s="507"/>
      <c r="AHH33" s="507"/>
      <c r="AHI33" s="507"/>
      <c r="AHJ33" s="507"/>
      <c r="AHK33" s="507"/>
      <c r="AHL33" s="507"/>
      <c r="AHM33" s="507"/>
      <c r="AHN33" s="507"/>
      <c r="AHO33" s="507"/>
      <c r="AHP33" s="507"/>
      <c r="AHQ33" s="507"/>
      <c r="AHR33" s="507"/>
      <c r="AHS33" s="507"/>
      <c r="AHT33" s="507"/>
      <c r="AHU33" s="507"/>
      <c r="AHV33" s="507"/>
      <c r="AHW33" s="507"/>
      <c r="AHX33" s="507"/>
      <c r="AHY33" s="507"/>
      <c r="AHZ33" s="507"/>
      <c r="AIA33" s="507"/>
      <c r="AIB33" s="507"/>
      <c r="AIC33" s="507"/>
      <c r="AID33" s="507"/>
      <c r="AIE33" s="507"/>
      <c r="AIF33" s="507"/>
      <c r="AIG33" s="507"/>
      <c r="AIH33" s="507"/>
      <c r="AII33" s="507"/>
      <c r="AIJ33" s="507"/>
      <c r="AIK33" s="507"/>
      <c r="AIL33" s="507"/>
      <c r="AIM33" s="507"/>
      <c r="AIN33" s="507"/>
      <c r="AIO33" s="507"/>
      <c r="AIP33" s="507"/>
      <c r="AIQ33" s="507"/>
      <c r="AIR33" s="507"/>
      <c r="AIS33" s="507"/>
      <c r="AIT33" s="507"/>
      <c r="AIU33" s="507"/>
      <c r="AIV33" s="507"/>
      <c r="AIW33" s="507"/>
      <c r="AIX33" s="507"/>
      <c r="AIY33" s="507"/>
      <c r="AIZ33" s="507"/>
      <c r="AJA33" s="507"/>
      <c r="AJB33" s="507"/>
      <c r="AJC33" s="507"/>
      <c r="AJD33" s="507"/>
      <c r="AJE33" s="507"/>
      <c r="AJF33" s="507"/>
      <c r="AJG33" s="507"/>
      <c r="AJH33" s="507"/>
      <c r="AJI33" s="507"/>
      <c r="AJJ33" s="507"/>
      <c r="AJK33" s="507"/>
      <c r="AJL33" s="507"/>
      <c r="AJM33" s="507"/>
      <c r="AJN33" s="507"/>
      <c r="AJO33" s="507"/>
      <c r="AJP33" s="507"/>
      <c r="AJQ33" s="507"/>
      <c r="AJR33" s="507"/>
      <c r="AJS33" s="507"/>
      <c r="AJT33" s="507"/>
      <c r="AJU33" s="507"/>
      <c r="AJV33" s="507"/>
      <c r="AJW33" s="507"/>
      <c r="AJX33" s="507"/>
      <c r="AJY33" s="507"/>
      <c r="AJZ33" s="507"/>
      <c r="AKA33" s="507"/>
      <c r="AKB33" s="507"/>
      <c r="AKC33" s="507"/>
      <c r="AKD33" s="507"/>
      <c r="AKE33" s="507"/>
      <c r="AKF33" s="507"/>
      <c r="AKG33" s="507"/>
      <c r="AKH33" s="507"/>
      <c r="AKI33" s="507"/>
      <c r="AKJ33" s="507"/>
      <c r="AKK33" s="507"/>
      <c r="AKL33" s="507"/>
      <c r="AKM33" s="507"/>
      <c r="AKN33" s="507"/>
      <c r="AKO33" s="507"/>
      <c r="AKP33" s="507"/>
      <c r="AKQ33" s="507"/>
      <c r="AKR33" s="507"/>
      <c r="AKS33" s="507"/>
      <c r="AKT33" s="507"/>
      <c r="AKU33" s="507"/>
      <c r="AKV33" s="507"/>
      <c r="AKW33" s="507"/>
      <c r="AKX33" s="507"/>
      <c r="AKY33" s="507"/>
      <c r="AKZ33" s="507"/>
      <c r="ALA33" s="507"/>
      <c r="ALB33" s="507"/>
      <c r="ALC33" s="507"/>
      <c r="ALD33" s="507"/>
      <c r="ALE33" s="507"/>
      <c r="ALF33" s="507"/>
      <c r="ALG33" s="507"/>
      <c r="ALH33" s="507"/>
      <c r="ALI33" s="507"/>
      <c r="ALJ33" s="507"/>
      <c r="ALK33" s="507"/>
      <c r="ALL33" s="507"/>
      <c r="ALM33" s="507"/>
      <c r="ALN33" s="507"/>
      <c r="ALO33" s="507"/>
      <c r="ALP33" s="507"/>
      <c r="ALQ33" s="507"/>
      <c r="ALR33" s="507"/>
      <c r="ALS33" s="507"/>
      <c r="ALT33" s="507"/>
      <c r="ALU33" s="507"/>
      <c r="ALV33" s="507"/>
      <c r="ALW33" s="507"/>
      <c r="ALX33" s="507"/>
      <c r="ALY33" s="507"/>
      <c r="ALZ33" s="507"/>
      <c r="AMA33" s="507"/>
      <c r="AMB33" s="507"/>
      <c r="AMC33" s="507"/>
      <c r="AMD33" s="507"/>
      <c r="AME33" s="507"/>
      <c r="AMF33" s="507"/>
      <c r="AMG33" s="507"/>
      <c r="AMH33" s="507"/>
      <c r="AMI33" s="507"/>
      <c r="AMJ33" s="507"/>
      <c r="AMK33" s="507"/>
      <c r="AML33" s="507"/>
      <c r="AMM33" s="507"/>
      <c r="AMN33" s="507"/>
      <c r="AMO33" s="507"/>
      <c r="AMP33" s="507"/>
      <c r="AMQ33" s="507"/>
      <c r="AMR33" s="507"/>
      <c r="AMS33" s="507"/>
      <c r="AMT33" s="507"/>
      <c r="AMU33" s="507"/>
      <c r="AMV33" s="507"/>
      <c r="AMW33" s="507"/>
      <c r="AMX33" s="507"/>
      <c r="AMY33" s="507"/>
      <c r="AMZ33" s="507"/>
      <c r="ANA33" s="507"/>
      <c r="ANB33" s="507"/>
      <c r="ANC33" s="507"/>
      <c r="AND33" s="507"/>
      <c r="ANE33" s="507"/>
      <c r="ANF33" s="507"/>
      <c r="ANG33" s="507"/>
      <c r="ANH33" s="507"/>
      <c r="ANI33" s="507"/>
      <c r="ANJ33" s="507"/>
      <c r="ANK33" s="507"/>
      <c r="ANL33" s="507"/>
      <c r="ANM33" s="507"/>
      <c r="ANN33" s="507"/>
      <c r="ANO33" s="507"/>
      <c r="ANP33" s="507"/>
      <c r="ANQ33" s="507"/>
      <c r="ANR33" s="507"/>
      <c r="ANS33" s="507"/>
      <c r="ANT33" s="507"/>
      <c r="ANU33" s="507"/>
      <c r="ANV33" s="507"/>
      <c r="ANW33" s="507"/>
      <c r="ANX33" s="507"/>
      <c r="ANY33" s="507"/>
      <c r="ANZ33" s="507"/>
      <c r="AOA33" s="507"/>
      <c r="AOB33" s="507"/>
      <c r="AOC33" s="507"/>
      <c r="AOD33" s="507"/>
      <c r="AOE33" s="507"/>
      <c r="AOF33" s="507"/>
      <c r="AOG33" s="507"/>
      <c r="AOH33" s="507"/>
      <c r="AOI33" s="507"/>
      <c r="AOJ33" s="507"/>
      <c r="AOK33" s="507"/>
      <c r="AOL33" s="507"/>
      <c r="AOM33" s="507"/>
      <c r="AON33" s="507"/>
      <c r="AOO33" s="507"/>
      <c r="AOP33" s="507"/>
      <c r="AOQ33" s="507"/>
      <c r="AOR33" s="507"/>
      <c r="AOS33" s="507"/>
      <c r="AOT33" s="507"/>
      <c r="AOU33" s="507"/>
      <c r="AOV33" s="507"/>
      <c r="AOW33" s="507"/>
      <c r="AOX33" s="507"/>
      <c r="AOY33" s="507"/>
      <c r="AOZ33" s="507"/>
      <c r="APA33" s="507"/>
      <c r="APB33" s="507"/>
      <c r="APC33" s="507"/>
      <c r="APD33" s="507"/>
      <c r="APE33" s="507"/>
      <c r="APF33" s="507"/>
      <c r="APG33" s="507"/>
      <c r="APH33" s="507"/>
      <c r="API33" s="507"/>
      <c r="APJ33" s="507"/>
      <c r="APK33" s="507"/>
      <c r="APL33" s="507"/>
      <c r="APM33" s="507"/>
      <c r="APN33" s="507"/>
      <c r="APO33" s="507"/>
      <c r="APP33" s="507"/>
      <c r="APQ33" s="507"/>
      <c r="APR33" s="507"/>
      <c r="APS33" s="507"/>
      <c r="APT33" s="507"/>
      <c r="APU33" s="507"/>
      <c r="APV33" s="507"/>
      <c r="APW33" s="507"/>
      <c r="APX33" s="507"/>
      <c r="APY33" s="507"/>
      <c r="APZ33" s="507"/>
      <c r="AQA33" s="507"/>
      <c r="AQB33" s="507"/>
      <c r="AQC33" s="507"/>
      <c r="AQD33" s="507"/>
      <c r="AQE33" s="507"/>
      <c r="AQF33" s="507"/>
      <c r="AQG33" s="507"/>
      <c r="AQH33" s="507"/>
      <c r="AQI33" s="507"/>
      <c r="AQJ33" s="507"/>
      <c r="AQK33" s="507"/>
      <c r="AQL33" s="507"/>
      <c r="AQM33" s="507"/>
      <c r="AQN33" s="507"/>
      <c r="AQO33" s="507"/>
      <c r="AQP33" s="507"/>
      <c r="AQQ33" s="507"/>
      <c r="AQR33" s="507"/>
      <c r="AQS33" s="507"/>
      <c r="AQT33" s="507"/>
      <c r="AQU33" s="507"/>
      <c r="AQV33" s="507"/>
      <c r="AQW33" s="507"/>
      <c r="AQX33" s="507"/>
      <c r="AQY33" s="507"/>
      <c r="AQZ33" s="507"/>
      <c r="ARA33" s="507"/>
      <c r="ARB33" s="507"/>
      <c r="ARC33" s="507"/>
      <c r="ARD33" s="507"/>
      <c r="ARE33" s="507"/>
      <c r="ARF33" s="507"/>
      <c r="ARG33" s="507"/>
      <c r="ARH33" s="507"/>
      <c r="ARI33" s="507"/>
      <c r="ARJ33" s="507"/>
      <c r="ARK33" s="507"/>
      <c r="ARL33" s="507"/>
      <c r="ARM33" s="507"/>
      <c r="ARN33" s="507"/>
      <c r="ARO33" s="507"/>
      <c r="ARP33" s="507"/>
      <c r="ARQ33" s="507"/>
      <c r="ARR33" s="507"/>
      <c r="ARS33" s="507"/>
      <c r="ART33" s="507"/>
      <c r="ARU33" s="507"/>
      <c r="ARV33" s="507"/>
      <c r="ARW33" s="507"/>
      <c r="ARX33" s="507"/>
      <c r="ARY33" s="507"/>
      <c r="ARZ33" s="507"/>
      <c r="ASA33" s="507"/>
      <c r="ASB33" s="507"/>
      <c r="ASC33" s="507"/>
      <c r="ASD33" s="507"/>
      <c r="ASE33" s="507"/>
      <c r="ASF33" s="507"/>
      <c r="ASG33" s="507"/>
      <c r="ASH33" s="507"/>
      <c r="ASI33" s="507"/>
      <c r="ASJ33" s="507"/>
      <c r="ASK33" s="507"/>
      <c r="ASL33" s="507"/>
      <c r="ASM33" s="507"/>
      <c r="ASN33" s="507"/>
      <c r="ASO33" s="507"/>
      <c r="ASP33" s="507"/>
      <c r="ASQ33" s="507"/>
      <c r="ASR33" s="507"/>
      <c r="ASS33" s="507"/>
      <c r="AST33" s="507"/>
      <c r="ASU33" s="507"/>
      <c r="ASV33" s="507"/>
      <c r="ASW33" s="507"/>
      <c r="ASX33" s="507"/>
      <c r="ASY33" s="507"/>
      <c r="ASZ33" s="507"/>
      <c r="ATA33" s="507"/>
      <c r="ATB33" s="507"/>
      <c r="ATC33" s="507"/>
      <c r="ATD33" s="507"/>
      <c r="ATE33" s="507"/>
      <c r="ATF33" s="507"/>
      <c r="ATG33" s="507"/>
      <c r="ATH33" s="507"/>
      <c r="ATI33" s="507"/>
      <c r="ATJ33" s="507"/>
      <c r="ATK33" s="507"/>
      <c r="ATL33" s="507"/>
      <c r="ATM33" s="507"/>
      <c r="ATN33" s="507"/>
      <c r="ATO33" s="507"/>
      <c r="ATP33" s="507"/>
      <c r="ATQ33" s="507"/>
      <c r="ATR33" s="507"/>
      <c r="ATS33" s="507"/>
      <c r="ATT33" s="507"/>
      <c r="ATU33" s="507"/>
      <c r="ATV33" s="507"/>
      <c r="ATW33" s="507"/>
      <c r="ATX33" s="507"/>
      <c r="ATY33" s="507"/>
      <c r="ATZ33" s="507"/>
      <c r="AUA33" s="507"/>
      <c r="AUB33" s="507"/>
      <c r="AUC33" s="507"/>
      <c r="AUD33" s="507"/>
      <c r="AUE33" s="507"/>
      <c r="AUF33" s="507"/>
      <c r="AUG33" s="507"/>
      <c r="AUH33" s="507"/>
      <c r="AUI33" s="507"/>
      <c r="AUJ33" s="507"/>
      <c r="AUK33" s="507"/>
      <c r="AUL33" s="507"/>
      <c r="AUM33" s="507"/>
      <c r="AUN33" s="507"/>
      <c r="AUO33" s="507"/>
      <c r="AUP33" s="507"/>
      <c r="AUQ33" s="507"/>
      <c r="AUR33" s="507"/>
      <c r="AUS33" s="507"/>
      <c r="AUT33" s="507"/>
      <c r="AUU33" s="507"/>
      <c r="AUV33" s="507"/>
      <c r="AUW33" s="507"/>
      <c r="AUX33" s="507"/>
      <c r="AUY33" s="507"/>
      <c r="AUZ33" s="507"/>
      <c r="AVA33" s="507"/>
      <c r="AVB33" s="507"/>
      <c r="AVC33" s="507"/>
      <c r="AVD33" s="507"/>
      <c r="AVE33" s="507"/>
      <c r="AVF33" s="507"/>
      <c r="AVG33" s="507"/>
      <c r="AVH33" s="507"/>
      <c r="AVI33" s="507"/>
      <c r="AVJ33" s="507"/>
      <c r="AVK33" s="507"/>
      <c r="AVL33" s="507"/>
      <c r="AVM33" s="507"/>
      <c r="AVN33" s="507"/>
      <c r="AVO33" s="507"/>
      <c r="AVP33" s="507"/>
      <c r="AVQ33" s="507"/>
      <c r="AVR33" s="507"/>
      <c r="AVS33" s="507"/>
      <c r="AVT33" s="507"/>
      <c r="AVU33" s="507"/>
      <c r="AVV33" s="507"/>
      <c r="AVW33" s="507"/>
      <c r="AVX33" s="507"/>
      <c r="AVY33" s="507"/>
      <c r="AVZ33" s="507"/>
      <c r="AWA33" s="507"/>
      <c r="AWB33" s="507"/>
      <c r="AWC33" s="507"/>
      <c r="AWD33" s="507"/>
      <c r="AWE33" s="507"/>
      <c r="AWF33" s="507"/>
      <c r="AWG33" s="507"/>
      <c r="AWH33" s="507"/>
      <c r="AWI33" s="507"/>
      <c r="AWJ33" s="507"/>
      <c r="AWK33" s="507"/>
      <c r="AWL33" s="507"/>
      <c r="AWM33" s="507"/>
      <c r="AWN33" s="507"/>
      <c r="AWO33" s="507"/>
      <c r="AWP33" s="507"/>
      <c r="AWQ33" s="507"/>
      <c r="AWR33" s="507"/>
      <c r="AWS33" s="507"/>
      <c r="AWT33" s="507"/>
      <c r="AWU33" s="507"/>
      <c r="AWV33" s="507"/>
      <c r="AWW33" s="507"/>
      <c r="AWX33" s="507"/>
      <c r="AWY33" s="507"/>
      <c r="AWZ33" s="507"/>
      <c r="AXA33" s="507"/>
      <c r="AXB33" s="507"/>
      <c r="AXC33" s="507"/>
      <c r="AXD33" s="507"/>
      <c r="AXE33" s="507"/>
      <c r="AXF33" s="507"/>
      <c r="AXG33" s="507"/>
      <c r="AXH33" s="507"/>
      <c r="AXI33" s="507"/>
      <c r="AXJ33" s="507"/>
      <c r="AXK33" s="507"/>
      <c r="AXL33" s="507"/>
      <c r="AXM33" s="507"/>
      <c r="AXN33" s="507"/>
      <c r="AXO33" s="507"/>
      <c r="AXP33" s="507"/>
      <c r="AXQ33" s="507"/>
      <c r="AXR33" s="507"/>
      <c r="AXS33" s="507"/>
      <c r="AXT33" s="507"/>
      <c r="AXU33" s="507"/>
      <c r="AXV33" s="507"/>
      <c r="AXW33" s="507"/>
      <c r="AXX33" s="507"/>
      <c r="AXY33" s="507"/>
      <c r="AXZ33" s="507"/>
      <c r="AYA33" s="507"/>
      <c r="AYB33" s="507"/>
      <c r="AYC33" s="507"/>
      <c r="AYD33" s="507"/>
      <c r="AYE33" s="507"/>
      <c r="AYF33" s="507"/>
      <c r="AYG33" s="507"/>
      <c r="AYH33" s="507"/>
      <c r="AYI33" s="507"/>
      <c r="AYJ33" s="507"/>
      <c r="AYK33" s="507"/>
      <c r="AYL33" s="507"/>
      <c r="AYM33" s="507"/>
      <c r="AYN33" s="507"/>
      <c r="AYO33" s="507"/>
      <c r="AYP33" s="507"/>
      <c r="AYQ33" s="507"/>
      <c r="AYR33" s="507"/>
      <c r="AYS33" s="507"/>
      <c r="AYT33" s="507"/>
      <c r="AYU33" s="507"/>
      <c r="AYV33" s="507"/>
      <c r="AYW33" s="507"/>
      <c r="AYX33" s="507"/>
      <c r="AYY33" s="507"/>
      <c r="AYZ33" s="507"/>
      <c r="AZA33" s="507"/>
      <c r="AZB33" s="507"/>
      <c r="AZC33" s="507"/>
      <c r="AZD33" s="507"/>
      <c r="AZE33" s="507"/>
      <c r="AZF33" s="507"/>
      <c r="AZG33" s="507"/>
      <c r="AZH33" s="507"/>
      <c r="AZI33" s="507"/>
      <c r="AZJ33" s="507"/>
      <c r="AZK33" s="507"/>
      <c r="AZL33" s="507"/>
      <c r="AZM33" s="507"/>
      <c r="AZN33" s="507"/>
      <c r="AZO33" s="507"/>
      <c r="AZP33" s="507"/>
      <c r="AZQ33" s="507"/>
      <c r="AZR33" s="507"/>
      <c r="AZS33" s="507"/>
      <c r="AZT33" s="507"/>
      <c r="AZU33" s="507"/>
      <c r="AZV33" s="507"/>
      <c r="AZW33" s="507"/>
      <c r="AZX33" s="507"/>
      <c r="AZY33" s="507"/>
      <c r="AZZ33" s="507"/>
      <c r="BAA33" s="507"/>
      <c r="BAB33" s="507"/>
      <c r="BAC33" s="507"/>
      <c r="BAD33" s="507"/>
      <c r="BAE33" s="507"/>
      <c r="BAF33" s="507"/>
      <c r="BAG33" s="507"/>
      <c r="BAH33" s="507"/>
      <c r="BAI33" s="507"/>
      <c r="BAJ33" s="507"/>
      <c r="BAK33" s="507"/>
      <c r="BAL33" s="507"/>
      <c r="BAM33" s="507"/>
      <c r="BAN33" s="507"/>
      <c r="BAO33" s="507"/>
      <c r="BAP33" s="507"/>
      <c r="BAQ33" s="507"/>
      <c r="BAR33" s="507"/>
      <c r="BAS33" s="507"/>
      <c r="BAT33" s="507"/>
      <c r="BAU33" s="507"/>
      <c r="BAV33" s="507"/>
      <c r="BAW33" s="507"/>
      <c r="BAX33" s="507"/>
      <c r="BAY33" s="507"/>
      <c r="BAZ33" s="507"/>
      <c r="BBA33" s="507"/>
      <c r="BBB33" s="507"/>
      <c r="BBC33" s="507"/>
      <c r="BBD33" s="507"/>
      <c r="BBE33" s="507"/>
      <c r="BBF33" s="507"/>
      <c r="BBG33" s="507"/>
      <c r="BBH33" s="507"/>
      <c r="BBI33" s="507"/>
      <c r="BBJ33" s="507"/>
      <c r="BBK33" s="507"/>
      <c r="BBL33" s="507"/>
      <c r="BBM33" s="507"/>
      <c r="BBN33" s="507"/>
      <c r="BBO33" s="507"/>
      <c r="BBP33" s="507"/>
      <c r="BBQ33" s="507"/>
      <c r="BBR33" s="507"/>
      <c r="BBS33" s="507"/>
      <c r="BBT33" s="507"/>
      <c r="BBU33" s="507"/>
      <c r="BBV33" s="507"/>
      <c r="BBW33" s="507"/>
      <c r="BBX33" s="507"/>
      <c r="BBY33" s="507"/>
      <c r="BBZ33" s="507"/>
      <c r="BCA33" s="507"/>
      <c r="BCB33" s="507"/>
      <c r="BCC33" s="507"/>
      <c r="BCD33" s="507"/>
      <c r="BCE33" s="507"/>
      <c r="BCF33" s="507"/>
      <c r="BCG33" s="507"/>
      <c r="BCH33" s="507"/>
      <c r="BCI33" s="507"/>
      <c r="BCJ33" s="507"/>
      <c r="BCK33" s="507"/>
      <c r="BCL33" s="507"/>
      <c r="BCM33" s="507"/>
      <c r="BCN33" s="507"/>
      <c r="BCO33" s="507"/>
      <c r="BCP33" s="507"/>
      <c r="BCQ33" s="507"/>
      <c r="BCR33" s="507"/>
      <c r="BCS33" s="507"/>
      <c r="BCT33" s="507"/>
      <c r="BCU33" s="507"/>
      <c r="BCV33" s="507"/>
      <c r="BCW33" s="507"/>
      <c r="BCX33" s="507"/>
      <c r="BCY33" s="507"/>
      <c r="BCZ33" s="507"/>
      <c r="BDA33" s="507"/>
      <c r="BDB33" s="507"/>
      <c r="BDC33" s="507"/>
      <c r="BDD33" s="507"/>
      <c r="BDE33" s="507"/>
      <c r="BDF33" s="507"/>
      <c r="BDG33" s="507"/>
      <c r="BDH33" s="507"/>
      <c r="BDI33" s="507"/>
      <c r="BDJ33" s="507"/>
      <c r="BDK33" s="507"/>
      <c r="BDL33" s="507"/>
      <c r="BDM33" s="507"/>
      <c r="BDN33" s="507"/>
      <c r="BDO33" s="507"/>
      <c r="BDP33" s="507"/>
      <c r="BDQ33" s="507"/>
      <c r="BDR33" s="507"/>
      <c r="BDS33" s="507"/>
      <c r="BDT33" s="507"/>
      <c r="BDU33" s="507"/>
      <c r="BDV33" s="507"/>
      <c r="BDW33" s="507"/>
      <c r="BDX33" s="507"/>
      <c r="BDY33" s="507"/>
      <c r="BDZ33" s="507"/>
      <c r="BEA33" s="507"/>
      <c r="BEB33" s="507"/>
      <c r="BEC33" s="507"/>
      <c r="BED33" s="507"/>
      <c r="BEE33" s="507"/>
      <c r="BEF33" s="507"/>
      <c r="BEG33" s="507"/>
      <c r="BEH33" s="507"/>
      <c r="BEI33" s="507"/>
      <c r="BEJ33" s="507"/>
      <c r="BEK33" s="507"/>
      <c r="BEL33" s="507"/>
      <c r="BEM33" s="507"/>
      <c r="BEN33" s="507"/>
      <c r="BEO33" s="507"/>
      <c r="BEP33" s="507"/>
      <c r="BEQ33" s="507"/>
      <c r="BER33" s="507"/>
      <c r="BES33" s="507"/>
      <c r="BET33" s="507"/>
      <c r="BEU33" s="507"/>
      <c r="BEV33" s="507"/>
      <c r="BEW33" s="507"/>
      <c r="BEX33" s="507"/>
      <c r="BEY33" s="507"/>
      <c r="BEZ33" s="507"/>
      <c r="BFA33" s="507"/>
      <c r="BFB33" s="507"/>
      <c r="BFC33" s="507"/>
      <c r="BFD33" s="507"/>
      <c r="BFE33" s="507"/>
      <c r="BFF33" s="507"/>
      <c r="BFG33" s="507"/>
      <c r="BFH33" s="507"/>
      <c r="BFI33" s="507"/>
      <c r="BFJ33" s="507"/>
      <c r="BFK33" s="507"/>
      <c r="BFL33" s="507"/>
      <c r="BFM33" s="507"/>
      <c r="BFN33" s="507"/>
      <c r="BFO33" s="507"/>
      <c r="BFP33" s="507"/>
      <c r="BFQ33" s="507"/>
      <c r="BFR33" s="507"/>
      <c r="BFS33" s="507"/>
      <c r="BFT33" s="507"/>
      <c r="BFU33" s="507"/>
      <c r="BFV33" s="507"/>
      <c r="BFW33" s="507"/>
      <c r="BFX33" s="507"/>
      <c r="BFY33" s="507"/>
      <c r="BFZ33" s="507"/>
      <c r="BGA33" s="507"/>
      <c r="BGB33" s="507"/>
      <c r="BGC33" s="507"/>
      <c r="BGD33" s="507"/>
      <c r="BGE33" s="507"/>
      <c r="BGF33" s="507"/>
      <c r="BGG33" s="507"/>
      <c r="BGH33" s="507"/>
      <c r="BGI33" s="507"/>
      <c r="BGJ33" s="507"/>
      <c r="BGK33" s="507"/>
      <c r="BGL33" s="507"/>
      <c r="BGM33" s="507"/>
      <c r="BGN33" s="507"/>
      <c r="BGO33" s="507"/>
      <c r="BGP33" s="507"/>
      <c r="BGQ33" s="507"/>
      <c r="BGR33" s="507"/>
      <c r="BGS33" s="507"/>
      <c r="BGT33" s="507"/>
      <c r="BGU33" s="507"/>
      <c r="BGV33" s="507"/>
      <c r="BGW33" s="507"/>
      <c r="BGX33" s="507"/>
      <c r="BGY33" s="507"/>
      <c r="BGZ33" s="507"/>
      <c r="BHA33" s="507"/>
      <c r="BHB33" s="507"/>
      <c r="BHC33" s="507"/>
      <c r="BHD33" s="507"/>
      <c r="BHE33" s="507"/>
      <c r="BHF33" s="507"/>
      <c r="BHG33" s="507"/>
      <c r="BHH33" s="507"/>
      <c r="BHI33" s="507"/>
      <c r="BHJ33" s="507"/>
      <c r="BHK33" s="507"/>
      <c r="BHL33" s="507"/>
      <c r="BHM33" s="507"/>
      <c r="BHN33" s="507"/>
      <c r="BHO33" s="507"/>
      <c r="BHP33" s="507"/>
      <c r="BHQ33" s="507"/>
      <c r="BHR33" s="507"/>
      <c r="BHS33" s="507"/>
      <c r="BHT33" s="507"/>
      <c r="BHU33" s="507"/>
      <c r="BHV33" s="507"/>
      <c r="BHW33" s="507"/>
      <c r="BHX33" s="507"/>
      <c r="BHY33" s="507"/>
      <c r="BHZ33" s="507"/>
      <c r="BIA33" s="507"/>
      <c r="BIB33" s="507"/>
      <c r="BIC33" s="507"/>
      <c r="BID33" s="507"/>
      <c r="BIE33" s="507"/>
      <c r="BIF33" s="507"/>
      <c r="BIG33" s="507"/>
      <c r="BIH33" s="507"/>
      <c r="BII33" s="507"/>
      <c r="BIJ33" s="507"/>
      <c r="BIK33" s="507"/>
      <c r="BIL33" s="507"/>
      <c r="BIM33" s="507"/>
      <c r="BIN33" s="507"/>
      <c r="BIO33" s="507"/>
      <c r="BIP33" s="507"/>
      <c r="BIQ33" s="507"/>
      <c r="BIR33" s="507"/>
      <c r="BIS33" s="507"/>
      <c r="BIT33" s="507"/>
      <c r="BIU33" s="507"/>
      <c r="BIV33" s="507"/>
      <c r="BIW33" s="507"/>
      <c r="BIX33" s="507"/>
      <c r="BIY33" s="507"/>
      <c r="BIZ33" s="507"/>
      <c r="BJA33" s="507"/>
      <c r="BJB33" s="507"/>
      <c r="BJC33" s="507"/>
      <c r="BJD33" s="507"/>
      <c r="BJE33" s="507"/>
      <c r="BJF33" s="507"/>
      <c r="BJG33" s="507"/>
      <c r="BJH33" s="507"/>
      <c r="BJI33" s="507"/>
      <c r="BJJ33" s="507"/>
      <c r="BJK33" s="507"/>
      <c r="BJL33" s="507"/>
      <c r="BJM33" s="507"/>
      <c r="BJN33" s="507"/>
      <c r="BJO33" s="507"/>
      <c r="BJP33" s="507"/>
      <c r="BJQ33" s="507"/>
      <c r="BJR33" s="507"/>
      <c r="BJS33" s="507"/>
      <c r="BJT33" s="507"/>
      <c r="BJU33" s="507"/>
      <c r="BJV33" s="507"/>
      <c r="BJW33" s="507"/>
      <c r="BJX33" s="507"/>
      <c r="BJY33" s="507"/>
      <c r="BJZ33" s="507"/>
      <c r="BKA33" s="507"/>
      <c r="BKB33" s="507"/>
      <c r="BKC33" s="507"/>
      <c r="BKD33" s="507"/>
      <c r="BKE33" s="507"/>
      <c r="BKF33" s="507"/>
      <c r="BKG33" s="507"/>
      <c r="BKH33" s="507"/>
      <c r="BKI33" s="507"/>
      <c r="BKJ33" s="507"/>
      <c r="BKK33" s="507"/>
      <c r="BKL33" s="507"/>
      <c r="BKM33" s="507"/>
      <c r="BKN33" s="507"/>
      <c r="BKO33" s="507"/>
      <c r="BKP33" s="507"/>
      <c r="BKQ33" s="507"/>
      <c r="BKR33" s="507"/>
      <c r="BKS33" s="507"/>
      <c r="BKT33" s="507"/>
      <c r="BKU33" s="507"/>
      <c r="BKV33" s="507"/>
      <c r="BKW33" s="507"/>
      <c r="BKX33" s="507"/>
      <c r="BKY33" s="507"/>
      <c r="BKZ33" s="507"/>
      <c r="BLA33" s="507"/>
      <c r="BLB33" s="507"/>
      <c r="BLC33" s="507"/>
      <c r="BLD33" s="507"/>
      <c r="BLE33" s="507"/>
      <c r="BLF33" s="507"/>
      <c r="BLG33" s="507"/>
      <c r="BLH33" s="507"/>
      <c r="BLI33" s="507"/>
      <c r="BLJ33" s="507"/>
      <c r="BLK33" s="507"/>
      <c r="BLL33" s="507"/>
      <c r="BLM33" s="507"/>
      <c r="BLN33" s="507"/>
      <c r="BLO33" s="507"/>
      <c r="BLP33" s="507"/>
      <c r="BLQ33" s="507"/>
      <c r="BLR33" s="507"/>
      <c r="BLS33" s="507"/>
      <c r="BLT33" s="507"/>
      <c r="BLU33" s="507"/>
      <c r="BLV33" s="507"/>
      <c r="BLW33" s="507"/>
      <c r="BLX33" s="507"/>
      <c r="BLY33" s="507"/>
      <c r="BLZ33" s="507"/>
      <c r="BMA33" s="507"/>
      <c r="BMB33" s="507"/>
      <c r="BMC33" s="507"/>
      <c r="BMD33" s="507"/>
      <c r="BME33" s="507"/>
      <c r="BMF33" s="507"/>
      <c r="BMG33" s="507"/>
      <c r="BMH33" s="507"/>
      <c r="BMI33" s="507"/>
      <c r="BMJ33" s="507"/>
      <c r="BMK33" s="507"/>
      <c r="BML33" s="507"/>
      <c r="BMM33" s="507"/>
      <c r="BMN33" s="507"/>
      <c r="BMO33" s="507"/>
      <c r="BMP33" s="507"/>
      <c r="BMQ33" s="507"/>
      <c r="BMR33" s="507"/>
      <c r="BMS33" s="507"/>
      <c r="BMT33" s="507"/>
      <c r="BMU33" s="507"/>
      <c r="BMV33" s="507"/>
      <c r="BMW33" s="507"/>
      <c r="BMX33" s="507"/>
      <c r="BMY33" s="507"/>
      <c r="BMZ33" s="507"/>
      <c r="BNA33" s="507"/>
      <c r="BNB33" s="507"/>
      <c r="BNC33" s="507"/>
      <c r="BND33" s="507"/>
      <c r="BNE33" s="507"/>
      <c r="BNF33" s="507"/>
      <c r="BNG33" s="507"/>
      <c r="BNH33" s="507"/>
      <c r="BNI33" s="507"/>
      <c r="BNJ33" s="507"/>
      <c r="BNK33" s="507"/>
      <c r="BNL33" s="507"/>
      <c r="BNM33" s="507"/>
      <c r="BNN33" s="507"/>
      <c r="BNO33" s="507"/>
      <c r="BNP33" s="507"/>
      <c r="BNQ33" s="507"/>
      <c r="BNR33" s="507"/>
      <c r="BNS33" s="507"/>
      <c r="BNT33" s="507"/>
      <c r="BNU33" s="507"/>
      <c r="BNV33" s="507"/>
      <c r="BNW33" s="507"/>
      <c r="BNX33" s="507"/>
      <c r="BNY33" s="507"/>
      <c r="BNZ33" s="507"/>
      <c r="BOA33" s="507"/>
      <c r="BOB33" s="507"/>
      <c r="BOC33" s="507"/>
      <c r="BOD33" s="507"/>
      <c r="BOE33" s="507"/>
      <c r="BOF33" s="507"/>
      <c r="BOG33" s="507"/>
      <c r="BOH33" s="507"/>
      <c r="BOI33" s="507"/>
      <c r="BOJ33" s="507"/>
      <c r="BOK33" s="507"/>
      <c r="BOL33" s="507"/>
      <c r="BOM33" s="507"/>
      <c r="BON33" s="507"/>
      <c r="BOO33" s="507"/>
      <c r="BOP33" s="507"/>
      <c r="BOQ33" s="507"/>
      <c r="BOR33" s="507"/>
      <c r="BOS33" s="507"/>
      <c r="BOT33" s="507"/>
      <c r="BOU33" s="507"/>
      <c r="BOV33" s="507"/>
      <c r="BOW33" s="507"/>
      <c r="BOX33" s="507"/>
      <c r="BOY33" s="507"/>
      <c r="BOZ33" s="507"/>
      <c r="BPA33" s="507"/>
      <c r="BPB33" s="507"/>
      <c r="BPC33" s="507"/>
      <c r="BPD33" s="507"/>
      <c r="BPE33" s="507"/>
      <c r="BPF33" s="507"/>
      <c r="BPG33" s="507"/>
      <c r="BPH33" s="507"/>
      <c r="BPI33" s="507"/>
      <c r="BPJ33" s="507"/>
      <c r="BPK33" s="507"/>
      <c r="BPL33" s="507"/>
      <c r="BPM33" s="507"/>
      <c r="BPN33" s="507"/>
      <c r="BPO33" s="507"/>
      <c r="BPP33" s="507"/>
      <c r="BPQ33" s="507"/>
      <c r="BPR33" s="507"/>
      <c r="BPS33" s="507"/>
      <c r="BPT33" s="507"/>
      <c r="BPU33" s="507"/>
      <c r="BPV33" s="507"/>
      <c r="BPW33" s="507"/>
      <c r="BPX33" s="507"/>
      <c r="BPY33" s="507"/>
      <c r="BPZ33" s="507"/>
      <c r="BQA33" s="507"/>
      <c r="BQB33" s="507"/>
      <c r="BQC33" s="507"/>
      <c r="BQD33" s="507"/>
      <c r="BQE33" s="507"/>
      <c r="BQF33" s="507"/>
      <c r="BQG33" s="507"/>
      <c r="BQH33" s="507"/>
      <c r="BQI33" s="507"/>
      <c r="BQJ33" s="507"/>
      <c r="BQK33" s="507"/>
      <c r="BQL33" s="507"/>
      <c r="BQM33" s="507"/>
      <c r="BQN33" s="507"/>
      <c r="BQO33" s="507"/>
      <c r="BQP33" s="507"/>
      <c r="BQQ33" s="507"/>
      <c r="BQR33" s="507"/>
      <c r="BQS33" s="507"/>
      <c r="BQT33" s="507"/>
      <c r="BQU33" s="507"/>
      <c r="BQV33" s="507"/>
      <c r="BQW33" s="507"/>
      <c r="BQX33" s="507"/>
      <c r="BQY33" s="507"/>
      <c r="BQZ33" s="507"/>
      <c r="BRA33" s="507"/>
      <c r="BRB33" s="507"/>
      <c r="BRC33" s="507"/>
      <c r="BRD33" s="507"/>
      <c r="BRE33" s="507"/>
      <c r="BRF33" s="507"/>
      <c r="BRG33" s="507"/>
      <c r="BRH33" s="507"/>
      <c r="BRI33" s="507"/>
      <c r="BRJ33" s="507"/>
      <c r="BRK33" s="507"/>
      <c r="BRL33" s="507"/>
      <c r="BRM33" s="507"/>
      <c r="BRN33" s="507"/>
      <c r="BRO33" s="507"/>
      <c r="BRP33" s="507"/>
      <c r="BRQ33" s="507"/>
      <c r="BRR33" s="507"/>
      <c r="BRS33" s="507"/>
      <c r="BRT33" s="507"/>
      <c r="BRU33" s="507"/>
      <c r="BRV33" s="507"/>
      <c r="BRW33" s="507"/>
      <c r="BRX33" s="507"/>
      <c r="BRY33" s="507"/>
      <c r="BRZ33" s="507"/>
      <c r="BSA33" s="507"/>
      <c r="BSB33" s="507"/>
      <c r="BSC33" s="507"/>
      <c r="BSD33" s="507"/>
      <c r="BSE33" s="507"/>
      <c r="BSF33" s="507"/>
      <c r="BSG33" s="507"/>
      <c r="BSH33" s="507"/>
      <c r="BSI33" s="507"/>
      <c r="BSJ33" s="507"/>
      <c r="BSK33" s="507"/>
      <c r="BSL33" s="507"/>
      <c r="BSM33" s="507"/>
      <c r="BSN33" s="507"/>
      <c r="BSO33" s="507"/>
      <c r="BSP33" s="507"/>
      <c r="BSQ33" s="507"/>
      <c r="BSR33" s="507"/>
      <c r="BSS33" s="507"/>
      <c r="BST33" s="507"/>
      <c r="BSU33" s="507"/>
      <c r="BSV33" s="507"/>
      <c r="BSW33" s="507"/>
      <c r="BSX33" s="507"/>
      <c r="BSY33" s="507"/>
      <c r="BSZ33" s="507"/>
      <c r="BTA33" s="507"/>
      <c r="BTB33" s="507"/>
      <c r="BTC33" s="507"/>
      <c r="BTD33" s="507"/>
      <c r="BTE33" s="507"/>
      <c r="BTF33" s="507"/>
      <c r="BTG33" s="507"/>
      <c r="BTH33" s="507"/>
      <c r="BTI33" s="507"/>
      <c r="BTJ33" s="507"/>
      <c r="BTK33" s="507"/>
      <c r="BTL33" s="507"/>
      <c r="BTM33" s="507"/>
      <c r="BTN33" s="507"/>
      <c r="BTO33" s="507"/>
      <c r="BTP33" s="507"/>
      <c r="BTQ33" s="507"/>
      <c r="BTR33" s="507"/>
      <c r="BTS33" s="507"/>
      <c r="BTT33" s="507"/>
      <c r="BTU33" s="507"/>
      <c r="BTV33" s="507"/>
      <c r="BTW33" s="507"/>
      <c r="BTX33" s="507"/>
      <c r="BTY33" s="507"/>
      <c r="BTZ33" s="507"/>
      <c r="BUA33" s="507"/>
      <c r="BUB33" s="507"/>
      <c r="BUC33" s="507"/>
      <c r="BUD33" s="507"/>
      <c r="BUE33" s="507"/>
      <c r="BUF33" s="507"/>
      <c r="BUG33" s="507"/>
      <c r="BUH33" s="507"/>
      <c r="BUI33" s="507"/>
      <c r="BUJ33" s="507"/>
      <c r="BUK33" s="507"/>
      <c r="BUL33" s="507"/>
      <c r="BUM33" s="507"/>
      <c r="BUN33" s="507"/>
      <c r="BUO33" s="507"/>
      <c r="BUP33" s="507"/>
      <c r="BUQ33" s="507"/>
      <c r="BUR33" s="507"/>
      <c r="BUS33" s="507"/>
      <c r="BUT33" s="507"/>
      <c r="BUU33" s="507"/>
      <c r="BUV33" s="507"/>
      <c r="BUW33" s="507"/>
      <c r="BUX33" s="507"/>
      <c r="BUY33" s="507"/>
      <c r="BUZ33" s="507"/>
      <c r="BVA33" s="507"/>
      <c r="BVB33" s="507"/>
      <c r="BVC33" s="507"/>
      <c r="BVD33" s="507"/>
      <c r="BVE33" s="507"/>
      <c r="BVF33" s="507"/>
      <c r="BVG33" s="507"/>
      <c r="BVH33" s="507"/>
      <c r="BVI33" s="507"/>
      <c r="BVJ33" s="507"/>
      <c r="BVK33" s="507"/>
      <c r="BVL33" s="507"/>
      <c r="BVM33" s="507"/>
      <c r="BVN33" s="507"/>
      <c r="BVO33" s="507"/>
      <c r="BVP33" s="507"/>
      <c r="BVQ33" s="507"/>
      <c r="BVR33" s="507"/>
      <c r="BVS33" s="507"/>
      <c r="BVT33" s="507"/>
      <c r="BVU33" s="507"/>
      <c r="BVV33" s="507"/>
      <c r="BVW33" s="507"/>
      <c r="BVX33" s="507"/>
      <c r="BVY33" s="507"/>
      <c r="BVZ33" s="507"/>
      <c r="BWA33" s="507"/>
      <c r="BWB33" s="507"/>
      <c r="BWC33" s="507"/>
      <c r="BWD33" s="507"/>
      <c r="BWE33" s="507"/>
      <c r="BWF33" s="507"/>
      <c r="BWG33" s="507"/>
      <c r="BWH33" s="507"/>
      <c r="BWI33" s="507"/>
      <c r="BWJ33" s="507"/>
      <c r="BWK33" s="507"/>
      <c r="BWL33" s="507"/>
      <c r="BWM33" s="507"/>
      <c r="BWN33" s="507"/>
      <c r="BWO33" s="507"/>
      <c r="BWP33" s="507"/>
      <c r="BWQ33" s="507"/>
      <c r="BWR33" s="507"/>
      <c r="BWS33" s="507"/>
      <c r="BWT33" s="507"/>
      <c r="BWU33" s="507"/>
      <c r="BWV33" s="507"/>
      <c r="BWW33" s="507"/>
      <c r="BWX33" s="507"/>
      <c r="BWY33" s="507"/>
      <c r="BWZ33" s="507"/>
      <c r="BXA33" s="507"/>
      <c r="BXB33" s="507"/>
      <c r="BXC33" s="507"/>
      <c r="BXD33" s="507"/>
      <c r="BXE33" s="507"/>
      <c r="BXF33" s="507"/>
      <c r="BXG33" s="507"/>
      <c r="BXH33" s="507"/>
      <c r="BXI33" s="507"/>
      <c r="BXJ33" s="507"/>
      <c r="BXK33" s="507"/>
      <c r="BXL33" s="507"/>
      <c r="BXM33" s="507"/>
      <c r="BXN33" s="507"/>
      <c r="BXO33" s="507"/>
      <c r="BXP33" s="507"/>
      <c r="BXQ33" s="507"/>
      <c r="BXR33" s="507"/>
      <c r="BXS33" s="507"/>
      <c r="BXT33" s="507"/>
      <c r="BXU33" s="507"/>
      <c r="BXV33" s="507"/>
      <c r="BXW33" s="507"/>
      <c r="BXX33" s="507"/>
      <c r="BXY33" s="507"/>
      <c r="BXZ33" s="507"/>
      <c r="BYA33" s="507"/>
      <c r="BYB33" s="507"/>
      <c r="BYC33" s="507"/>
      <c r="BYD33" s="507"/>
      <c r="BYE33" s="507"/>
      <c r="BYF33" s="507"/>
      <c r="BYG33" s="507"/>
      <c r="BYH33" s="507"/>
      <c r="BYI33" s="507"/>
      <c r="BYJ33" s="507"/>
      <c r="BYK33" s="507"/>
      <c r="BYL33" s="507"/>
      <c r="BYM33" s="507"/>
      <c r="BYN33" s="507"/>
      <c r="BYO33" s="507"/>
      <c r="BYP33" s="507"/>
      <c r="BYQ33" s="507"/>
      <c r="BYR33" s="507"/>
      <c r="BYS33" s="507"/>
      <c r="BYT33" s="507"/>
      <c r="BYU33" s="507"/>
      <c r="BYV33" s="507"/>
      <c r="BYW33" s="507"/>
      <c r="BYX33" s="507"/>
      <c r="BYY33" s="507"/>
      <c r="BYZ33" s="507"/>
      <c r="BZA33" s="507"/>
      <c r="BZB33" s="507"/>
      <c r="BZC33" s="507"/>
      <c r="BZD33" s="507"/>
      <c r="BZE33" s="507"/>
      <c r="BZF33" s="507"/>
      <c r="BZG33" s="507"/>
      <c r="BZH33" s="507"/>
      <c r="BZI33" s="507"/>
      <c r="BZJ33" s="507"/>
      <c r="BZK33" s="507"/>
      <c r="BZL33" s="507"/>
      <c r="BZM33" s="507"/>
      <c r="BZN33" s="507"/>
      <c r="BZO33" s="507"/>
      <c r="BZP33" s="507"/>
      <c r="BZQ33" s="507"/>
      <c r="BZR33" s="507"/>
      <c r="BZS33" s="507"/>
      <c r="BZT33" s="507"/>
      <c r="BZU33" s="507"/>
      <c r="BZV33" s="507"/>
      <c r="BZW33" s="507"/>
      <c r="BZX33" s="507"/>
      <c r="BZY33" s="507"/>
      <c r="BZZ33" s="507"/>
      <c r="CAA33" s="507"/>
      <c r="CAB33" s="507"/>
      <c r="CAC33" s="507"/>
      <c r="CAD33" s="507"/>
      <c r="CAE33" s="507"/>
      <c r="CAF33" s="507"/>
      <c r="CAG33" s="507"/>
      <c r="CAH33" s="507"/>
      <c r="CAI33" s="507"/>
      <c r="CAJ33" s="507"/>
      <c r="CAK33" s="507"/>
      <c r="CAL33" s="507"/>
      <c r="CAM33" s="507"/>
      <c r="CAN33" s="507"/>
      <c r="CAO33" s="507"/>
      <c r="CAP33" s="507"/>
      <c r="CAQ33" s="507"/>
      <c r="CAR33" s="507"/>
      <c r="CAS33" s="507"/>
      <c r="CAT33" s="507"/>
      <c r="CAU33" s="507"/>
      <c r="CAV33" s="507"/>
      <c r="CAW33" s="507"/>
      <c r="CAX33" s="507"/>
      <c r="CAY33" s="507"/>
      <c r="CAZ33" s="507"/>
      <c r="CBA33" s="507"/>
      <c r="CBB33" s="507"/>
      <c r="CBC33" s="507"/>
      <c r="CBD33" s="507"/>
      <c r="CBE33" s="507"/>
      <c r="CBF33" s="507"/>
      <c r="CBG33" s="507"/>
      <c r="CBH33" s="507"/>
      <c r="CBI33" s="507"/>
      <c r="CBJ33" s="507"/>
      <c r="CBK33" s="507"/>
      <c r="CBL33" s="507"/>
      <c r="CBM33" s="507"/>
      <c r="CBN33" s="507"/>
      <c r="CBO33" s="507"/>
      <c r="CBP33" s="507"/>
      <c r="CBQ33" s="507"/>
      <c r="CBR33" s="507"/>
      <c r="CBS33" s="507"/>
      <c r="CBT33" s="507"/>
      <c r="CBU33" s="507"/>
      <c r="CBV33" s="507"/>
      <c r="CBW33" s="507"/>
      <c r="CBX33" s="507"/>
      <c r="CBY33" s="507"/>
      <c r="CBZ33" s="507"/>
      <c r="CCA33" s="507"/>
      <c r="CCB33" s="507"/>
      <c r="CCC33" s="507"/>
      <c r="CCD33" s="507"/>
      <c r="CCE33" s="507"/>
      <c r="CCF33" s="507"/>
      <c r="CCG33" s="507"/>
      <c r="CCH33" s="507"/>
      <c r="CCI33" s="507"/>
      <c r="CCJ33" s="507"/>
      <c r="CCK33" s="507"/>
      <c r="CCL33" s="507"/>
      <c r="CCM33" s="507"/>
      <c r="CCN33" s="507"/>
      <c r="CCO33" s="507"/>
      <c r="CCP33" s="507"/>
      <c r="CCQ33" s="507"/>
      <c r="CCR33" s="507"/>
      <c r="CCS33" s="507"/>
      <c r="CCT33" s="507"/>
      <c r="CCU33" s="507"/>
      <c r="CCV33" s="507"/>
      <c r="CCW33" s="507"/>
      <c r="CCX33" s="507"/>
      <c r="CCY33" s="507"/>
      <c r="CCZ33" s="507"/>
      <c r="CDA33" s="507"/>
      <c r="CDB33" s="507"/>
      <c r="CDC33" s="507"/>
      <c r="CDD33" s="507"/>
      <c r="CDE33" s="507"/>
      <c r="CDF33" s="507"/>
      <c r="CDG33" s="507"/>
      <c r="CDH33" s="507"/>
      <c r="CDI33" s="507"/>
      <c r="CDJ33" s="507"/>
      <c r="CDK33" s="507"/>
      <c r="CDL33" s="507"/>
      <c r="CDM33" s="507"/>
      <c r="CDN33" s="507"/>
      <c r="CDO33" s="507"/>
      <c r="CDP33" s="507"/>
      <c r="CDQ33" s="507"/>
      <c r="CDR33" s="507"/>
      <c r="CDS33" s="507"/>
      <c r="CDT33" s="507"/>
      <c r="CDU33" s="507"/>
      <c r="CDV33" s="507"/>
      <c r="CDW33" s="507"/>
      <c r="CDX33" s="507"/>
      <c r="CDY33" s="507"/>
      <c r="CDZ33" s="507"/>
      <c r="CEA33" s="507"/>
      <c r="CEB33" s="507"/>
      <c r="CEC33" s="507"/>
      <c r="CED33" s="507"/>
      <c r="CEE33" s="507"/>
      <c r="CEF33" s="507"/>
      <c r="CEG33" s="507"/>
      <c r="CEH33" s="507"/>
      <c r="CEI33" s="507"/>
      <c r="CEJ33" s="507"/>
      <c r="CEK33" s="507"/>
      <c r="CEL33" s="507"/>
      <c r="CEM33" s="507"/>
      <c r="CEN33" s="507"/>
      <c r="CEO33" s="507"/>
      <c r="CEP33" s="507"/>
      <c r="CEQ33" s="507"/>
      <c r="CER33" s="507"/>
      <c r="CES33" s="507"/>
      <c r="CET33" s="507"/>
      <c r="CEU33" s="507"/>
      <c r="CEV33" s="507"/>
      <c r="CEW33" s="507"/>
      <c r="CEX33" s="507"/>
      <c r="CEY33" s="507"/>
      <c r="CEZ33" s="507"/>
      <c r="CFA33" s="507"/>
      <c r="CFB33" s="507"/>
      <c r="CFC33" s="507"/>
      <c r="CFD33" s="507"/>
      <c r="CFE33" s="507"/>
      <c r="CFF33" s="507"/>
      <c r="CFG33" s="507"/>
      <c r="CFH33" s="507"/>
      <c r="CFI33" s="507"/>
      <c r="CFJ33" s="507"/>
      <c r="CFK33" s="507"/>
      <c r="CFL33" s="507"/>
      <c r="CFM33" s="507"/>
      <c r="CFN33" s="507"/>
      <c r="CFO33" s="507"/>
      <c r="CFP33" s="507"/>
      <c r="CFQ33" s="507"/>
      <c r="CFR33" s="507"/>
      <c r="CFS33" s="507"/>
      <c r="CFT33" s="507"/>
      <c r="CFU33" s="507"/>
      <c r="CFV33" s="507"/>
      <c r="CFW33" s="507"/>
      <c r="CFX33" s="507"/>
      <c r="CFY33" s="507"/>
      <c r="CFZ33" s="507"/>
      <c r="CGA33" s="507"/>
      <c r="CGB33" s="507"/>
      <c r="CGC33" s="507"/>
      <c r="CGD33" s="507"/>
      <c r="CGE33" s="507"/>
      <c r="CGF33" s="507"/>
      <c r="CGG33" s="507"/>
      <c r="CGH33" s="507"/>
      <c r="CGI33" s="507"/>
      <c r="CGJ33" s="507"/>
      <c r="CGK33" s="507"/>
      <c r="CGL33" s="507"/>
      <c r="CGM33" s="507"/>
      <c r="CGN33" s="507"/>
      <c r="CGO33" s="507"/>
      <c r="CGP33" s="507"/>
      <c r="CGQ33" s="507"/>
      <c r="CGR33" s="507"/>
      <c r="CGS33" s="507"/>
      <c r="CGT33" s="507"/>
      <c r="CGU33" s="507"/>
      <c r="CGV33" s="507"/>
      <c r="CGW33" s="507"/>
      <c r="CGX33" s="507"/>
      <c r="CGY33" s="507"/>
      <c r="CGZ33" s="507"/>
      <c r="CHA33" s="507"/>
      <c r="CHB33" s="507"/>
      <c r="CHC33" s="507"/>
      <c r="CHD33" s="507"/>
      <c r="CHE33" s="507"/>
      <c r="CHF33" s="507"/>
      <c r="CHG33" s="507"/>
      <c r="CHH33" s="507"/>
      <c r="CHI33" s="507"/>
      <c r="CHJ33" s="507"/>
      <c r="CHK33" s="507"/>
      <c r="CHL33" s="507"/>
      <c r="CHM33" s="507"/>
      <c r="CHN33" s="507"/>
      <c r="CHO33" s="507"/>
      <c r="CHP33" s="507"/>
      <c r="CHQ33" s="507"/>
      <c r="CHR33" s="507"/>
      <c r="CHS33" s="507"/>
      <c r="CHT33" s="507"/>
      <c r="CHU33" s="507"/>
      <c r="CHV33" s="507"/>
      <c r="CHW33" s="507"/>
      <c r="CHX33" s="507"/>
      <c r="CHY33" s="507"/>
      <c r="CHZ33" s="507"/>
      <c r="CIA33" s="507"/>
      <c r="CIB33" s="507"/>
      <c r="CIC33" s="507"/>
      <c r="CID33" s="507"/>
      <c r="CIE33" s="507"/>
      <c r="CIF33" s="507"/>
      <c r="CIG33" s="507"/>
      <c r="CIH33" s="507"/>
      <c r="CII33" s="507"/>
      <c r="CIJ33" s="507"/>
      <c r="CIK33" s="507"/>
      <c r="CIL33" s="507"/>
      <c r="CIM33" s="507"/>
      <c r="CIN33" s="507"/>
      <c r="CIO33" s="507"/>
      <c r="CIP33" s="507"/>
      <c r="CIQ33" s="507"/>
      <c r="CIR33" s="507"/>
      <c r="CIS33" s="507"/>
      <c r="CIT33" s="507"/>
      <c r="CIU33" s="507"/>
      <c r="CIV33" s="507"/>
      <c r="CIW33" s="507"/>
      <c r="CIX33" s="507"/>
      <c r="CIY33" s="507"/>
      <c r="CIZ33" s="507"/>
      <c r="CJA33" s="507"/>
      <c r="CJB33" s="507"/>
      <c r="CJC33" s="507"/>
      <c r="CJD33" s="507"/>
      <c r="CJE33" s="507"/>
      <c r="CJF33" s="507"/>
      <c r="CJG33" s="507"/>
      <c r="CJH33" s="507"/>
      <c r="CJI33" s="507"/>
      <c r="CJJ33" s="507"/>
      <c r="CJK33" s="507"/>
      <c r="CJL33" s="507"/>
      <c r="CJM33" s="507"/>
      <c r="CJN33" s="507"/>
      <c r="CJO33" s="507"/>
      <c r="CJP33" s="507"/>
      <c r="CJQ33" s="507"/>
      <c r="CJR33" s="507"/>
      <c r="CJS33" s="507"/>
      <c r="CJT33" s="507"/>
      <c r="CJU33" s="507"/>
      <c r="CJV33" s="507"/>
      <c r="CJW33" s="507"/>
      <c r="CJX33" s="507"/>
      <c r="CJY33" s="507"/>
      <c r="CJZ33" s="507"/>
      <c r="CKA33" s="507"/>
      <c r="CKB33" s="507"/>
      <c r="CKC33" s="507"/>
      <c r="CKD33" s="507"/>
      <c r="CKE33" s="507"/>
      <c r="CKF33" s="507"/>
      <c r="CKG33" s="507"/>
      <c r="CKH33" s="507"/>
      <c r="CKI33" s="507"/>
      <c r="CKJ33" s="507"/>
      <c r="CKK33" s="507"/>
      <c r="CKL33" s="507"/>
      <c r="CKM33" s="507"/>
      <c r="CKN33" s="507"/>
      <c r="CKO33" s="507"/>
      <c r="CKP33" s="507"/>
      <c r="CKQ33" s="507"/>
      <c r="CKR33" s="507"/>
      <c r="CKS33" s="507"/>
      <c r="CKT33" s="507"/>
      <c r="CKU33" s="507"/>
      <c r="CKV33" s="507"/>
      <c r="CKW33" s="507"/>
      <c r="CKX33" s="507"/>
      <c r="CKY33" s="507"/>
      <c r="CKZ33" s="507"/>
      <c r="CLA33" s="507"/>
      <c r="CLB33" s="507"/>
      <c r="CLC33" s="507"/>
      <c r="CLD33" s="507"/>
      <c r="CLE33" s="507"/>
      <c r="CLF33" s="507"/>
      <c r="CLG33" s="507"/>
      <c r="CLH33" s="507"/>
      <c r="CLI33" s="507"/>
      <c r="CLJ33" s="507"/>
      <c r="CLK33" s="507"/>
      <c r="CLL33" s="507"/>
      <c r="CLM33" s="507"/>
      <c r="CLN33" s="507"/>
      <c r="CLO33" s="507"/>
      <c r="CLP33" s="507"/>
      <c r="CLQ33" s="507"/>
      <c r="CLR33" s="507"/>
      <c r="CLS33" s="507"/>
      <c r="CLT33" s="507"/>
      <c r="CLU33" s="507"/>
      <c r="CLV33" s="507"/>
      <c r="CLW33" s="507"/>
      <c r="CLX33" s="507"/>
      <c r="CLY33" s="507"/>
      <c r="CLZ33" s="507"/>
      <c r="CMA33" s="507"/>
      <c r="CMB33" s="507"/>
      <c r="CMC33" s="507"/>
      <c r="CMD33" s="507"/>
      <c r="CME33" s="507"/>
      <c r="CMF33" s="507"/>
      <c r="CMG33" s="507"/>
      <c r="CMH33" s="507"/>
      <c r="CMI33" s="507"/>
      <c r="CMJ33" s="507"/>
      <c r="CMK33" s="507"/>
      <c r="CML33" s="507"/>
      <c r="CMM33" s="507"/>
      <c r="CMN33" s="507"/>
      <c r="CMO33" s="507"/>
      <c r="CMP33" s="507"/>
      <c r="CMQ33" s="507"/>
      <c r="CMR33" s="507"/>
      <c r="CMS33" s="507"/>
      <c r="CMT33" s="507"/>
      <c r="CMU33" s="507"/>
      <c r="CMV33" s="507"/>
      <c r="CMW33" s="507"/>
      <c r="CMX33" s="507"/>
      <c r="CMY33" s="507"/>
      <c r="CMZ33" s="507"/>
      <c r="CNA33" s="507"/>
      <c r="CNB33" s="507"/>
      <c r="CNC33" s="507"/>
      <c r="CND33" s="507"/>
      <c r="CNE33" s="507"/>
      <c r="CNF33" s="507"/>
      <c r="CNG33" s="507"/>
      <c r="CNH33" s="507"/>
      <c r="CNI33" s="507"/>
      <c r="CNJ33" s="507"/>
      <c r="CNK33" s="507"/>
      <c r="CNL33" s="507"/>
      <c r="CNM33" s="507"/>
      <c r="CNN33" s="507"/>
      <c r="CNO33" s="507"/>
      <c r="CNP33" s="507"/>
      <c r="CNQ33" s="507"/>
      <c r="CNR33" s="507"/>
      <c r="CNS33" s="507"/>
      <c r="CNT33" s="507"/>
      <c r="CNU33" s="507"/>
      <c r="CNV33" s="507"/>
      <c r="CNW33" s="507"/>
      <c r="CNX33" s="507"/>
      <c r="CNY33" s="507"/>
      <c r="CNZ33" s="507"/>
      <c r="COA33" s="507"/>
      <c r="COB33" s="507"/>
      <c r="COC33" s="507"/>
      <c r="COD33" s="507"/>
      <c r="COE33" s="507"/>
      <c r="COF33" s="507"/>
      <c r="COG33" s="507"/>
      <c r="COH33" s="507"/>
      <c r="COI33" s="507"/>
      <c r="COJ33" s="507"/>
      <c r="COK33" s="507"/>
      <c r="COL33" s="507"/>
      <c r="COM33" s="507"/>
      <c r="CON33" s="507"/>
      <c r="COO33" s="507"/>
      <c r="COP33" s="507"/>
      <c r="COQ33" s="507"/>
      <c r="COR33" s="507"/>
      <c r="COS33" s="507"/>
      <c r="COT33" s="507"/>
      <c r="COU33" s="507"/>
      <c r="COV33" s="507"/>
      <c r="COW33" s="507"/>
      <c r="COX33" s="507"/>
      <c r="COY33" s="507"/>
      <c r="COZ33" s="507"/>
      <c r="CPA33" s="507"/>
      <c r="CPB33" s="507"/>
      <c r="CPC33" s="507"/>
      <c r="CPD33" s="507"/>
      <c r="CPE33" s="507"/>
      <c r="CPF33" s="507"/>
      <c r="CPG33" s="507"/>
      <c r="CPH33" s="507"/>
      <c r="CPI33" s="507"/>
      <c r="CPJ33" s="507"/>
      <c r="CPK33" s="507"/>
      <c r="CPL33" s="507"/>
      <c r="CPM33" s="507"/>
      <c r="CPN33" s="507"/>
      <c r="CPO33" s="507"/>
      <c r="CPP33" s="507"/>
      <c r="CPQ33" s="507"/>
      <c r="CPR33" s="507"/>
      <c r="CPS33" s="507"/>
      <c r="CPT33" s="507"/>
      <c r="CPU33" s="507"/>
      <c r="CPV33" s="507"/>
      <c r="CPW33" s="507"/>
      <c r="CPX33" s="507"/>
      <c r="CPY33" s="507"/>
      <c r="CPZ33" s="507"/>
      <c r="CQA33" s="507"/>
      <c r="CQB33" s="507"/>
      <c r="CQC33" s="507"/>
      <c r="CQD33" s="507"/>
      <c r="CQE33" s="507"/>
      <c r="CQF33" s="507"/>
      <c r="CQG33" s="507"/>
      <c r="CQH33" s="507"/>
      <c r="CQI33" s="507"/>
      <c r="CQJ33" s="507"/>
      <c r="CQK33" s="507"/>
      <c r="CQL33" s="507"/>
      <c r="CQM33" s="507"/>
      <c r="CQN33" s="507"/>
      <c r="CQO33" s="507"/>
      <c r="CQP33" s="507"/>
      <c r="CQQ33" s="507"/>
      <c r="CQR33" s="507"/>
      <c r="CQS33" s="507"/>
      <c r="CQT33" s="507"/>
      <c r="CQU33" s="507"/>
      <c r="CQV33" s="507"/>
      <c r="CQW33" s="507"/>
      <c r="CQX33" s="507"/>
      <c r="CQY33" s="507"/>
      <c r="CQZ33" s="507"/>
      <c r="CRA33" s="507"/>
      <c r="CRB33" s="507"/>
      <c r="CRC33" s="507"/>
      <c r="CRD33" s="507"/>
      <c r="CRE33" s="507"/>
      <c r="CRF33" s="507"/>
      <c r="CRG33" s="507"/>
      <c r="CRH33" s="507"/>
      <c r="CRI33" s="507"/>
      <c r="CRJ33" s="507"/>
      <c r="CRK33" s="507"/>
      <c r="CRL33" s="507"/>
      <c r="CRM33" s="507"/>
      <c r="CRN33" s="507"/>
      <c r="CRO33" s="507"/>
      <c r="CRP33" s="507"/>
      <c r="CRQ33" s="507"/>
      <c r="CRR33" s="507"/>
      <c r="CRS33" s="507"/>
      <c r="CRT33" s="507"/>
      <c r="CRU33" s="507"/>
      <c r="CRV33" s="507"/>
      <c r="CRW33" s="507"/>
      <c r="CRX33" s="507"/>
      <c r="CRY33" s="507"/>
      <c r="CRZ33" s="507"/>
      <c r="CSA33" s="507"/>
      <c r="CSB33" s="507"/>
      <c r="CSC33" s="507"/>
      <c r="CSD33" s="507"/>
      <c r="CSE33" s="507"/>
      <c r="CSF33" s="507"/>
      <c r="CSG33" s="507"/>
      <c r="CSH33" s="507"/>
      <c r="CSI33" s="507"/>
      <c r="CSJ33" s="507"/>
      <c r="CSK33" s="507"/>
      <c r="CSL33" s="507"/>
      <c r="CSM33" s="507"/>
      <c r="CSN33" s="507"/>
      <c r="CSO33" s="507"/>
      <c r="CSP33" s="507"/>
      <c r="CSQ33" s="507"/>
      <c r="CSR33" s="507"/>
      <c r="CSS33" s="507"/>
      <c r="CST33" s="507"/>
      <c r="CSU33" s="507"/>
      <c r="CSV33" s="507"/>
      <c r="CSW33" s="507"/>
      <c r="CSX33" s="507"/>
      <c r="CSY33" s="507"/>
      <c r="CSZ33" s="507"/>
      <c r="CTA33" s="507"/>
      <c r="CTB33" s="507"/>
      <c r="CTC33" s="507"/>
      <c r="CTD33" s="507"/>
      <c r="CTE33" s="507"/>
      <c r="CTF33" s="507"/>
      <c r="CTG33" s="507"/>
      <c r="CTH33" s="507"/>
      <c r="CTI33" s="507"/>
      <c r="CTJ33" s="507"/>
      <c r="CTK33" s="507"/>
      <c r="CTL33" s="507"/>
      <c r="CTM33" s="507"/>
      <c r="CTN33" s="507"/>
      <c r="CTO33" s="507"/>
      <c r="CTP33" s="507"/>
      <c r="CTQ33" s="507"/>
      <c r="CTR33" s="507"/>
      <c r="CTS33" s="507"/>
      <c r="CTT33" s="507"/>
      <c r="CTU33" s="507"/>
      <c r="CTV33" s="507"/>
      <c r="CTW33" s="507"/>
      <c r="CTX33" s="507"/>
      <c r="CTY33" s="507"/>
      <c r="CTZ33" s="507"/>
      <c r="CUA33" s="507"/>
      <c r="CUB33" s="507"/>
      <c r="CUC33" s="507"/>
      <c r="CUD33" s="507"/>
      <c r="CUE33" s="507"/>
      <c r="CUF33" s="507"/>
      <c r="CUG33" s="507"/>
      <c r="CUH33" s="507"/>
      <c r="CUI33" s="507"/>
      <c r="CUJ33" s="507"/>
      <c r="CUK33" s="507"/>
      <c r="CUL33" s="507"/>
      <c r="CUM33" s="507"/>
      <c r="CUN33" s="507"/>
      <c r="CUO33" s="507"/>
      <c r="CUP33" s="507"/>
      <c r="CUQ33" s="507"/>
      <c r="CUR33" s="507"/>
      <c r="CUS33" s="507"/>
      <c r="CUT33" s="507"/>
      <c r="CUU33" s="507"/>
      <c r="CUV33" s="507"/>
      <c r="CUW33" s="507"/>
      <c r="CUX33" s="507"/>
      <c r="CUY33" s="507"/>
      <c r="CUZ33" s="507"/>
      <c r="CVA33" s="507"/>
      <c r="CVB33" s="507"/>
      <c r="CVC33" s="507"/>
      <c r="CVD33" s="507"/>
      <c r="CVE33" s="507"/>
      <c r="CVF33" s="507"/>
      <c r="CVG33" s="507"/>
      <c r="CVH33" s="507"/>
      <c r="CVI33" s="507"/>
      <c r="CVJ33" s="507"/>
      <c r="CVK33" s="507"/>
      <c r="CVL33" s="507"/>
      <c r="CVM33" s="507"/>
      <c r="CVN33" s="507"/>
      <c r="CVO33" s="507"/>
      <c r="CVP33" s="507"/>
      <c r="CVQ33" s="507"/>
      <c r="CVR33" s="507"/>
      <c r="CVS33" s="507"/>
      <c r="CVT33" s="507"/>
      <c r="CVU33" s="507"/>
      <c r="CVV33" s="507"/>
      <c r="CVW33" s="507"/>
      <c r="CVX33" s="507"/>
      <c r="CVY33" s="507"/>
      <c r="CVZ33" s="507"/>
      <c r="CWA33" s="507"/>
      <c r="CWB33" s="507"/>
      <c r="CWC33" s="507"/>
      <c r="CWD33" s="507"/>
      <c r="CWE33" s="507"/>
      <c r="CWF33" s="507"/>
      <c r="CWG33" s="507"/>
      <c r="CWH33" s="507"/>
      <c r="CWI33" s="507"/>
      <c r="CWJ33" s="507"/>
      <c r="CWK33" s="507"/>
      <c r="CWL33" s="507"/>
      <c r="CWM33" s="507"/>
      <c r="CWN33" s="507"/>
      <c r="CWO33" s="507"/>
      <c r="CWP33" s="507"/>
      <c r="CWQ33" s="507"/>
      <c r="CWR33" s="507"/>
      <c r="CWS33" s="507"/>
      <c r="CWT33" s="507"/>
      <c r="CWU33" s="507"/>
      <c r="CWV33" s="507"/>
      <c r="CWW33" s="507"/>
      <c r="CWX33" s="507"/>
      <c r="CWY33" s="507"/>
      <c r="CWZ33" s="507"/>
      <c r="CXA33" s="507"/>
      <c r="CXB33" s="507"/>
      <c r="CXC33" s="507"/>
      <c r="CXD33" s="507"/>
      <c r="CXE33" s="507"/>
      <c r="CXF33" s="507"/>
      <c r="CXG33" s="507"/>
      <c r="CXH33" s="507"/>
      <c r="CXI33" s="507"/>
      <c r="CXJ33" s="507"/>
      <c r="CXK33" s="507"/>
      <c r="CXL33" s="507"/>
      <c r="CXM33" s="507"/>
      <c r="CXN33" s="507"/>
      <c r="CXO33" s="507"/>
      <c r="CXP33" s="507"/>
      <c r="CXQ33" s="507"/>
      <c r="CXR33" s="507"/>
      <c r="CXS33" s="507"/>
      <c r="CXT33" s="507"/>
      <c r="CXU33" s="507"/>
      <c r="CXV33" s="507"/>
      <c r="CXW33" s="507"/>
      <c r="CXX33" s="507"/>
      <c r="CXY33" s="507"/>
      <c r="CXZ33" s="507"/>
      <c r="CYA33" s="507"/>
      <c r="CYB33" s="507"/>
      <c r="CYC33" s="507"/>
      <c r="CYD33" s="507"/>
      <c r="CYE33" s="507"/>
      <c r="CYF33" s="507"/>
      <c r="CYG33" s="507"/>
      <c r="CYH33" s="507"/>
      <c r="CYI33" s="507"/>
      <c r="CYJ33" s="507"/>
      <c r="CYK33" s="507"/>
      <c r="CYL33" s="507"/>
      <c r="CYM33" s="507"/>
      <c r="CYN33" s="507"/>
      <c r="CYO33" s="507"/>
      <c r="CYP33" s="507"/>
      <c r="CYQ33" s="507"/>
      <c r="CYR33" s="507"/>
      <c r="CYS33" s="507"/>
      <c r="CYT33" s="507"/>
      <c r="CYU33" s="507"/>
      <c r="CYV33" s="507"/>
      <c r="CYW33" s="507"/>
      <c r="CYX33" s="507"/>
      <c r="CYY33" s="507"/>
      <c r="CYZ33" s="507"/>
      <c r="CZA33" s="507"/>
      <c r="CZB33" s="507"/>
      <c r="CZC33" s="507"/>
      <c r="CZD33" s="507"/>
      <c r="CZE33" s="507"/>
      <c r="CZF33" s="507"/>
      <c r="CZG33" s="507"/>
      <c r="CZH33" s="507"/>
      <c r="CZI33" s="507"/>
      <c r="CZJ33" s="507"/>
      <c r="CZK33" s="507"/>
      <c r="CZL33" s="507"/>
      <c r="CZM33" s="507"/>
      <c r="CZN33" s="507"/>
      <c r="CZO33" s="507"/>
      <c r="CZP33" s="507"/>
      <c r="CZQ33" s="507"/>
      <c r="CZR33" s="507"/>
      <c r="CZS33" s="507"/>
      <c r="CZT33" s="507"/>
      <c r="CZU33" s="507"/>
      <c r="CZV33" s="507"/>
      <c r="CZW33" s="507"/>
      <c r="CZX33" s="507"/>
      <c r="CZY33" s="507"/>
      <c r="CZZ33" s="507"/>
      <c r="DAA33" s="507"/>
      <c r="DAB33" s="507"/>
      <c r="DAC33" s="507"/>
      <c r="DAD33" s="507"/>
      <c r="DAE33" s="507"/>
      <c r="DAF33" s="507"/>
      <c r="DAG33" s="507"/>
      <c r="DAH33" s="507"/>
      <c r="DAI33" s="507"/>
      <c r="DAJ33" s="507"/>
      <c r="DAK33" s="507"/>
      <c r="DAL33" s="507"/>
      <c r="DAM33" s="507"/>
      <c r="DAN33" s="507"/>
      <c r="DAO33" s="507"/>
      <c r="DAP33" s="507"/>
      <c r="DAQ33" s="507"/>
      <c r="DAR33" s="507"/>
      <c r="DAS33" s="507"/>
      <c r="DAT33" s="507"/>
      <c r="DAU33" s="507"/>
      <c r="DAV33" s="507"/>
      <c r="DAW33" s="507"/>
      <c r="DAX33" s="507"/>
      <c r="DAY33" s="507"/>
      <c r="DAZ33" s="507"/>
      <c r="DBA33" s="507"/>
      <c r="DBB33" s="507"/>
      <c r="DBC33" s="507"/>
      <c r="DBD33" s="507"/>
      <c r="DBE33" s="507"/>
      <c r="DBF33" s="507"/>
      <c r="DBG33" s="507"/>
      <c r="DBH33" s="507"/>
      <c r="DBI33" s="507"/>
      <c r="DBJ33" s="507"/>
      <c r="DBK33" s="507"/>
      <c r="DBL33" s="507"/>
      <c r="DBM33" s="507"/>
      <c r="DBN33" s="507"/>
      <c r="DBO33" s="507"/>
      <c r="DBP33" s="507"/>
      <c r="DBQ33" s="507"/>
      <c r="DBR33" s="507"/>
      <c r="DBS33" s="507"/>
      <c r="DBT33" s="507"/>
      <c r="DBU33" s="507"/>
      <c r="DBV33" s="507"/>
      <c r="DBW33" s="507"/>
      <c r="DBX33" s="507"/>
      <c r="DBY33" s="507"/>
      <c r="DBZ33" s="507"/>
      <c r="DCA33" s="507"/>
      <c r="DCB33" s="507"/>
      <c r="DCC33" s="507"/>
      <c r="DCD33" s="507"/>
      <c r="DCE33" s="507"/>
      <c r="DCF33" s="507"/>
      <c r="DCG33" s="507"/>
      <c r="DCH33" s="507"/>
      <c r="DCI33" s="507"/>
      <c r="DCJ33" s="507"/>
      <c r="DCK33" s="507"/>
      <c r="DCL33" s="507"/>
      <c r="DCM33" s="507"/>
      <c r="DCN33" s="507"/>
      <c r="DCO33" s="507"/>
      <c r="DCP33" s="507"/>
      <c r="DCQ33" s="507"/>
      <c r="DCR33" s="507"/>
      <c r="DCS33" s="507"/>
      <c r="DCT33" s="507"/>
      <c r="DCU33" s="507"/>
      <c r="DCV33" s="507"/>
      <c r="DCW33" s="507"/>
      <c r="DCX33" s="507"/>
      <c r="DCY33" s="507"/>
      <c r="DCZ33" s="507"/>
      <c r="DDA33" s="507"/>
      <c r="DDB33" s="507"/>
      <c r="DDC33" s="507"/>
      <c r="DDD33" s="507"/>
      <c r="DDE33" s="507"/>
      <c r="DDF33" s="507"/>
      <c r="DDG33" s="507"/>
      <c r="DDH33" s="507"/>
      <c r="DDI33" s="507"/>
      <c r="DDJ33" s="507"/>
      <c r="DDK33" s="507"/>
      <c r="DDL33" s="507"/>
      <c r="DDM33" s="507"/>
      <c r="DDN33" s="507"/>
      <c r="DDO33" s="507"/>
      <c r="DDP33" s="507"/>
      <c r="DDQ33" s="507"/>
      <c r="DDR33" s="507"/>
      <c r="DDS33" s="507"/>
      <c r="DDT33" s="507"/>
      <c r="DDU33" s="507"/>
      <c r="DDV33" s="507"/>
      <c r="DDW33" s="507"/>
      <c r="DDX33" s="507"/>
      <c r="DDY33" s="507"/>
      <c r="DDZ33" s="507"/>
      <c r="DEA33" s="507"/>
      <c r="DEB33" s="507"/>
      <c r="DEC33" s="507"/>
      <c r="DED33" s="507"/>
      <c r="DEE33" s="507"/>
      <c r="DEF33" s="507"/>
      <c r="DEG33" s="507"/>
      <c r="DEH33" s="507"/>
      <c r="DEI33" s="507"/>
      <c r="DEJ33" s="507"/>
      <c r="DEK33" s="507"/>
      <c r="DEL33" s="507"/>
      <c r="DEM33" s="507"/>
      <c r="DEN33" s="507"/>
      <c r="DEO33" s="507"/>
      <c r="DEP33" s="507"/>
      <c r="DEQ33" s="507"/>
      <c r="DER33" s="507"/>
      <c r="DES33" s="507"/>
      <c r="DET33" s="507"/>
      <c r="DEU33" s="507"/>
      <c r="DEV33" s="507"/>
      <c r="DEW33" s="507"/>
      <c r="DEX33" s="507"/>
      <c r="DEY33" s="507"/>
      <c r="DEZ33" s="507"/>
      <c r="DFA33" s="507"/>
      <c r="DFB33" s="507"/>
      <c r="DFC33" s="507"/>
      <c r="DFD33" s="507"/>
      <c r="DFE33" s="507"/>
      <c r="DFF33" s="507"/>
      <c r="DFG33" s="507"/>
      <c r="DFH33" s="507"/>
      <c r="DFI33" s="507"/>
      <c r="DFJ33" s="507"/>
      <c r="DFK33" s="507"/>
      <c r="DFL33" s="507"/>
      <c r="DFM33" s="507"/>
      <c r="DFN33" s="507"/>
      <c r="DFO33" s="507"/>
      <c r="DFP33" s="507"/>
      <c r="DFQ33" s="507"/>
      <c r="DFR33" s="507"/>
      <c r="DFS33" s="507"/>
      <c r="DFT33" s="507"/>
      <c r="DFU33" s="507"/>
      <c r="DFV33" s="507"/>
      <c r="DFW33" s="507"/>
      <c r="DFX33" s="507"/>
      <c r="DFY33" s="507"/>
      <c r="DFZ33" s="507"/>
      <c r="DGA33" s="507"/>
      <c r="DGB33" s="507"/>
      <c r="DGC33" s="507"/>
      <c r="DGD33" s="507"/>
      <c r="DGE33" s="507"/>
      <c r="DGF33" s="507"/>
      <c r="DGG33" s="507"/>
      <c r="DGH33" s="507"/>
      <c r="DGI33" s="507"/>
      <c r="DGJ33" s="507"/>
      <c r="DGK33" s="507"/>
      <c r="DGL33" s="507"/>
      <c r="DGM33" s="507"/>
      <c r="DGN33" s="507"/>
      <c r="DGO33" s="507"/>
      <c r="DGP33" s="507"/>
      <c r="DGQ33" s="507"/>
      <c r="DGR33" s="507"/>
      <c r="DGS33" s="507"/>
      <c r="DGT33" s="507"/>
      <c r="DGU33" s="507"/>
      <c r="DGV33" s="507"/>
      <c r="DGW33" s="507"/>
      <c r="DGX33" s="507"/>
      <c r="DGY33" s="507"/>
      <c r="DGZ33" s="507"/>
      <c r="DHA33" s="507"/>
      <c r="DHB33" s="507"/>
      <c r="DHC33" s="507"/>
      <c r="DHD33" s="507"/>
      <c r="DHE33" s="507"/>
      <c r="DHF33" s="507"/>
      <c r="DHG33" s="507"/>
      <c r="DHH33" s="507"/>
      <c r="DHI33" s="507"/>
      <c r="DHJ33" s="507"/>
      <c r="DHK33" s="507"/>
      <c r="DHL33" s="507"/>
      <c r="DHM33" s="507"/>
      <c r="DHN33" s="507"/>
      <c r="DHO33" s="507"/>
      <c r="DHP33" s="507"/>
      <c r="DHQ33" s="507"/>
      <c r="DHR33" s="507"/>
      <c r="DHS33" s="507"/>
      <c r="DHT33" s="507"/>
      <c r="DHU33" s="507"/>
      <c r="DHV33" s="507"/>
      <c r="DHW33" s="507"/>
      <c r="DHX33" s="507"/>
      <c r="DHY33" s="507"/>
      <c r="DHZ33" s="507"/>
      <c r="DIA33" s="507"/>
      <c r="DIB33" s="507"/>
      <c r="DIC33" s="507"/>
      <c r="DID33" s="507"/>
      <c r="DIE33" s="507"/>
      <c r="DIF33" s="507"/>
      <c r="DIG33" s="507"/>
      <c r="DIH33" s="507"/>
      <c r="DII33" s="507"/>
      <c r="DIJ33" s="507"/>
      <c r="DIK33" s="507"/>
      <c r="DIL33" s="507"/>
      <c r="DIM33" s="507"/>
      <c r="DIN33" s="507"/>
      <c r="DIO33" s="507"/>
      <c r="DIP33" s="507"/>
      <c r="DIQ33" s="507"/>
      <c r="DIR33" s="507"/>
      <c r="DIS33" s="507"/>
      <c r="DIT33" s="507"/>
      <c r="DIU33" s="507"/>
      <c r="DIV33" s="507"/>
      <c r="DIW33" s="507"/>
      <c r="DIX33" s="507"/>
      <c r="DIY33" s="507"/>
      <c r="DIZ33" s="507"/>
      <c r="DJA33" s="507"/>
      <c r="DJB33" s="507"/>
      <c r="DJC33" s="507"/>
      <c r="DJD33" s="507"/>
      <c r="DJE33" s="507"/>
      <c r="DJF33" s="507"/>
      <c r="DJG33" s="507"/>
      <c r="DJH33" s="507"/>
      <c r="DJI33" s="507"/>
      <c r="DJJ33" s="507"/>
      <c r="DJK33" s="507"/>
      <c r="DJL33" s="507"/>
      <c r="DJM33" s="507"/>
      <c r="DJN33" s="507"/>
      <c r="DJO33" s="507"/>
      <c r="DJP33" s="507"/>
      <c r="DJQ33" s="507"/>
      <c r="DJR33" s="507"/>
      <c r="DJS33" s="507"/>
      <c r="DJT33" s="507"/>
      <c r="DJU33" s="507"/>
      <c r="DJV33" s="507"/>
      <c r="DJW33" s="507"/>
      <c r="DJX33" s="507"/>
      <c r="DJY33" s="507"/>
      <c r="DJZ33" s="507"/>
      <c r="DKA33" s="507"/>
      <c r="DKB33" s="507"/>
      <c r="DKC33" s="507"/>
      <c r="DKD33" s="507"/>
      <c r="DKE33" s="507"/>
      <c r="DKF33" s="507"/>
      <c r="DKG33" s="507"/>
      <c r="DKH33" s="507"/>
      <c r="DKI33" s="507"/>
      <c r="DKJ33" s="507"/>
      <c r="DKK33" s="507"/>
      <c r="DKL33" s="507"/>
      <c r="DKM33" s="507"/>
      <c r="DKN33" s="507"/>
      <c r="DKO33" s="507"/>
      <c r="DKP33" s="507"/>
      <c r="DKQ33" s="507"/>
      <c r="DKR33" s="507"/>
      <c r="DKS33" s="507"/>
      <c r="DKT33" s="507"/>
      <c r="DKU33" s="507"/>
      <c r="DKV33" s="507"/>
      <c r="DKW33" s="507"/>
      <c r="DKX33" s="507"/>
      <c r="DKY33" s="507"/>
      <c r="DKZ33" s="507"/>
      <c r="DLA33" s="507"/>
      <c r="DLB33" s="507"/>
      <c r="DLC33" s="507"/>
      <c r="DLD33" s="507"/>
      <c r="DLE33" s="507"/>
      <c r="DLF33" s="507"/>
      <c r="DLG33" s="507"/>
      <c r="DLH33" s="507"/>
      <c r="DLI33" s="507"/>
      <c r="DLJ33" s="507"/>
      <c r="DLK33" s="507"/>
      <c r="DLL33" s="507"/>
      <c r="DLM33" s="507"/>
      <c r="DLN33" s="507"/>
      <c r="DLO33" s="507"/>
      <c r="DLP33" s="507"/>
      <c r="DLQ33" s="507"/>
      <c r="DLR33" s="507"/>
      <c r="DLS33" s="507"/>
      <c r="DLT33" s="507"/>
      <c r="DLU33" s="507"/>
      <c r="DLV33" s="507"/>
      <c r="DLW33" s="507"/>
      <c r="DLX33" s="507"/>
      <c r="DLY33" s="507"/>
      <c r="DLZ33" s="507"/>
      <c r="DMA33" s="507"/>
      <c r="DMB33" s="507"/>
      <c r="DMC33" s="507"/>
      <c r="DMD33" s="507"/>
      <c r="DME33" s="507"/>
      <c r="DMF33" s="507"/>
      <c r="DMG33" s="507"/>
      <c r="DMH33" s="507"/>
      <c r="DMI33" s="507"/>
      <c r="DMJ33" s="507"/>
      <c r="DMK33" s="507"/>
      <c r="DML33" s="507"/>
      <c r="DMM33" s="507"/>
      <c r="DMN33" s="507"/>
      <c r="DMO33" s="507"/>
      <c r="DMP33" s="507"/>
      <c r="DMQ33" s="507"/>
      <c r="DMR33" s="507"/>
      <c r="DMS33" s="507"/>
      <c r="DMT33" s="507"/>
      <c r="DMU33" s="507"/>
      <c r="DMV33" s="507"/>
      <c r="DMW33" s="507"/>
      <c r="DMX33" s="507"/>
      <c r="DMY33" s="507"/>
      <c r="DMZ33" s="507"/>
      <c r="DNA33" s="507"/>
      <c r="DNB33" s="507"/>
      <c r="DNC33" s="507"/>
      <c r="DND33" s="507"/>
      <c r="DNE33" s="507"/>
      <c r="DNF33" s="507"/>
      <c r="DNG33" s="507"/>
      <c r="DNH33" s="507"/>
      <c r="DNI33" s="507"/>
      <c r="DNJ33" s="507"/>
      <c r="DNK33" s="507"/>
      <c r="DNL33" s="507"/>
      <c r="DNM33" s="507"/>
      <c r="DNN33" s="507"/>
      <c r="DNO33" s="507"/>
      <c r="DNP33" s="507"/>
      <c r="DNQ33" s="507"/>
      <c r="DNR33" s="507"/>
      <c r="DNS33" s="507"/>
      <c r="DNT33" s="507"/>
      <c r="DNU33" s="507"/>
      <c r="DNV33" s="507"/>
      <c r="DNW33" s="507"/>
      <c r="DNX33" s="507"/>
      <c r="DNY33" s="507"/>
      <c r="DNZ33" s="507"/>
      <c r="DOA33" s="507"/>
      <c r="DOB33" s="507"/>
      <c r="DOC33" s="507"/>
      <c r="DOD33" s="507"/>
      <c r="DOE33" s="507"/>
      <c r="DOF33" s="507"/>
      <c r="DOG33" s="507"/>
      <c r="DOH33" s="507"/>
      <c r="DOI33" s="507"/>
      <c r="DOJ33" s="507"/>
      <c r="DOK33" s="507"/>
      <c r="DOL33" s="507"/>
      <c r="DOM33" s="507"/>
      <c r="DON33" s="507"/>
      <c r="DOO33" s="507"/>
      <c r="DOP33" s="507"/>
      <c r="DOQ33" s="507"/>
      <c r="DOR33" s="507"/>
      <c r="DOS33" s="507"/>
      <c r="DOT33" s="507"/>
      <c r="DOU33" s="507"/>
      <c r="DOV33" s="507"/>
      <c r="DOW33" s="507"/>
      <c r="DOX33" s="507"/>
      <c r="DOY33" s="507"/>
      <c r="DOZ33" s="507"/>
      <c r="DPA33" s="507"/>
      <c r="DPB33" s="507"/>
      <c r="DPC33" s="507"/>
      <c r="DPD33" s="507"/>
      <c r="DPE33" s="507"/>
      <c r="DPF33" s="507"/>
      <c r="DPG33" s="507"/>
      <c r="DPH33" s="507"/>
      <c r="DPI33" s="507"/>
      <c r="DPJ33" s="507"/>
      <c r="DPK33" s="507"/>
      <c r="DPL33" s="507"/>
      <c r="DPM33" s="507"/>
      <c r="DPN33" s="507"/>
      <c r="DPO33" s="507"/>
      <c r="DPP33" s="507"/>
      <c r="DPQ33" s="507"/>
      <c r="DPR33" s="507"/>
      <c r="DPS33" s="507"/>
      <c r="DPT33" s="507"/>
      <c r="DPU33" s="507"/>
      <c r="DPV33" s="507"/>
      <c r="DPW33" s="507"/>
      <c r="DPX33" s="507"/>
      <c r="DPY33" s="507"/>
      <c r="DPZ33" s="507"/>
      <c r="DQA33" s="507"/>
      <c r="DQB33" s="507"/>
      <c r="DQC33" s="507"/>
      <c r="DQD33" s="507"/>
      <c r="DQE33" s="507"/>
      <c r="DQF33" s="507"/>
      <c r="DQG33" s="507"/>
      <c r="DQH33" s="507"/>
      <c r="DQI33" s="507"/>
      <c r="DQJ33" s="507"/>
      <c r="DQK33" s="507"/>
      <c r="DQL33" s="507"/>
      <c r="DQM33" s="507"/>
      <c r="DQN33" s="507"/>
      <c r="DQO33" s="507"/>
      <c r="DQP33" s="507"/>
      <c r="DQQ33" s="507"/>
      <c r="DQR33" s="507"/>
      <c r="DQS33" s="507"/>
      <c r="DQT33" s="507"/>
      <c r="DQU33" s="507"/>
      <c r="DQV33" s="507"/>
      <c r="DQW33" s="507"/>
      <c r="DQX33" s="507"/>
      <c r="DQY33" s="507"/>
      <c r="DQZ33" s="507"/>
      <c r="DRA33" s="507"/>
      <c r="DRB33" s="507"/>
      <c r="DRC33" s="507"/>
      <c r="DRD33" s="507"/>
      <c r="DRE33" s="507"/>
      <c r="DRF33" s="507"/>
      <c r="DRG33" s="507"/>
      <c r="DRH33" s="507"/>
      <c r="DRI33" s="507"/>
      <c r="DRJ33" s="507"/>
      <c r="DRK33" s="507"/>
      <c r="DRL33" s="507"/>
      <c r="DRM33" s="507"/>
      <c r="DRN33" s="507"/>
      <c r="DRO33" s="507"/>
      <c r="DRP33" s="507"/>
      <c r="DRQ33" s="507"/>
      <c r="DRR33" s="507"/>
      <c r="DRS33" s="507"/>
      <c r="DRT33" s="507"/>
      <c r="DRU33" s="507"/>
      <c r="DRV33" s="507"/>
      <c r="DRW33" s="507"/>
      <c r="DRX33" s="507"/>
      <c r="DRY33" s="507"/>
      <c r="DRZ33" s="507"/>
      <c r="DSA33" s="507"/>
      <c r="DSB33" s="507"/>
      <c r="DSC33" s="507"/>
      <c r="DSD33" s="507"/>
      <c r="DSE33" s="507"/>
      <c r="DSF33" s="507"/>
      <c r="DSG33" s="507"/>
      <c r="DSH33" s="507"/>
      <c r="DSI33" s="507"/>
      <c r="DSJ33" s="507"/>
      <c r="DSK33" s="507"/>
      <c r="DSL33" s="507"/>
      <c r="DSM33" s="507"/>
      <c r="DSN33" s="507"/>
      <c r="DSO33" s="507"/>
      <c r="DSP33" s="507"/>
      <c r="DSQ33" s="507"/>
      <c r="DSR33" s="507"/>
      <c r="DSS33" s="507"/>
      <c r="DST33" s="507"/>
      <c r="DSU33" s="507"/>
      <c r="DSV33" s="507"/>
      <c r="DSW33" s="507"/>
      <c r="DSX33" s="507"/>
      <c r="DSY33" s="507"/>
      <c r="DSZ33" s="507"/>
      <c r="DTA33" s="507"/>
      <c r="DTB33" s="507"/>
      <c r="DTC33" s="507"/>
      <c r="DTD33" s="507"/>
      <c r="DTE33" s="507"/>
      <c r="DTF33" s="507"/>
      <c r="DTG33" s="507"/>
      <c r="DTH33" s="507"/>
      <c r="DTI33" s="507"/>
      <c r="DTJ33" s="507"/>
      <c r="DTK33" s="507"/>
      <c r="DTL33" s="507"/>
      <c r="DTM33" s="507"/>
      <c r="DTN33" s="507"/>
      <c r="DTO33" s="507"/>
      <c r="DTP33" s="507"/>
      <c r="DTQ33" s="507"/>
      <c r="DTR33" s="507"/>
      <c r="DTS33" s="507"/>
      <c r="DTT33" s="507"/>
      <c r="DTU33" s="507"/>
      <c r="DTV33" s="507"/>
      <c r="DTW33" s="507"/>
      <c r="DTX33" s="507"/>
      <c r="DTY33" s="507"/>
      <c r="DTZ33" s="507"/>
      <c r="DUA33" s="507"/>
      <c r="DUB33" s="507"/>
      <c r="DUC33" s="507"/>
      <c r="DUD33" s="507"/>
      <c r="DUE33" s="507"/>
      <c r="DUF33" s="507"/>
      <c r="DUG33" s="507"/>
      <c r="DUH33" s="507"/>
      <c r="DUI33" s="507"/>
      <c r="DUJ33" s="507"/>
      <c r="DUK33" s="507"/>
      <c r="DUL33" s="507"/>
      <c r="DUM33" s="507"/>
      <c r="DUN33" s="507"/>
      <c r="DUO33" s="507"/>
      <c r="DUP33" s="507"/>
      <c r="DUQ33" s="507"/>
      <c r="DUR33" s="507"/>
      <c r="DUS33" s="507"/>
      <c r="DUT33" s="507"/>
      <c r="DUU33" s="507"/>
      <c r="DUV33" s="507"/>
      <c r="DUW33" s="507"/>
      <c r="DUX33" s="507"/>
      <c r="DUY33" s="507"/>
      <c r="DUZ33" s="507"/>
      <c r="DVA33" s="507"/>
      <c r="DVB33" s="507"/>
      <c r="DVC33" s="507"/>
      <c r="DVD33" s="507"/>
      <c r="DVE33" s="507"/>
      <c r="DVF33" s="507"/>
      <c r="DVG33" s="507"/>
      <c r="DVH33" s="507"/>
      <c r="DVI33" s="507"/>
      <c r="DVJ33" s="507"/>
      <c r="DVK33" s="507"/>
      <c r="DVL33" s="507"/>
      <c r="DVM33" s="507"/>
      <c r="DVN33" s="507"/>
      <c r="DVO33" s="507"/>
      <c r="DVP33" s="507"/>
      <c r="DVQ33" s="507"/>
      <c r="DVR33" s="507"/>
      <c r="DVS33" s="507"/>
      <c r="DVT33" s="507"/>
      <c r="DVU33" s="507"/>
      <c r="DVV33" s="507"/>
      <c r="DVW33" s="507"/>
      <c r="DVX33" s="507"/>
      <c r="DVY33" s="507"/>
      <c r="DVZ33" s="507"/>
      <c r="DWA33" s="507"/>
      <c r="DWB33" s="507"/>
      <c r="DWC33" s="507"/>
      <c r="DWD33" s="507"/>
      <c r="DWE33" s="507"/>
      <c r="DWF33" s="507"/>
      <c r="DWG33" s="507"/>
      <c r="DWH33" s="507"/>
      <c r="DWI33" s="507"/>
      <c r="DWJ33" s="507"/>
      <c r="DWK33" s="507"/>
      <c r="DWL33" s="507"/>
      <c r="DWM33" s="507"/>
      <c r="DWN33" s="507"/>
      <c r="DWO33" s="507"/>
      <c r="DWP33" s="507"/>
      <c r="DWQ33" s="507"/>
      <c r="DWR33" s="507"/>
      <c r="DWS33" s="507"/>
      <c r="DWT33" s="507"/>
      <c r="DWU33" s="507"/>
      <c r="DWV33" s="507"/>
      <c r="DWW33" s="507"/>
      <c r="DWX33" s="507"/>
      <c r="DWY33" s="507"/>
      <c r="DWZ33" s="507"/>
      <c r="DXA33" s="507"/>
      <c r="DXB33" s="507"/>
      <c r="DXC33" s="507"/>
      <c r="DXD33" s="507"/>
      <c r="DXE33" s="507"/>
      <c r="DXF33" s="507"/>
      <c r="DXG33" s="507"/>
      <c r="DXH33" s="507"/>
      <c r="DXI33" s="507"/>
      <c r="DXJ33" s="507"/>
      <c r="DXK33" s="507"/>
      <c r="DXL33" s="507"/>
      <c r="DXM33" s="507"/>
      <c r="DXN33" s="507"/>
      <c r="DXO33" s="507"/>
      <c r="DXP33" s="507"/>
      <c r="DXQ33" s="507"/>
      <c r="DXR33" s="507"/>
      <c r="DXS33" s="507"/>
      <c r="DXT33" s="507"/>
      <c r="DXU33" s="507"/>
      <c r="DXV33" s="507"/>
      <c r="DXW33" s="507"/>
      <c r="DXX33" s="507"/>
      <c r="DXY33" s="507"/>
      <c r="DXZ33" s="507"/>
      <c r="DYA33" s="507"/>
      <c r="DYB33" s="507"/>
      <c r="DYC33" s="507"/>
      <c r="DYD33" s="507"/>
      <c r="DYE33" s="507"/>
      <c r="DYF33" s="507"/>
      <c r="DYG33" s="507"/>
      <c r="DYH33" s="507"/>
      <c r="DYI33" s="507"/>
      <c r="DYJ33" s="507"/>
      <c r="DYK33" s="507"/>
      <c r="DYL33" s="507"/>
      <c r="DYM33" s="507"/>
      <c r="DYN33" s="507"/>
      <c r="DYO33" s="507"/>
      <c r="DYP33" s="507"/>
      <c r="DYQ33" s="507"/>
      <c r="DYR33" s="507"/>
      <c r="DYS33" s="507"/>
      <c r="DYT33" s="507"/>
      <c r="DYU33" s="507"/>
      <c r="DYV33" s="507"/>
      <c r="DYW33" s="507"/>
      <c r="DYX33" s="507"/>
      <c r="DYY33" s="507"/>
      <c r="DYZ33" s="507"/>
      <c r="DZA33" s="507"/>
      <c r="DZB33" s="507"/>
      <c r="DZC33" s="507"/>
      <c r="DZD33" s="507"/>
      <c r="DZE33" s="507"/>
      <c r="DZF33" s="507"/>
      <c r="DZG33" s="507"/>
      <c r="DZH33" s="507"/>
      <c r="DZI33" s="507"/>
      <c r="DZJ33" s="507"/>
      <c r="DZK33" s="507"/>
      <c r="DZL33" s="507"/>
      <c r="DZM33" s="507"/>
      <c r="DZN33" s="507"/>
      <c r="DZO33" s="507"/>
      <c r="DZP33" s="507"/>
      <c r="DZQ33" s="507"/>
      <c r="DZR33" s="507"/>
      <c r="DZS33" s="507"/>
      <c r="DZT33" s="507"/>
      <c r="DZU33" s="507"/>
      <c r="DZV33" s="507"/>
      <c r="DZW33" s="507"/>
      <c r="DZX33" s="507"/>
      <c r="DZY33" s="507"/>
      <c r="DZZ33" s="507"/>
      <c r="EAA33" s="507"/>
      <c r="EAB33" s="507"/>
      <c r="EAC33" s="507"/>
      <c r="EAD33" s="507"/>
      <c r="EAE33" s="507"/>
      <c r="EAF33" s="507"/>
      <c r="EAG33" s="507"/>
      <c r="EAH33" s="507"/>
      <c r="EAI33" s="507"/>
      <c r="EAJ33" s="507"/>
      <c r="EAK33" s="507"/>
      <c r="EAL33" s="507"/>
      <c r="EAM33" s="507"/>
      <c r="EAN33" s="507"/>
      <c r="EAO33" s="507"/>
      <c r="EAP33" s="507"/>
      <c r="EAQ33" s="507"/>
      <c r="EAR33" s="507"/>
      <c r="EAS33" s="507"/>
      <c r="EAT33" s="507"/>
      <c r="EAU33" s="507"/>
      <c r="EAV33" s="507"/>
      <c r="EAW33" s="507"/>
      <c r="EAX33" s="507"/>
      <c r="EAY33" s="507"/>
      <c r="EAZ33" s="507"/>
      <c r="EBA33" s="507"/>
      <c r="EBB33" s="507"/>
      <c r="EBC33" s="507"/>
      <c r="EBD33" s="507"/>
      <c r="EBE33" s="507"/>
      <c r="EBF33" s="507"/>
      <c r="EBG33" s="507"/>
      <c r="EBH33" s="507"/>
      <c r="EBI33" s="507"/>
      <c r="EBJ33" s="507"/>
      <c r="EBK33" s="507"/>
      <c r="EBL33" s="507"/>
      <c r="EBM33" s="507"/>
      <c r="EBN33" s="507"/>
      <c r="EBO33" s="507"/>
      <c r="EBP33" s="507"/>
      <c r="EBQ33" s="507"/>
      <c r="EBR33" s="507"/>
      <c r="EBS33" s="507"/>
      <c r="EBT33" s="507"/>
      <c r="EBU33" s="507"/>
      <c r="EBV33" s="507"/>
      <c r="EBW33" s="507"/>
      <c r="EBX33" s="507"/>
      <c r="EBY33" s="507"/>
      <c r="EBZ33" s="507"/>
      <c r="ECA33" s="507"/>
      <c r="ECB33" s="507"/>
      <c r="ECC33" s="507"/>
      <c r="ECD33" s="507"/>
      <c r="ECE33" s="507"/>
      <c r="ECF33" s="507"/>
      <c r="ECG33" s="507"/>
      <c r="ECH33" s="507"/>
      <c r="ECI33" s="507"/>
      <c r="ECJ33" s="507"/>
      <c r="ECK33" s="507"/>
      <c r="ECL33" s="507"/>
      <c r="ECM33" s="507"/>
      <c r="ECN33" s="507"/>
      <c r="ECO33" s="507"/>
      <c r="ECP33" s="507"/>
      <c r="ECQ33" s="507"/>
      <c r="ECR33" s="507"/>
      <c r="ECS33" s="507"/>
      <c r="ECT33" s="507"/>
      <c r="ECU33" s="507"/>
      <c r="ECV33" s="507"/>
      <c r="ECW33" s="507"/>
      <c r="ECX33" s="507"/>
      <c r="ECY33" s="507"/>
      <c r="ECZ33" s="507"/>
      <c r="EDA33" s="507"/>
      <c r="EDB33" s="507"/>
      <c r="EDC33" s="507"/>
      <c r="EDD33" s="507"/>
      <c r="EDE33" s="507"/>
      <c r="EDF33" s="507"/>
      <c r="EDG33" s="507"/>
      <c r="EDH33" s="507"/>
      <c r="EDI33" s="507"/>
      <c r="EDJ33" s="507"/>
      <c r="EDK33" s="507"/>
      <c r="EDL33" s="507"/>
      <c r="EDM33" s="507"/>
      <c r="EDN33" s="507"/>
      <c r="EDO33" s="507"/>
      <c r="EDP33" s="507"/>
      <c r="EDQ33" s="507"/>
      <c r="EDR33" s="507"/>
      <c r="EDS33" s="507"/>
      <c r="EDT33" s="507"/>
      <c r="EDU33" s="507"/>
      <c r="EDV33" s="507"/>
      <c r="EDW33" s="507"/>
      <c r="EDX33" s="507"/>
      <c r="EDY33" s="507"/>
      <c r="EDZ33" s="507"/>
      <c r="EEA33" s="507"/>
      <c r="EEB33" s="507"/>
      <c r="EEC33" s="507"/>
      <c r="EED33" s="507"/>
      <c r="EEE33" s="507"/>
      <c r="EEF33" s="507"/>
      <c r="EEG33" s="507"/>
      <c r="EEH33" s="507"/>
      <c r="EEI33" s="507"/>
      <c r="EEJ33" s="507"/>
      <c r="EEK33" s="507"/>
      <c r="EEL33" s="507"/>
      <c r="EEM33" s="507"/>
      <c r="EEN33" s="507"/>
      <c r="EEO33" s="507"/>
      <c r="EEP33" s="507"/>
      <c r="EEQ33" s="507"/>
      <c r="EER33" s="507"/>
      <c r="EES33" s="507"/>
      <c r="EET33" s="507"/>
      <c r="EEU33" s="507"/>
      <c r="EEV33" s="507"/>
      <c r="EEW33" s="507"/>
      <c r="EEX33" s="507"/>
      <c r="EEY33" s="507"/>
      <c r="EEZ33" s="507"/>
      <c r="EFA33" s="507"/>
      <c r="EFB33" s="507"/>
      <c r="EFC33" s="507"/>
      <c r="EFD33" s="507"/>
      <c r="EFE33" s="507"/>
      <c r="EFF33" s="507"/>
      <c r="EFG33" s="507"/>
      <c r="EFH33" s="507"/>
      <c r="EFI33" s="507"/>
      <c r="EFJ33" s="507"/>
      <c r="EFK33" s="507"/>
      <c r="EFL33" s="507"/>
      <c r="EFM33" s="507"/>
      <c r="EFN33" s="507"/>
      <c r="EFO33" s="507"/>
      <c r="EFP33" s="507"/>
      <c r="EFQ33" s="507"/>
      <c r="EFR33" s="507"/>
      <c r="EFS33" s="507"/>
      <c r="EFT33" s="507"/>
      <c r="EFU33" s="507"/>
      <c r="EFV33" s="507"/>
      <c r="EFW33" s="507"/>
      <c r="EFX33" s="507"/>
      <c r="EFY33" s="507"/>
      <c r="EFZ33" s="507"/>
      <c r="EGA33" s="507"/>
      <c r="EGB33" s="507"/>
      <c r="EGC33" s="507"/>
      <c r="EGD33" s="507"/>
      <c r="EGE33" s="507"/>
      <c r="EGF33" s="507"/>
      <c r="EGG33" s="507"/>
      <c r="EGH33" s="507"/>
      <c r="EGI33" s="507"/>
      <c r="EGJ33" s="507"/>
      <c r="EGK33" s="507"/>
      <c r="EGL33" s="507"/>
      <c r="EGM33" s="507"/>
      <c r="EGN33" s="507"/>
      <c r="EGO33" s="507"/>
      <c r="EGP33" s="507"/>
      <c r="EGQ33" s="507"/>
      <c r="EGR33" s="507"/>
      <c r="EGS33" s="507"/>
      <c r="EGT33" s="507"/>
      <c r="EGU33" s="507"/>
      <c r="EGV33" s="507"/>
      <c r="EGW33" s="507"/>
      <c r="EGX33" s="507"/>
      <c r="EGY33" s="507"/>
      <c r="EGZ33" s="507"/>
      <c r="EHA33" s="507"/>
      <c r="EHB33" s="507"/>
      <c r="EHC33" s="507"/>
      <c r="EHD33" s="507"/>
      <c r="EHE33" s="507"/>
      <c r="EHF33" s="507"/>
      <c r="EHG33" s="507"/>
      <c r="EHH33" s="507"/>
      <c r="EHI33" s="507"/>
      <c r="EHJ33" s="507"/>
      <c r="EHK33" s="507"/>
      <c r="EHL33" s="507"/>
      <c r="EHM33" s="507"/>
      <c r="EHN33" s="507"/>
      <c r="EHO33" s="507"/>
      <c r="EHP33" s="507"/>
      <c r="EHQ33" s="507"/>
      <c r="EHR33" s="507"/>
      <c r="EHS33" s="507"/>
      <c r="EHT33" s="507"/>
      <c r="EHU33" s="507"/>
      <c r="EHV33" s="507"/>
      <c r="EHW33" s="507"/>
      <c r="EHX33" s="507"/>
      <c r="EHY33" s="507"/>
      <c r="EHZ33" s="507"/>
      <c r="EIA33" s="507"/>
      <c r="EIB33" s="507"/>
      <c r="EIC33" s="507"/>
      <c r="EID33" s="507"/>
      <c r="EIE33" s="507"/>
      <c r="EIF33" s="507"/>
      <c r="EIG33" s="507"/>
      <c r="EIH33" s="507"/>
      <c r="EII33" s="507"/>
      <c r="EIJ33" s="507"/>
      <c r="EIK33" s="507"/>
      <c r="EIL33" s="507"/>
      <c r="EIM33" s="507"/>
      <c r="EIN33" s="507"/>
      <c r="EIO33" s="507"/>
      <c r="EIP33" s="507"/>
      <c r="EIQ33" s="507"/>
      <c r="EIR33" s="507"/>
      <c r="EIS33" s="507"/>
      <c r="EIT33" s="507"/>
      <c r="EIU33" s="507"/>
      <c r="EIV33" s="507"/>
      <c r="EIW33" s="507"/>
      <c r="EIX33" s="507"/>
      <c r="EIY33" s="507"/>
      <c r="EIZ33" s="507"/>
      <c r="EJA33" s="507"/>
      <c r="EJB33" s="507"/>
      <c r="EJC33" s="507"/>
      <c r="EJD33" s="507"/>
      <c r="EJE33" s="507"/>
      <c r="EJF33" s="507"/>
      <c r="EJG33" s="507"/>
      <c r="EJH33" s="507"/>
      <c r="EJI33" s="507"/>
      <c r="EJJ33" s="507"/>
      <c r="EJK33" s="507"/>
      <c r="EJL33" s="507"/>
      <c r="EJM33" s="507"/>
      <c r="EJN33" s="507"/>
      <c r="EJO33" s="507"/>
      <c r="EJP33" s="507"/>
      <c r="EJQ33" s="507"/>
      <c r="EJR33" s="507"/>
      <c r="EJS33" s="507"/>
      <c r="EJT33" s="507"/>
      <c r="EJU33" s="507"/>
      <c r="EJV33" s="507"/>
      <c r="EJW33" s="507"/>
      <c r="EJX33" s="507"/>
      <c r="EJY33" s="507"/>
      <c r="EJZ33" s="507"/>
      <c r="EKA33" s="507"/>
      <c r="EKB33" s="507"/>
      <c r="EKC33" s="507"/>
      <c r="EKD33" s="507"/>
      <c r="EKE33" s="507"/>
      <c r="EKF33" s="507"/>
      <c r="EKG33" s="507"/>
      <c r="EKH33" s="507"/>
      <c r="EKI33" s="507"/>
      <c r="EKJ33" s="507"/>
      <c r="EKK33" s="507"/>
      <c r="EKL33" s="507"/>
      <c r="EKM33" s="507"/>
      <c r="EKN33" s="507"/>
      <c r="EKO33" s="507"/>
      <c r="EKP33" s="507"/>
      <c r="EKQ33" s="507"/>
      <c r="EKR33" s="507"/>
      <c r="EKS33" s="507"/>
      <c r="EKT33" s="507"/>
      <c r="EKU33" s="507"/>
      <c r="EKV33" s="507"/>
      <c r="EKW33" s="507"/>
      <c r="EKX33" s="507"/>
      <c r="EKY33" s="507"/>
      <c r="EKZ33" s="507"/>
      <c r="ELA33" s="507"/>
      <c r="ELB33" s="507"/>
      <c r="ELC33" s="507"/>
      <c r="ELD33" s="507"/>
      <c r="ELE33" s="507"/>
      <c r="ELF33" s="507"/>
      <c r="ELG33" s="507"/>
      <c r="ELH33" s="507"/>
      <c r="ELI33" s="507"/>
      <c r="ELJ33" s="507"/>
      <c r="ELK33" s="507"/>
      <c r="ELL33" s="507"/>
      <c r="ELM33" s="507"/>
      <c r="ELN33" s="507"/>
      <c r="ELO33" s="507"/>
      <c r="ELP33" s="507"/>
      <c r="ELQ33" s="507"/>
      <c r="ELR33" s="507"/>
      <c r="ELS33" s="507"/>
      <c r="ELT33" s="507"/>
      <c r="ELU33" s="507"/>
      <c r="ELV33" s="507"/>
      <c r="ELW33" s="507"/>
      <c r="ELX33" s="507"/>
      <c r="ELY33" s="507"/>
      <c r="ELZ33" s="507"/>
      <c r="EMA33" s="507"/>
      <c r="EMB33" s="507"/>
      <c r="EMC33" s="507"/>
      <c r="EMD33" s="507"/>
      <c r="EME33" s="507"/>
      <c r="EMF33" s="507"/>
      <c r="EMG33" s="507"/>
      <c r="EMH33" s="507"/>
      <c r="EMI33" s="507"/>
      <c r="EMJ33" s="507"/>
      <c r="EMK33" s="507"/>
      <c r="EML33" s="507"/>
      <c r="EMM33" s="507"/>
      <c r="EMN33" s="507"/>
      <c r="EMO33" s="507"/>
      <c r="EMP33" s="507"/>
      <c r="EMQ33" s="507"/>
      <c r="EMR33" s="507"/>
      <c r="EMS33" s="507"/>
      <c r="EMT33" s="507"/>
      <c r="EMU33" s="507"/>
      <c r="EMV33" s="507"/>
      <c r="EMW33" s="507"/>
      <c r="EMX33" s="507"/>
      <c r="EMY33" s="507"/>
      <c r="EMZ33" s="507"/>
      <c r="ENA33" s="507"/>
      <c r="ENB33" s="507"/>
      <c r="ENC33" s="507"/>
      <c r="END33" s="507"/>
      <c r="ENE33" s="507"/>
      <c r="ENF33" s="507"/>
      <c r="ENG33" s="507"/>
      <c r="ENH33" s="507"/>
      <c r="ENI33" s="507"/>
      <c r="ENJ33" s="507"/>
      <c r="ENK33" s="507"/>
      <c r="ENL33" s="507"/>
      <c r="ENM33" s="507"/>
      <c r="ENN33" s="507"/>
      <c r="ENO33" s="507"/>
      <c r="ENP33" s="507"/>
      <c r="ENQ33" s="507"/>
      <c r="ENR33" s="507"/>
      <c r="ENS33" s="507"/>
      <c r="ENT33" s="507"/>
      <c r="ENU33" s="507"/>
      <c r="ENV33" s="507"/>
      <c r="ENW33" s="507"/>
      <c r="ENX33" s="507"/>
      <c r="ENY33" s="507"/>
      <c r="ENZ33" s="507"/>
      <c r="EOA33" s="507"/>
      <c r="EOB33" s="507"/>
      <c r="EOC33" s="507"/>
      <c r="EOD33" s="507"/>
      <c r="EOE33" s="507"/>
      <c r="EOF33" s="507"/>
      <c r="EOG33" s="507"/>
      <c r="EOH33" s="507"/>
      <c r="EOI33" s="507"/>
      <c r="EOJ33" s="507"/>
      <c r="EOK33" s="507"/>
      <c r="EOL33" s="507"/>
      <c r="EOM33" s="507"/>
      <c r="EON33" s="507"/>
      <c r="EOO33" s="507"/>
      <c r="EOP33" s="507"/>
      <c r="EOQ33" s="507"/>
      <c r="EOR33" s="507"/>
      <c r="EOS33" s="507"/>
      <c r="EOT33" s="507"/>
      <c r="EOU33" s="507"/>
      <c r="EOV33" s="507"/>
      <c r="EOW33" s="507"/>
      <c r="EOX33" s="507"/>
      <c r="EOY33" s="507"/>
      <c r="EOZ33" s="507"/>
      <c r="EPA33" s="507"/>
      <c r="EPB33" s="507"/>
      <c r="EPC33" s="507"/>
      <c r="EPD33" s="507"/>
      <c r="EPE33" s="507"/>
      <c r="EPF33" s="507"/>
      <c r="EPG33" s="507"/>
      <c r="EPH33" s="507"/>
      <c r="EPI33" s="507"/>
      <c r="EPJ33" s="507"/>
      <c r="EPK33" s="507"/>
      <c r="EPL33" s="507"/>
      <c r="EPM33" s="507"/>
      <c r="EPN33" s="507"/>
      <c r="EPO33" s="507"/>
      <c r="EPP33" s="507"/>
      <c r="EPQ33" s="507"/>
      <c r="EPR33" s="507"/>
      <c r="EPS33" s="507"/>
      <c r="EPT33" s="507"/>
      <c r="EPU33" s="507"/>
      <c r="EPV33" s="507"/>
      <c r="EPW33" s="507"/>
      <c r="EPX33" s="507"/>
      <c r="EPY33" s="507"/>
      <c r="EPZ33" s="507"/>
      <c r="EQA33" s="507"/>
      <c r="EQB33" s="507"/>
      <c r="EQC33" s="507"/>
      <c r="EQD33" s="507"/>
      <c r="EQE33" s="507"/>
      <c r="EQF33" s="507"/>
      <c r="EQG33" s="507"/>
      <c r="EQH33" s="507"/>
      <c r="EQI33" s="507"/>
      <c r="EQJ33" s="507"/>
      <c r="EQK33" s="507"/>
      <c r="EQL33" s="507"/>
      <c r="EQM33" s="507"/>
      <c r="EQN33" s="507"/>
      <c r="EQO33" s="507"/>
      <c r="EQP33" s="507"/>
      <c r="EQQ33" s="507"/>
      <c r="EQR33" s="507"/>
      <c r="EQS33" s="507"/>
      <c r="EQT33" s="507"/>
      <c r="EQU33" s="507"/>
      <c r="EQV33" s="507"/>
      <c r="EQW33" s="507"/>
      <c r="EQX33" s="507"/>
      <c r="EQY33" s="507"/>
      <c r="EQZ33" s="507"/>
      <c r="ERA33" s="507"/>
      <c r="ERB33" s="507"/>
      <c r="ERC33" s="507"/>
      <c r="ERD33" s="507"/>
      <c r="ERE33" s="507"/>
      <c r="ERF33" s="507"/>
      <c r="ERG33" s="507"/>
      <c r="ERH33" s="507"/>
      <c r="ERI33" s="507"/>
      <c r="ERJ33" s="507"/>
      <c r="ERK33" s="507"/>
      <c r="ERL33" s="507"/>
      <c r="ERM33" s="507"/>
      <c r="ERN33" s="507"/>
      <c r="ERO33" s="507"/>
      <c r="ERP33" s="507"/>
      <c r="ERQ33" s="507"/>
      <c r="ERR33" s="507"/>
      <c r="ERS33" s="507"/>
      <c r="ERT33" s="507"/>
      <c r="ERU33" s="507"/>
      <c r="ERV33" s="507"/>
      <c r="ERW33" s="507"/>
      <c r="ERX33" s="507"/>
      <c r="ERY33" s="507"/>
      <c r="ERZ33" s="507"/>
      <c r="ESA33" s="507"/>
      <c r="ESB33" s="507"/>
      <c r="ESC33" s="507"/>
      <c r="ESD33" s="507"/>
      <c r="ESE33" s="507"/>
      <c r="ESF33" s="507"/>
      <c r="ESG33" s="507"/>
      <c r="ESH33" s="507"/>
      <c r="ESI33" s="507"/>
      <c r="ESJ33" s="507"/>
      <c r="ESK33" s="507"/>
      <c r="ESL33" s="507"/>
      <c r="ESM33" s="507"/>
      <c r="ESN33" s="507"/>
      <c r="ESO33" s="507"/>
      <c r="ESP33" s="507"/>
      <c r="ESQ33" s="507"/>
      <c r="ESR33" s="507"/>
      <c r="ESS33" s="507"/>
      <c r="EST33" s="507"/>
      <c r="ESU33" s="507"/>
      <c r="ESV33" s="507"/>
      <c r="ESW33" s="507"/>
      <c r="ESX33" s="507"/>
      <c r="ESY33" s="507"/>
      <c r="ESZ33" s="507"/>
      <c r="ETA33" s="507"/>
      <c r="ETB33" s="507"/>
      <c r="ETC33" s="507"/>
      <c r="ETD33" s="507"/>
      <c r="ETE33" s="507"/>
      <c r="ETF33" s="507"/>
      <c r="ETG33" s="507"/>
      <c r="ETH33" s="507"/>
      <c r="ETI33" s="507"/>
      <c r="ETJ33" s="507"/>
      <c r="ETK33" s="507"/>
      <c r="ETL33" s="507"/>
      <c r="ETM33" s="507"/>
      <c r="ETN33" s="507"/>
      <c r="ETO33" s="507"/>
      <c r="ETP33" s="507"/>
      <c r="ETQ33" s="507"/>
      <c r="ETR33" s="507"/>
      <c r="ETS33" s="507"/>
      <c r="ETT33" s="507"/>
      <c r="ETU33" s="507"/>
      <c r="ETV33" s="507"/>
      <c r="ETW33" s="507"/>
      <c r="ETX33" s="507"/>
      <c r="ETY33" s="507"/>
      <c r="ETZ33" s="507"/>
      <c r="EUA33" s="507"/>
      <c r="EUB33" s="507"/>
      <c r="EUC33" s="507"/>
      <c r="EUD33" s="507"/>
      <c r="EUE33" s="507"/>
      <c r="EUF33" s="507"/>
      <c r="EUG33" s="507"/>
      <c r="EUH33" s="507"/>
      <c r="EUI33" s="507"/>
      <c r="EUJ33" s="507"/>
      <c r="EUK33" s="507"/>
      <c r="EUL33" s="507"/>
      <c r="EUM33" s="507"/>
      <c r="EUN33" s="507"/>
      <c r="EUO33" s="507"/>
      <c r="EUP33" s="507"/>
      <c r="EUQ33" s="507"/>
      <c r="EUR33" s="507"/>
      <c r="EUS33" s="507"/>
      <c r="EUT33" s="507"/>
      <c r="EUU33" s="507"/>
      <c r="EUV33" s="507"/>
      <c r="EUW33" s="507"/>
      <c r="EUX33" s="507"/>
      <c r="EUY33" s="507"/>
      <c r="EUZ33" s="507"/>
      <c r="EVA33" s="507"/>
      <c r="EVB33" s="507"/>
      <c r="EVC33" s="507"/>
      <c r="EVD33" s="507"/>
      <c r="EVE33" s="507"/>
      <c r="EVF33" s="507"/>
      <c r="EVG33" s="507"/>
      <c r="EVH33" s="507"/>
      <c r="EVI33" s="507"/>
      <c r="EVJ33" s="507"/>
      <c r="EVK33" s="507"/>
      <c r="EVL33" s="507"/>
      <c r="EVM33" s="507"/>
      <c r="EVN33" s="507"/>
      <c r="EVO33" s="507"/>
      <c r="EVP33" s="507"/>
      <c r="EVQ33" s="507"/>
      <c r="EVR33" s="507"/>
      <c r="EVS33" s="507"/>
      <c r="EVT33" s="507"/>
      <c r="EVU33" s="507"/>
      <c r="EVV33" s="507"/>
      <c r="EVW33" s="507"/>
      <c r="EVX33" s="507"/>
      <c r="EVY33" s="507"/>
      <c r="EVZ33" s="507"/>
      <c r="EWA33" s="507"/>
      <c r="EWB33" s="507"/>
      <c r="EWC33" s="507"/>
      <c r="EWD33" s="507"/>
      <c r="EWE33" s="507"/>
      <c r="EWF33" s="507"/>
      <c r="EWG33" s="507"/>
      <c r="EWH33" s="507"/>
      <c r="EWI33" s="507"/>
      <c r="EWJ33" s="507"/>
      <c r="EWK33" s="507"/>
      <c r="EWL33" s="507"/>
      <c r="EWM33" s="507"/>
      <c r="EWN33" s="507"/>
      <c r="EWO33" s="507"/>
      <c r="EWP33" s="507"/>
      <c r="EWQ33" s="507"/>
      <c r="EWR33" s="507"/>
      <c r="EWS33" s="507"/>
      <c r="EWT33" s="507"/>
      <c r="EWU33" s="507"/>
      <c r="EWV33" s="507"/>
      <c r="EWW33" s="507"/>
      <c r="EWX33" s="507"/>
      <c r="EWY33" s="507"/>
      <c r="EWZ33" s="507"/>
      <c r="EXA33" s="507"/>
      <c r="EXB33" s="507"/>
      <c r="EXC33" s="507"/>
      <c r="EXD33" s="507"/>
      <c r="EXE33" s="507"/>
      <c r="EXF33" s="507"/>
      <c r="EXG33" s="507"/>
      <c r="EXH33" s="507"/>
      <c r="EXI33" s="507"/>
      <c r="EXJ33" s="507"/>
      <c r="EXK33" s="507"/>
      <c r="EXL33" s="507"/>
      <c r="EXM33" s="507"/>
      <c r="EXN33" s="507"/>
      <c r="EXO33" s="507"/>
      <c r="EXP33" s="507"/>
      <c r="EXQ33" s="507"/>
      <c r="EXR33" s="507"/>
      <c r="EXS33" s="507"/>
      <c r="EXT33" s="507"/>
      <c r="EXU33" s="507"/>
      <c r="EXV33" s="507"/>
      <c r="EXW33" s="507"/>
      <c r="EXX33" s="507"/>
      <c r="EXY33" s="507"/>
      <c r="EXZ33" s="507"/>
      <c r="EYA33" s="507"/>
      <c r="EYB33" s="507"/>
      <c r="EYC33" s="507"/>
      <c r="EYD33" s="507"/>
      <c r="EYE33" s="507"/>
      <c r="EYF33" s="507"/>
      <c r="EYG33" s="507"/>
      <c r="EYH33" s="507"/>
      <c r="EYI33" s="507"/>
      <c r="EYJ33" s="507"/>
      <c r="EYK33" s="507"/>
      <c r="EYL33" s="507"/>
      <c r="EYM33" s="507"/>
      <c r="EYN33" s="507"/>
      <c r="EYO33" s="507"/>
      <c r="EYP33" s="507"/>
      <c r="EYQ33" s="507"/>
      <c r="EYR33" s="507"/>
      <c r="EYS33" s="507"/>
      <c r="EYT33" s="507"/>
      <c r="EYU33" s="507"/>
      <c r="EYV33" s="507"/>
      <c r="EYW33" s="507"/>
      <c r="EYX33" s="507"/>
      <c r="EYY33" s="507"/>
      <c r="EYZ33" s="507"/>
      <c r="EZA33" s="507"/>
      <c r="EZB33" s="507"/>
      <c r="EZC33" s="507"/>
      <c r="EZD33" s="507"/>
      <c r="EZE33" s="507"/>
      <c r="EZF33" s="507"/>
      <c r="EZG33" s="507"/>
      <c r="EZH33" s="507"/>
      <c r="EZI33" s="507"/>
      <c r="EZJ33" s="507"/>
      <c r="EZK33" s="507"/>
      <c r="EZL33" s="507"/>
      <c r="EZM33" s="507"/>
      <c r="EZN33" s="507"/>
      <c r="EZO33" s="507"/>
      <c r="EZP33" s="507"/>
      <c r="EZQ33" s="507"/>
      <c r="EZR33" s="507"/>
      <c r="EZS33" s="507"/>
      <c r="EZT33" s="507"/>
      <c r="EZU33" s="507"/>
      <c r="EZV33" s="507"/>
      <c r="EZW33" s="507"/>
      <c r="EZX33" s="507"/>
      <c r="EZY33" s="507"/>
      <c r="EZZ33" s="507"/>
      <c r="FAA33" s="507"/>
      <c r="FAB33" s="507"/>
      <c r="FAC33" s="507"/>
      <c r="FAD33" s="507"/>
      <c r="FAE33" s="507"/>
      <c r="FAF33" s="507"/>
      <c r="FAG33" s="507"/>
      <c r="FAH33" s="507"/>
      <c r="FAI33" s="507"/>
      <c r="FAJ33" s="507"/>
      <c r="FAK33" s="507"/>
      <c r="FAL33" s="507"/>
      <c r="FAM33" s="507"/>
      <c r="FAN33" s="507"/>
      <c r="FAO33" s="507"/>
      <c r="FAP33" s="507"/>
      <c r="FAQ33" s="507"/>
      <c r="FAR33" s="507"/>
      <c r="FAS33" s="507"/>
      <c r="FAT33" s="507"/>
      <c r="FAU33" s="507"/>
      <c r="FAV33" s="507"/>
      <c r="FAW33" s="507"/>
      <c r="FAX33" s="507"/>
      <c r="FAY33" s="507"/>
      <c r="FAZ33" s="507"/>
      <c r="FBA33" s="507"/>
      <c r="FBB33" s="507"/>
      <c r="FBC33" s="507"/>
      <c r="FBD33" s="507"/>
      <c r="FBE33" s="507"/>
      <c r="FBF33" s="507"/>
      <c r="FBG33" s="507"/>
      <c r="FBH33" s="507"/>
      <c r="FBI33" s="507"/>
      <c r="FBJ33" s="507"/>
      <c r="FBK33" s="507"/>
      <c r="FBL33" s="507"/>
      <c r="FBM33" s="507"/>
      <c r="FBN33" s="507"/>
      <c r="FBO33" s="507"/>
      <c r="FBP33" s="507"/>
      <c r="FBQ33" s="507"/>
      <c r="FBR33" s="507"/>
      <c r="FBS33" s="507"/>
      <c r="FBT33" s="507"/>
      <c r="FBU33" s="507"/>
      <c r="FBV33" s="507"/>
      <c r="FBW33" s="507"/>
      <c r="FBX33" s="507"/>
      <c r="FBY33" s="507"/>
      <c r="FBZ33" s="507"/>
      <c r="FCA33" s="507"/>
      <c r="FCB33" s="507"/>
      <c r="FCC33" s="507"/>
      <c r="FCD33" s="507"/>
      <c r="FCE33" s="507"/>
      <c r="FCF33" s="507"/>
      <c r="FCG33" s="507"/>
      <c r="FCH33" s="507"/>
      <c r="FCI33" s="507"/>
      <c r="FCJ33" s="507"/>
      <c r="FCK33" s="507"/>
      <c r="FCL33" s="507"/>
      <c r="FCM33" s="507"/>
      <c r="FCN33" s="507"/>
      <c r="FCO33" s="507"/>
      <c r="FCP33" s="507"/>
      <c r="FCQ33" s="507"/>
      <c r="FCR33" s="507"/>
      <c r="FCS33" s="507"/>
      <c r="FCT33" s="507"/>
      <c r="FCU33" s="507"/>
      <c r="FCV33" s="507"/>
      <c r="FCW33" s="507"/>
      <c r="FCX33" s="507"/>
      <c r="FCY33" s="507"/>
      <c r="FCZ33" s="507"/>
      <c r="FDA33" s="507"/>
      <c r="FDB33" s="507"/>
      <c r="FDC33" s="507"/>
      <c r="FDD33" s="507"/>
      <c r="FDE33" s="507"/>
      <c r="FDF33" s="507"/>
      <c r="FDG33" s="507"/>
      <c r="FDH33" s="507"/>
      <c r="FDI33" s="507"/>
      <c r="FDJ33" s="507"/>
      <c r="FDK33" s="507"/>
      <c r="FDL33" s="507"/>
      <c r="FDM33" s="507"/>
      <c r="FDN33" s="507"/>
      <c r="FDO33" s="507"/>
      <c r="FDP33" s="507"/>
      <c r="FDQ33" s="507"/>
      <c r="FDR33" s="507"/>
      <c r="FDS33" s="507"/>
      <c r="FDT33" s="507"/>
      <c r="FDU33" s="507"/>
      <c r="FDV33" s="507"/>
      <c r="FDW33" s="507"/>
      <c r="FDX33" s="507"/>
      <c r="FDY33" s="507"/>
      <c r="FDZ33" s="507"/>
      <c r="FEA33" s="507"/>
      <c r="FEB33" s="507"/>
      <c r="FEC33" s="507"/>
      <c r="FED33" s="507"/>
      <c r="FEE33" s="507"/>
      <c r="FEF33" s="507"/>
      <c r="FEG33" s="507"/>
      <c r="FEH33" s="507"/>
      <c r="FEI33" s="507"/>
      <c r="FEJ33" s="507"/>
      <c r="FEK33" s="507"/>
      <c r="FEL33" s="507"/>
      <c r="FEM33" s="507"/>
      <c r="FEN33" s="507"/>
      <c r="FEO33" s="507"/>
      <c r="FEP33" s="507"/>
      <c r="FEQ33" s="507"/>
      <c r="FER33" s="507"/>
      <c r="FES33" s="507"/>
      <c r="FET33" s="507"/>
      <c r="FEU33" s="507"/>
      <c r="FEV33" s="507"/>
      <c r="FEW33" s="507"/>
      <c r="FEX33" s="507"/>
      <c r="FEY33" s="507"/>
      <c r="FEZ33" s="507"/>
      <c r="FFA33" s="507"/>
      <c r="FFB33" s="507"/>
      <c r="FFC33" s="507"/>
      <c r="FFD33" s="507"/>
      <c r="FFE33" s="507"/>
      <c r="FFF33" s="507"/>
      <c r="FFG33" s="507"/>
      <c r="FFH33" s="507"/>
      <c r="FFI33" s="507"/>
      <c r="FFJ33" s="507"/>
      <c r="FFK33" s="507"/>
      <c r="FFL33" s="507"/>
      <c r="FFM33" s="507"/>
      <c r="FFN33" s="507"/>
      <c r="FFO33" s="507"/>
      <c r="FFP33" s="507"/>
      <c r="FFQ33" s="507"/>
      <c r="FFR33" s="507"/>
      <c r="FFS33" s="507"/>
      <c r="FFT33" s="507"/>
      <c r="FFU33" s="507"/>
      <c r="FFV33" s="507"/>
      <c r="FFW33" s="507"/>
      <c r="FFX33" s="507"/>
      <c r="FFY33" s="507"/>
      <c r="FFZ33" s="507"/>
      <c r="FGA33" s="507"/>
      <c r="FGB33" s="507"/>
      <c r="FGC33" s="507"/>
      <c r="FGD33" s="507"/>
      <c r="FGE33" s="507"/>
      <c r="FGF33" s="507"/>
      <c r="FGG33" s="507"/>
      <c r="FGH33" s="507"/>
      <c r="FGI33" s="507"/>
      <c r="FGJ33" s="507"/>
      <c r="FGK33" s="507"/>
      <c r="FGL33" s="507"/>
      <c r="FGM33" s="507"/>
      <c r="FGN33" s="507"/>
      <c r="FGO33" s="507"/>
      <c r="FGP33" s="507"/>
      <c r="FGQ33" s="507"/>
      <c r="FGR33" s="507"/>
      <c r="FGS33" s="507"/>
      <c r="FGT33" s="507"/>
      <c r="FGU33" s="507"/>
      <c r="FGV33" s="507"/>
      <c r="FGW33" s="507"/>
      <c r="FGX33" s="507"/>
      <c r="FGY33" s="507"/>
      <c r="FGZ33" s="507"/>
      <c r="FHA33" s="507"/>
      <c r="FHB33" s="507"/>
      <c r="FHC33" s="507"/>
      <c r="FHD33" s="507"/>
      <c r="FHE33" s="507"/>
      <c r="FHF33" s="507"/>
      <c r="FHG33" s="507"/>
      <c r="FHH33" s="507"/>
      <c r="FHI33" s="507"/>
      <c r="FHJ33" s="507"/>
      <c r="FHK33" s="507"/>
      <c r="FHL33" s="507"/>
      <c r="FHM33" s="507"/>
      <c r="FHN33" s="507"/>
      <c r="FHO33" s="507"/>
      <c r="FHP33" s="507"/>
      <c r="FHQ33" s="507"/>
      <c r="FHR33" s="507"/>
      <c r="FHS33" s="507"/>
      <c r="FHT33" s="507"/>
      <c r="FHU33" s="507"/>
      <c r="FHV33" s="507"/>
      <c r="FHW33" s="507"/>
      <c r="FHX33" s="507"/>
      <c r="FHY33" s="507"/>
      <c r="FHZ33" s="507"/>
      <c r="FIA33" s="507"/>
      <c r="FIB33" s="507"/>
      <c r="FIC33" s="507"/>
      <c r="FID33" s="507"/>
      <c r="FIE33" s="507"/>
      <c r="FIF33" s="507"/>
      <c r="FIG33" s="507"/>
      <c r="FIH33" s="507"/>
      <c r="FII33" s="507"/>
      <c r="FIJ33" s="507"/>
      <c r="FIK33" s="507"/>
      <c r="FIL33" s="507"/>
      <c r="FIM33" s="507"/>
      <c r="FIN33" s="507"/>
      <c r="FIO33" s="507"/>
      <c r="FIP33" s="507"/>
      <c r="FIQ33" s="507"/>
      <c r="FIR33" s="507"/>
      <c r="FIS33" s="507"/>
      <c r="FIT33" s="507"/>
      <c r="FIU33" s="507"/>
      <c r="FIV33" s="507"/>
      <c r="FIW33" s="507"/>
      <c r="FIX33" s="507"/>
      <c r="FIY33" s="507"/>
      <c r="FIZ33" s="507"/>
      <c r="FJA33" s="507"/>
      <c r="FJB33" s="507"/>
      <c r="FJC33" s="507"/>
      <c r="FJD33" s="507"/>
      <c r="FJE33" s="507"/>
      <c r="FJF33" s="507"/>
      <c r="FJG33" s="507"/>
      <c r="FJH33" s="507"/>
      <c r="FJI33" s="507"/>
      <c r="FJJ33" s="507"/>
      <c r="FJK33" s="507"/>
      <c r="FJL33" s="507"/>
      <c r="FJM33" s="507"/>
      <c r="FJN33" s="507"/>
      <c r="FJO33" s="507"/>
      <c r="FJP33" s="507"/>
      <c r="FJQ33" s="507"/>
      <c r="FJR33" s="507"/>
      <c r="FJS33" s="507"/>
      <c r="FJT33" s="507"/>
      <c r="FJU33" s="507"/>
      <c r="FJV33" s="507"/>
      <c r="FJW33" s="507"/>
      <c r="FJX33" s="507"/>
      <c r="FJY33" s="507"/>
      <c r="FJZ33" s="507"/>
      <c r="FKA33" s="507"/>
      <c r="FKB33" s="507"/>
      <c r="FKC33" s="507"/>
      <c r="FKD33" s="507"/>
      <c r="FKE33" s="507"/>
      <c r="FKF33" s="507"/>
      <c r="FKG33" s="507"/>
      <c r="FKH33" s="507"/>
      <c r="FKI33" s="507"/>
      <c r="FKJ33" s="507"/>
      <c r="FKK33" s="507"/>
      <c r="FKL33" s="507"/>
      <c r="FKM33" s="507"/>
      <c r="FKN33" s="507"/>
      <c r="FKO33" s="507"/>
      <c r="FKP33" s="507"/>
      <c r="FKQ33" s="507"/>
      <c r="FKR33" s="507"/>
      <c r="FKS33" s="507"/>
      <c r="FKT33" s="507"/>
      <c r="FKU33" s="507"/>
      <c r="FKV33" s="507"/>
      <c r="FKW33" s="507"/>
      <c r="FKX33" s="507"/>
      <c r="FKY33" s="507"/>
      <c r="FKZ33" s="507"/>
      <c r="FLA33" s="507"/>
      <c r="FLB33" s="507"/>
      <c r="FLC33" s="507"/>
      <c r="FLD33" s="507"/>
      <c r="FLE33" s="507"/>
      <c r="FLF33" s="507"/>
      <c r="FLG33" s="507"/>
      <c r="FLH33" s="507"/>
      <c r="FLI33" s="507"/>
      <c r="FLJ33" s="507"/>
      <c r="FLK33" s="507"/>
      <c r="FLL33" s="507"/>
      <c r="FLM33" s="507"/>
      <c r="FLN33" s="507"/>
      <c r="FLO33" s="507"/>
      <c r="FLP33" s="507"/>
      <c r="FLQ33" s="507"/>
      <c r="FLR33" s="507"/>
      <c r="FLS33" s="507"/>
      <c r="FLT33" s="507"/>
      <c r="FLU33" s="507"/>
      <c r="FLV33" s="507"/>
      <c r="FLW33" s="507"/>
      <c r="FLX33" s="507"/>
      <c r="FLY33" s="507"/>
      <c r="FLZ33" s="507"/>
      <c r="FMA33" s="507"/>
      <c r="FMB33" s="507"/>
      <c r="FMC33" s="507"/>
      <c r="FMD33" s="507"/>
      <c r="FME33" s="507"/>
      <c r="FMF33" s="507"/>
      <c r="FMG33" s="507"/>
      <c r="FMH33" s="507"/>
      <c r="FMI33" s="507"/>
      <c r="FMJ33" s="507"/>
      <c r="FMK33" s="507"/>
      <c r="FML33" s="507"/>
      <c r="FMM33" s="507"/>
      <c r="FMN33" s="507"/>
      <c r="FMO33" s="507"/>
      <c r="FMP33" s="507"/>
      <c r="FMQ33" s="507"/>
      <c r="FMR33" s="507"/>
      <c r="FMS33" s="507"/>
      <c r="FMT33" s="507"/>
      <c r="FMU33" s="507"/>
      <c r="FMV33" s="507"/>
      <c r="FMW33" s="507"/>
      <c r="FMX33" s="507"/>
      <c r="FMY33" s="507"/>
      <c r="FMZ33" s="507"/>
      <c r="FNA33" s="507"/>
      <c r="FNB33" s="507"/>
      <c r="FNC33" s="507"/>
      <c r="FND33" s="507"/>
      <c r="FNE33" s="507"/>
      <c r="FNF33" s="507"/>
      <c r="FNG33" s="507"/>
      <c r="FNH33" s="507"/>
      <c r="FNI33" s="507"/>
      <c r="FNJ33" s="507"/>
      <c r="FNK33" s="507"/>
      <c r="FNL33" s="507"/>
      <c r="FNM33" s="507"/>
      <c r="FNN33" s="507"/>
      <c r="FNO33" s="507"/>
      <c r="FNP33" s="507"/>
      <c r="FNQ33" s="507"/>
      <c r="FNR33" s="507"/>
      <c r="FNS33" s="507"/>
      <c r="FNT33" s="507"/>
      <c r="FNU33" s="507"/>
      <c r="FNV33" s="507"/>
      <c r="FNW33" s="507"/>
      <c r="FNX33" s="507"/>
      <c r="FNY33" s="507"/>
      <c r="FNZ33" s="507"/>
      <c r="FOA33" s="507"/>
      <c r="FOB33" s="507"/>
      <c r="FOC33" s="507"/>
      <c r="FOD33" s="507"/>
      <c r="FOE33" s="507"/>
      <c r="FOF33" s="507"/>
      <c r="FOG33" s="507"/>
      <c r="FOH33" s="507"/>
      <c r="FOI33" s="507"/>
      <c r="FOJ33" s="507"/>
      <c r="FOK33" s="507"/>
      <c r="FOL33" s="507"/>
      <c r="FOM33" s="507"/>
      <c r="FON33" s="507"/>
      <c r="FOO33" s="507"/>
      <c r="FOP33" s="507"/>
      <c r="FOQ33" s="507"/>
      <c r="FOR33" s="507"/>
      <c r="FOS33" s="507"/>
      <c r="FOT33" s="507"/>
      <c r="FOU33" s="507"/>
      <c r="FOV33" s="507"/>
      <c r="FOW33" s="507"/>
      <c r="FOX33" s="507"/>
      <c r="FOY33" s="507"/>
      <c r="FOZ33" s="507"/>
      <c r="FPA33" s="507"/>
      <c r="FPB33" s="507"/>
      <c r="FPC33" s="507"/>
      <c r="FPD33" s="507"/>
      <c r="FPE33" s="507"/>
      <c r="FPF33" s="507"/>
      <c r="FPG33" s="507"/>
      <c r="FPH33" s="507"/>
      <c r="FPI33" s="507"/>
      <c r="FPJ33" s="507"/>
      <c r="FPK33" s="507"/>
      <c r="FPL33" s="507"/>
      <c r="FPM33" s="507"/>
      <c r="FPN33" s="507"/>
      <c r="FPO33" s="507"/>
      <c r="FPP33" s="507"/>
      <c r="FPQ33" s="507"/>
      <c r="FPR33" s="507"/>
      <c r="FPS33" s="507"/>
      <c r="FPT33" s="507"/>
      <c r="FPU33" s="507"/>
      <c r="FPV33" s="507"/>
      <c r="FPW33" s="507"/>
      <c r="FPX33" s="507"/>
      <c r="FPY33" s="507"/>
      <c r="FPZ33" s="507"/>
      <c r="FQA33" s="507"/>
      <c r="FQB33" s="507"/>
      <c r="FQC33" s="507"/>
      <c r="FQD33" s="507"/>
      <c r="FQE33" s="507"/>
      <c r="FQF33" s="507"/>
      <c r="FQG33" s="507"/>
      <c r="FQH33" s="507"/>
      <c r="FQI33" s="507"/>
      <c r="FQJ33" s="507"/>
      <c r="FQK33" s="507"/>
      <c r="FQL33" s="507"/>
      <c r="FQM33" s="507"/>
      <c r="FQN33" s="507"/>
      <c r="FQO33" s="507"/>
      <c r="FQP33" s="507"/>
      <c r="FQQ33" s="507"/>
      <c r="FQR33" s="507"/>
      <c r="FQS33" s="507"/>
      <c r="FQT33" s="507"/>
      <c r="FQU33" s="507"/>
      <c r="FQV33" s="507"/>
      <c r="FQW33" s="507"/>
      <c r="FQX33" s="507"/>
      <c r="FQY33" s="507"/>
      <c r="FQZ33" s="507"/>
      <c r="FRA33" s="507"/>
      <c r="FRB33" s="507"/>
      <c r="FRC33" s="507"/>
      <c r="FRD33" s="507"/>
      <c r="FRE33" s="507"/>
      <c r="FRF33" s="507"/>
      <c r="FRG33" s="507"/>
      <c r="FRH33" s="507"/>
      <c r="FRI33" s="507"/>
      <c r="FRJ33" s="507"/>
      <c r="FRK33" s="507"/>
      <c r="FRL33" s="507"/>
      <c r="FRM33" s="507"/>
      <c r="FRN33" s="507"/>
      <c r="FRO33" s="507"/>
      <c r="FRP33" s="507"/>
      <c r="FRQ33" s="507"/>
      <c r="FRR33" s="507"/>
      <c r="FRS33" s="507"/>
      <c r="FRT33" s="507"/>
      <c r="FRU33" s="507"/>
      <c r="FRV33" s="507"/>
      <c r="FRW33" s="507"/>
      <c r="FRX33" s="507"/>
      <c r="FRY33" s="507"/>
      <c r="FRZ33" s="507"/>
      <c r="FSA33" s="507"/>
      <c r="FSB33" s="507"/>
      <c r="FSC33" s="507"/>
      <c r="FSD33" s="507"/>
      <c r="FSE33" s="507"/>
      <c r="FSF33" s="507"/>
      <c r="FSG33" s="507"/>
      <c r="FSH33" s="507"/>
      <c r="FSI33" s="507"/>
      <c r="FSJ33" s="507"/>
      <c r="FSK33" s="507"/>
      <c r="FSL33" s="507"/>
      <c r="FSM33" s="507"/>
      <c r="FSN33" s="507"/>
      <c r="FSO33" s="507"/>
      <c r="FSP33" s="507"/>
      <c r="FSQ33" s="507"/>
      <c r="FSR33" s="507"/>
      <c r="FSS33" s="507"/>
      <c r="FST33" s="507"/>
      <c r="FSU33" s="507"/>
      <c r="FSV33" s="507"/>
      <c r="FSW33" s="507"/>
      <c r="FSX33" s="507"/>
      <c r="FSY33" s="507"/>
      <c r="FSZ33" s="507"/>
      <c r="FTA33" s="507"/>
      <c r="FTB33" s="507"/>
      <c r="FTC33" s="507"/>
      <c r="FTD33" s="507"/>
      <c r="FTE33" s="507"/>
      <c r="FTF33" s="507"/>
      <c r="FTG33" s="507"/>
      <c r="FTH33" s="507"/>
      <c r="FTI33" s="507"/>
      <c r="FTJ33" s="507"/>
      <c r="FTK33" s="507"/>
      <c r="FTL33" s="507"/>
      <c r="FTM33" s="507"/>
      <c r="FTN33" s="507"/>
      <c r="FTO33" s="507"/>
      <c r="FTP33" s="507"/>
      <c r="FTQ33" s="507"/>
      <c r="FTR33" s="507"/>
      <c r="FTS33" s="507"/>
      <c r="FTT33" s="507"/>
      <c r="FTU33" s="507"/>
      <c r="FTV33" s="507"/>
      <c r="FTW33" s="507"/>
      <c r="FTX33" s="507"/>
      <c r="FTY33" s="507"/>
      <c r="FTZ33" s="507"/>
      <c r="FUA33" s="507"/>
      <c r="FUB33" s="507"/>
      <c r="FUC33" s="507"/>
      <c r="FUD33" s="507"/>
      <c r="FUE33" s="507"/>
      <c r="FUF33" s="507"/>
      <c r="FUG33" s="507"/>
      <c r="FUH33" s="507"/>
      <c r="FUI33" s="507"/>
      <c r="FUJ33" s="507"/>
      <c r="FUK33" s="507"/>
      <c r="FUL33" s="507"/>
      <c r="FUM33" s="507"/>
      <c r="FUN33" s="507"/>
      <c r="FUO33" s="507"/>
      <c r="FUP33" s="507"/>
      <c r="FUQ33" s="507"/>
      <c r="FUR33" s="507"/>
      <c r="FUS33" s="507"/>
      <c r="FUT33" s="507"/>
      <c r="FUU33" s="507"/>
      <c r="FUV33" s="507"/>
      <c r="FUW33" s="507"/>
      <c r="FUX33" s="507"/>
      <c r="FUY33" s="507"/>
      <c r="FUZ33" s="507"/>
      <c r="FVA33" s="507"/>
      <c r="FVB33" s="507"/>
      <c r="FVC33" s="507"/>
      <c r="FVD33" s="507"/>
      <c r="FVE33" s="507"/>
      <c r="FVF33" s="507"/>
      <c r="FVG33" s="507"/>
      <c r="FVH33" s="507"/>
      <c r="FVI33" s="507"/>
      <c r="FVJ33" s="507"/>
      <c r="FVK33" s="507"/>
      <c r="FVL33" s="507"/>
      <c r="FVM33" s="507"/>
      <c r="FVN33" s="507"/>
      <c r="FVO33" s="507"/>
      <c r="FVP33" s="507"/>
      <c r="FVQ33" s="507"/>
      <c r="FVR33" s="507"/>
      <c r="FVS33" s="507"/>
      <c r="FVT33" s="507"/>
      <c r="FVU33" s="507"/>
      <c r="FVV33" s="507"/>
      <c r="FVW33" s="507"/>
      <c r="FVX33" s="507"/>
      <c r="FVY33" s="507"/>
      <c r="FVZ33" s="507"/>
      <c r="FWA33" s="507"/>
      <c r="FWB33" s="507"/>
      <c r="FWC33" s="507"/>
      <c r="FWD33" s="507"/>
      <c r="FWE33" s="507"/>
      <c r="FWF33" s="507"/>
      <c r="FWG33" s="507"/>
      <c r="FWH33" s="507"/>
      <c r="FWI33" s="507"/>
      <c r="FWJ33" s="507"/>
      <c r="FWK33" s="507"/>
      <c r="FWL33" s="507"/>
      <c r="FWM33" s="507"/>
      <c r="FWN33" s="507"/>
      <c r="FWO33" s="507"/>
      <c r="FWP33" s="507"/>
      <c r="FWQ33" s="507"/>
      <c r="FWR33" s="507"/>
      <c r="FWS33" s="507"/>
      <c r="FWT33" s="507"/>
      <c r="FWU33" s="507"/>
      <c r="FWV33" s="507"/>
      <c r="FWW33" s="507"/>
      <c r="FWX33" s="507"/>
      <c r="FWY33" s="507"/>
      <c r="FWZ33" s="507"/>
      <c r="FXA33" s="507"/>
      <c r="FXB33" s="507"/>
      <c r="FXC33" s="507"/>
      <c r="FXD33" s="507"/>
      <c r="FXE33" s="507"/>
      <c r="FXF33" s="507"/>
      <c r="FXG33" s="507"/>
      <c r="FXH33" s="507"/>
      <c r="FXI33" s="507"/>
      <c r="FXJ33" s="507"/>
      <c r="FXK33" s="507"/>
      <c r="FXL33" s="507"/>
      <c r="FXM33" s="507"/>
      <c r="FXN33" s="507"/>
      <c r="FXO33" s="507"/>
      <c r="FXP33" s="507"/>
      <c r="FXQ33" s="507"/>
      <c r="FXR33" s="507"/>
      <c r="FXS33" s="507"/>
      <c r="FXT33" s="507"/>
      <c r="FXU33" s="507"/>
      <c r="FXV33" s="507"/>
      <c r="FXW33" s="507"/>
      <c r="FXX33" s="507"/>
      <c r="FXY33" s="507"/>
      <c r="FXZ33" s="507"/>
      <c r="FYA33" s="507"/>
      <c r="FYB33" s="507"/>
      <c r="FYC33" s="507"/>
      <c r="FYD33" s="507"/>
      <c r="FYE33" s="507"/>
      <c r="FYF33" s="507"/>
      <c r="FYG33" s="507"/>
      <c r="FYH33" s="507"/>
      <c r="FYI33" s="507"/>
      <c r="FYJ33" s="507"/>
      <c r="FYK33" s="507"/>
      <c r="FYL33" s="507"/>
      <c r="FYM33" s="507"/>
      <c r="FYN33" s="507"/>
      <c r="FYO33" s="507"/>
      <c r="FYP33" s="507"/>
      <c r="FYQ33" s="507"/>
      <c r="FYR33" s="507"/>
      <c r="FYS33" s="507"/>
      <c r="FYT33" s="507"/>
      <c r="FYU33" s="507"/>
      <c r="FYV33" s="507"/>
      <c r="FYW33" s="507"/>
      <c r="FYX33" s="507"/>
      <c r="FYY33" s="507"/>
      <c r="FYZ33" s="507"/>
      <c r="FZA33" s="507"/>
      <c r="FZB33" s="507"/>
      <c r="FZC33" s="507"/>
      <c r="FZD33" s="507"/>
      <c r="FZE33" s="507"/>
      <c r="FZF33" s="507"/>
      <c r="FZG33" s="507"/>
      <c r="FZH33" s="507"/>
      <c r="FZI33" s="507"/>
      <c r="FZJ33" s="507"/>
      <c r="FZK33" s="507"/>
      <c r="FZL33" s="507"/>
      <c r="FZM33" s="507"/>
      <c r="FZN33" s="507"/>
      <c r="FZO33" s="507"/>
      <c r="FZP33" s="507"/>
      <c r="FZQ33" s="507"/>
      <c r="FZR33" s="507"/>
      <c r="FZS33" s="507"/>
      <c r="FZT33" s="507"/>
      <c r="FZU33" s="507"/>
      <c r="FZV33" s="507"/>
      <c r="FZW33" s="507"/>
      <c r="FZX33" s="507"/>
      <c r="FZY33" s="507"/>
      <c r="FZZ33" s="507"/>
      <c r="GAA33" s="507"/>
      <c r="GAB33" s="507"/>
      <c r="GAC33" s="507"/>
      <c r="GAD33" s="507"/>
      <c r="GAE33" s="507"/>
      <c r="GAF33" s="507"/>
      <c r="GAG33" s="507"/>
      <c r="GAH33" s="507"/>
      <c r="GAI33" s="507"/>
      <c r="GAJ33" s="507"/>
      <c r="GAK33" s="507"/>
      <c r="GAL33" s="507"/>
      <c r="GAM33" s="507"/>
      <c r="GAN33" s="507"/>
      <c r="GAO33" s="507"/>
      <c r="GAP33" s="507"/>
      <c r="GAQ33" s="507"/>
      <c r="GAR33" s="507"/>
      <c r="GAS33" s="507"/>
      <c r="GAT33" s="507"/>
      <c r="GAU33" s="507"/>
      <c r="GAV33" s="507"/>
      <c r="GAW33" s="507"/>
      <c r="GAX33" s="507"/>
      <c r="GAY33" s="507"/>
      <c r="GAZ33" s="507"/>
      <c r="GBA33" s="507"/>
      <c r="GBB33" s="507"/>
      <c r="GBC33" s="507"/>
      <c r="GBD33" s="507"/>
      <c r="GBE33" s="507"/>
      <c r="GBF33" s="507"/>
      <c r="GBG33" s="507"/>
      <c r="GBH33" s="507"/>
      <c r="GBI33" s="507"/>
      <c r="GBJ33" s="507"/>
      <c r="GBK33" s="507"/>
      <c r="GBL33" s="507"/>
      <c r="GBM33" s="507"/>
      <c r="GBN33" s="507"/>
      <c r="GBO33" s="507"/>
      <c r="GBP33" s="507"/>
      <c r="GBQ33" s="507"/>
      <c r="GBR33" s="507"/>
      <c r="GBS33" s="507"/>
      <c r="GBT33" s="507"/>
      <c r="GBU33" s="507"/>
      <c r="GBV33" s="507"/>
      <c r="GBW33" s="507"/>
      <c r="GBX33" s="507"/>
      <c r="GBY33" s="507"/>
      <c r="GBZ33" s="507"/>
      <c r="GCA33" s="507"/>
      <c r="GCB33" s="507"/>
      <c r="GCC33" s="507"/>
      <c r="GCD33" s="507"/>
      <c r="GCE33" s="507"/>
      <c r="GCF33" s="507"/>
      <c r="GCG33" s="507"/>
      <c r="GCH33" s="507"/>
      <c r="GCI33" s="507"/>
      <c r="GCJ33" s="507"/>
      <c r="GCK33" s="507"/>
      <c r="GCL33" s="507"/>
      <c r="GCM33" s="507"/>
      <c r="GCN33" s="507"/>
      <c r="GCO33" s="507"/>
      <c r="GCP33" s="507"/>
      <c r="GCQ33" s="507"/>
      <c r="GCR33" s="507"/>
      <c r="GCS33" s="507"/>
      <c r="GCT33" s="507"/>
      <c r="GCU33" s="507"/>
      <c r="GCV33" s="507"/>
      <c r="GCW33" s="507"/>
      <c r="GCX33" s="507"/>
      <c r="GCY33" s="507"/>
      <c r="GCZ33" s="507"/>
      <c r="GDA33" s="507"/>
      <c r="GDB33" s="507"/>
      <c r="GDC33" s="507"/>
      <c r="GDD33" s="507"/>
      <c r="GDE33" s="507"/>
      <c r="GDF33" s="507"/>
      <c r="GDG33" s="507"/>
      <c r="GDH33" s="507"/>
      <c r="GDI33" s="507"/>
      <c r="GDJ33" s="507"/>
      <c r="GDK33" s="507"/>
      <c r="GDL33" s="507"/>
      <c r="GDM33" s="507"/>
      <c r="GDN33" s="507"/>
      <c r="GDO33" s="507"/>
      <c r="GDP33" s="507"/>
      <c r="GDQ33" s="507"/>
      <c r="GDR33" s="507"/>
      <c r="GDS33" s="507"/>
      <c r="GDT33" s="507"/>
      <c r="GDU33" s="507"/>
      <c r="GDV33" s="507"/>
      <c r="GDW33" s="507"/>
      <c r="GDX33" s="507"/>
      <c r="GDY33" s="507"/>
      <c r="GDZ33" s="507"/>
      <c r="GEA33" s="507"/>
      <c r="GEB33" s="507"/>
      <c r="GEC33" s="507"/>
      <c r="GED33" s="507"/>
      <c r="GEE33" s="507"/>
      <c r="GEF33" s="507"/>
      <c r="GEG33" s="507"/>
      <c r="GEH33" s="507"/>
      <c r="GEI33" s="507"/>
      <c r="GEJ33" s="507"/>
      <c r="GEK33" s="507"/>
      <c r="GEL33" s="507"/>
      <c r="GEM33" s="507"/>
      <c r="GEN33" s="507"/>
      <c r="GEO33" s="507"/>
      <c r="GEP33" s="507"/>
      <c r="GEQ33" s="507"/>
      <c r="GER33" s="507"/>
      <c r="GES33" s="507"/>
      <c r="GET33" s="507"/>
      <c r="GEU33" s="507"/>
      <c r="GEV33" s="507"/>
      <c r="GEW33" s="507"/>
      <c r="GEX33" s="507"/>
      <c r="GEY33" s="507"/>
      <c r="GEZ33" s="507"/>
      <c r="GFA33" s="507"/>
      <c r="GFB33" s="507"/>
      <c r="GFC33" s="507"/>
      <c r="GFD33" s="507"/>
      <c r="GFE33" s="507"/>
      <c r="GFF33" s="507"/>
      <c r="GFG33" s="507"/>
      <c r="GFH33" s="507"/>
      <c r="GFI33" s="507"/>
      <c r="GFJ33" s="507"/>
      <c r="GFK33" s="507"/>
      <c r="GFL33" s="507"/>
      <c r="GFM33" s="507"/>
      <c r="GFN33" s="507"/>
      <c r="GFO33" s="507"/>
      <c r="GFP33" s="507"/>
      <c r="GFQ33" s="507"/>
      <c r="GFR33" s="507"/>
      <c r="GFS33" s="507"/>
      <c r="GFT33" s="507"/>
      <c r="GFU33" s="507"/>
      <c r="GFV33" s="507"/>
      <c r="GFW33" s="507"/>
      <c r="GFX33" s="507"/>
      <c r="GFY33" s="507"/>
      <c r="GFZ33" s="507"/>
      <c r="GGA33" s="507"/>
      <c r="GGB33" s="507"/>
      <c r="GGC33" s="507"/>
      <c r="GGD33" s="507"/>
      <c r="GGE33" s="507"/>
      <c r="GGF33" s="507"/>
      <c r="GGG33" s="507"/>
      <c r="GGH33" s="507"/>
      <c r="GGI33" s="507"/>
      <c r="GGJ33" s="507"/>
      <c r="GGK33" s="507"/>
      <c r="GGL33" s="507"/>
      <c r="GGM33" s="507"/>
      <c r="GGN33" s="507"/>
      <c r="GGO33" s="507"/>
      <c r="GGP33" s="507"/>
      <c r="GGQ33" s="507"/>
      <c r="GGR33" s="507"/>
      <c r="GGS33" s="507"/>
      <c r="GGT33" s="507"/>
      <c r="GGU33" s="507"/>
      <c r="GGV33" s="507"/>
      <c r="GGW33" s="507"/>
      <c r="GGX33" s="507"/>
      <c r="GGY33" s="507"/>
      <c r="GGZ33" s="507"/>
      <c r="GHA33" s="507"/>
      <c r="GHB33" s="507"/>
      <c r="GHC33" s="507"/>
      <c r="GHD33" s="507"/>
      <c r="GHE33" s="507"/>
      <c r="GHF33" s="507"/>
      <c r="GHG33" s="507"/>
      <c r="GHH33" s="507"/>
      <c r="GHI33" s="507"/>
      <c r="GHJ33" s="507"/>
      <c r="GHK33" s="507"/>
      <c r="GHL33" s="507"/>
      <c r="GHM33" s="507"/>
      <c r="GHN33" s="507"/>
      <c r="GHO33" s="507"/>
      <c r="GHP33" s="507"/>
      <c r="GHQ33" s="507"/>
      <c r="GHR33" s="507"/>
      <c r="GHS33" s="507"/>
      <c r="GHT33" s="507"/>
      <c r="GHU33" s="507"/>
      <c r="GHV33" s="507"/>
      <c r="GHW33" s="507"/>
      <c r="GHX33" s="507"/>
      <c r="GHY33" s="507"/>
      <c r="GHZ33" s="507"/>
      <c r="GIA33" s="507"/>
      <c r="GIB33" s="507"/>
      <c r="GIC33" s="507"/>
      <c r="GID33" s="507"/>
      <c r="GIE33" s="507"/>
      <c r="GIF33" s="507"/>
      <c r="GIG33" s="507"/>
      <c r="GIH33" s="507"/>
      <c r="GII33" s="507"/>
      <c r="GIJ33" s="507"/>
      <c r="GIK33" s="507"/>
      <c r="GIL33" s="507"/>
      <c r="GIM33" s="507"/>
      <c r="GIN33" s="507"/>
      <c r="GIO33" s="507"/>
      <c r="GIP33" s="507"/>
      <c r="GIQ33" s="507"/>
      <c r="GIR33" s="507"/>
      <c r="GIS33" s="507"/>
      <c r="GIT33" s="507"/>
      <c r="GIU33" s="507"/>
      <c r="GIV33" s="507"/>
      <c r="GIW33" s="507"/>
      <c r="GIX33" s="507"/>
      <c r="GIY33" s="507"/>
      <c r="GIZ33" s="507"/>
      <c r="GJA33" s="507"/>
      <c r="GJB33" s="507"/>
      <c r="GJC33" s="507"/>
      <c r="GJD33" s="507"/>
      <c r="GJE33" s="507"/>
      <c r="GJF33" s="507"/>
      <c r="GJG33" s="507"/>
      <c r="GJH33" s="507"/>
      <c r="GJI33" s="507"/>
      <c r="GJJ33" s="507"/>
      <c r="GJK33" s="507"/>
      <c r="GJL33" s="507"/>
      <c r="GJM33" s="507"/>
      <c r="GJN33" s="507"/>
      <c r="GJO33" s="507"/>
      <c r="GJP33" s="507"/>
      <c r="GJQ33" s="507"/>
      <c r="GJR33" s="507"/>
      <c r="GJS33" s="507"/>
      <c r="GJT33" s="507"/>
      <c r="GJU33" s="507"/>
      <c r="GJV33" s="507"/>
      <c r="GJW33" s="507"/>
      <c r="GJX33" s="507"/>
      <c r="GJY33" s="507"/>
      <c r="GJZ33" s="507"/>
      <c r="GKA33" s="507"/>
      <c r="GKB33" s="507"/>
      <c r="GKC33" s="507"/>
      <c r="GKD33" s="507"/>
      <c r="GKE33" s="507"/>
      <c r="GKF33" s="507"/>
      <c r="GKG33" s="507"/>
      <c r="GKH33" s="507"/>
      <c r="GKI33" s="507"/>
      <c r="GKJ33" s="507"/>
      <c r="GKK33" s="507"/>
      <c r="GKL33" s="507"/>
      <c r="GKM33" s="507"/>
      <c r="GKN33" s="507"/>
      <c r="GKO33" s="507"/>
      <c r="GKP33" s="507"/>
      <c r="GKQ33" s="507"/>
      <c r="GKR33" s="507"/>
      <c r="GKS33" s="507"/>
      <c r="GKT33" s="507"/>
      <c r="GKU33" s="507"/>
      <c r="GKV33" s="507"/>
      <c r="GKW33" s="507"/>
      <c r="GKX33" s="507"/>
      <c r="GKY33" s="507"/>
      <c r="GKZ33" s="507"/>
      <c r="GLA33" s="507"/>
      <c r="GLB33" s="507"/>
      <c r="GLC33" s="507"/>
      <c r="GLD33" s="507"/>
      <c r="GLE33" s="507"/>
      <c r="GLF33" s="507"/>
      <c r="GLG33" s="507"/>
      <c r="GLH33" s="507"/>
      <c r="GLI33" s="507"/>
      <c r="GLJ33" s="507"/>
      <c r="GLK33" s="507"/>
      <c r="GLL33" s="507"/>
      <c r="GLM33" s="507"/>
      <c r="GLN33" s="507"/>
      <c r="GLO33" s="507"/>
      <c r="GLP33" s="507"/>
      <c r="GLQ33" s="507"/>
      <c r="GLR33" s="507"/>
      <c r="GLS33" s="507"/>
      <c r="GLT33" s="507"/>
      <c r="GLU33" s="507"/>
      <c r="GLV33" s="507"/>
      <c r="GLW33" s="507"/>
      <c r="GLX33" s="507"/>
      <c r="GLY33" s="507"/>
      <c r="GLZ33" s="507"/>
      <c r="GMA33" s="507"/>
      <c r="GMB33" s="507"/>
      <c r="GMC33" s="507"/>
      <c r="GMD33" s="507"/>
      <c r="GME33" s="507"/>
      <c r="GMF33" s="507"/>
      <c r="GMG33" s="507"/>
      <c r="GMH33" s="507"/>
      <c r="GMI33" s="507"/>
      <c r="GMJ33" s="507"/>
      <c r="GMK33" s="507"/>
      <c r="GML33" s="507"/>
      <c r="GMM33" s="507"/>
      <c r="GMN33" s="507"/>
      <c r="GMO33" s="507"/>
      <c r="GMP33" s="507"/>
      <c r="GMQ33" s="507"/>
      <c r="GMR33" s="507"/>
      <c r="GMS33" s="507"/>
      <c r="GMT33" s="507"/>
      <c r="GMU33" s="507"/>
      <c r="GMV33" s="507"/>
      <c r="GMW33" s="507"/>
      <c r="GMX33" s="507"/>
      <c r="GMY33" s="507"/>
      <c r="GMZ33" s="507"/>
      <c r="GNA33" s="507"/>
      <c r="GNB33" s="507"/>
      <c r="GNC33" s="507"/>
      <c r="GND33" s="507"/>
      <c r="GNE33" s="507"/>
      <c r="GNF33" s="507"/>
      <c r="GNG33" s="507"/>
      <c r="GNH33" s="507"/>
      <c r="GNI33" s="507"/>
      <c r="GNJ33" s="507"/>
      <c r="GNK33" s="507"/>
      <c r="GNL33" s="507"/>
      <c r="GNM33" s="507"/>
      <c r="GNN33" s="507"/>
      <c r="GNO33" s="507"/>
      <c r="GNP33" s="507"/>
      <c r="GNQ33" s="507"/>
      <c r="GNR33" s="507"/>
      <c r="GNS33" s="507"/>
      <c r="GNT33" s="507"/>
      <c r="GNU33" s="507"/>
      <c r="GNV33" s="507"/>
      <c r="GNW33" s="507"/>
      <c r="GNX33" s="507"/>
      <c r="GNY33" s="507"/>
      <c r="GNZ33" s="507"/>
      <c r="GOA33" s="507"/>
      <c r="GOB33" s="507"/>
      <c r="GOC33" s="507"/>
      <c r="GOD33" s="507"/>
      <c r="GOE33" s="507"/>
      <c r="GOF33" s="507"/>
      <c r="GOG33" s="507"/>
      <c r="GOH33" s="507"/>
      <c r="GOI33" s="507"/>
      <c r="GOJ33" s="507"/>
      <c r="GOK33" s="507"/>
      <c r="GOL33" s="507"/>
      <c r="GOM33" s="507"/>
      <c r="GON33" s="507"/>
      <c r="GOO33" s="507"/>
      <c r="GOP33" s="507"/>
      <c r="GOQ33" s="507"/>
      <c r="GOR33" s="507"/>
      <c r="GOS33" s="507"/>
      <c r="GOT33" s="507"/>
      <c r="GOU33" s="507"/>
      <c r="GOV33" s="507"/>
      <c r="GOW33" s="507"/>
      <c r="GOX33" s="507"/>
      <c r="GOY33" s="507"/>
      <c r="GOZ33" s="507"/>
      <c r="GPA33" s="507"/>
      <c r="GPB33" s="507"/>
      <c r="GPC33" s="507"/>
      <c r="GPD33" s="507"/>
      <c r="GPE33" s="507"/>
      <c r="GPF33" s="507"/>
      <c r="GPG33" s="507"/>
      <c r="GPH33" s="507"/>
      <c r="GPI33" s="507"/>
      <c r="GPJ33" s="507"/>
      <c r="GPK33" s="507"/>
      <c r="GPL33" s="507"/>
      <c r="GPM33" s="507"/>
      <c r="GPN33" s="507"/>
      <c r="GPO33" s="507"/>
      <c r="GPP33" s="507"/>
      <c r="GPQ33" s="507"/>
      <c r="GPR33" s="507"/>
      <c r="GPS33" s="507"/>
      <c r="GPT33" s="507"/>
      <c r="GPU33" s="507"/>
      <c r="GPV33" s="507"/>
      <c r="GPW33" s="507"/>
      <c r="GPX33" s="507"/>
      <c r="GPY33" s="507"/>
      <c r="GPZ33" s="507"/>
      <c r="GQA33" s="507"/>
      <c r="GQB33" s="507"/>
      <c r="GQC33" s="507"/>
      <c r="GQD33" s="507"/>
      <c r="GQE33" s="507"/>
      <c r="GQF33" s="507"/>
      <c r="GQG33" s="507"/>
      <c r="GQH33" s="507"/>
      <c r="GQI33" s="507"/>
      <c r="GQJ33" s="507"/>
      <c r="GQK33" s="507"/>
      <c r="GQL33" s="507"/>
      <c r="GQM33" s="507"/>
      <c r="GQN33" s="507"/>
      <c r="GQO33" s="507"/>
      <c r="GQP33" s="507"/>
      <c r="GQQ33" s="507"/>
      <c r="GQR33" s="507"/>
      <c r="GQS33" s="507"/>
      <c r="GQT33" s="507"/>
      <c r="GQU33" s="507"/>
      <c r="GQV33" s="507"/>
      <c r="GQW33" s="507"/>
      <c r="GQX33" s="507"/>
      <c r="GQY33" s="507"/>
      <c r="GQZ33" s="507"/>
      <c r="GRA33" s="507"/>
      <c r="GRB33" s="507"/>
      <c r="GRC33" s="507"/>
      <c r="GRD33" s="507"/>
      <c r="GRE33" s="507"/>
      <c r="GRF33" s="507"/>
      <c r="GRG33" s="507"/>
      <c r="GRH33" s="507"/>
      <c r="GRI33" s="507"/>
      <c r="GRJ33" s="507"/>
      <c r="GRK33" s="507"/>
      <c r="GRL33" s="507"/>
      <c r="GRM33" s="507"/>
      <c r="GRN33" s="507"/>
      <c r="GRO33" s="507"/>
      <c r="GRP33" s="507"/>
      <c r="GRQ33" s="507"/>
      <c r="GRR33" s="507"/>
      <c r="GRS33" s="507"/>
      <c r="GRT33" s="507"/>
      <c r="GRU33" s="507"/>
      <c r="GRV33" s="507"/>
      <c r="GRW33" s="507"/>
      <c r="GRX33" s="507"/>
      <c r="GRY33" s="507"/>
      <c r="GRZ33" s="507"/>
      <c r="GSA33" s="507"/>
      <c r="GSB33" s="507"/>
      <c r="GSC33" s="507"/>
      <c r="GSD33" s="507"/>
      <c r="GSE33" s="507"/>
      <c r="GSF33" s="507"/>
      <c r="GSG33" s="507"/>
      <c r="GSH33" s="507"/>
      <c r="GSI33" s="507"/>
      <c r="GSJ33" s="507"/>
      <c r="GSK33" s="507"/>
      <c r="GSL33" s="507"/>
      <c r="GSM33" s="507"/>
      <c r="GSN33" s="507"/>
      <c r="GSO33" s="507"/>
      <c r="GSP33" s="507"/>
      <c r="GSQ33" s="507"/>
      <c r="GSR33" s="507"/>
      <c r="GSS33" s="507"/>
      <c r="GST33" s="507"/>
      <c r="GSU33" s="507"/>
      <c r="GSV33" s="507"/>
      <c r="GSW33" s="507"/>
      <c r="GSX33" s="507"/>
      <c r="GSY33" s="507"/>
      <c r="GSZ33" s="507"/>
      <c r="GTA33" s="507"/>
      <c r="GTB33" s="507"/>
      <c r="GTC33" s="507"/>
      <c r="GTD33" s="507"/>
      <c r="GTE33" s="507"/>
      <c r="GTF33" s="507"/>
      <c r="GTG33" s="507"/>
      <c r="GTH33" s="507"/>
      <c r="GTI33" s="507"/>
      <c r="GTJ33" s="507"/>
      <c r="GTK33" s="507"/>
      <c r="GTL33" s="507"/>
      <c r="GTM33" s="507"/>
      <c r="GTN33" s="507"/>
      <c r="GTO33" s="507"/>
      <c r="GTP33" s="507"/>
      <c r="GTQ33" s="507"/>
      <c r="GTR33" s="507"/>
      <c r="GTS33" s="507"/>
      <c r="GTT33" s="507"/>
      <c r="GTU33" s="507"/>
      <c r="GTV33" s="507"/>
      <c r="GTW33" s="507"/>
      <c r="GTX33" s="507"/>
      <c r="GTY33" s="507"/>
      <c r="GTZ33" s="507"/>
      <c r="GUA33" s="507"/>
      <c r="GUB33" s="507"/>
      <c r="GUC33" s="507"/>
      <c r="GUD33" s="507"/>
      <c r="GUE33" s="507"/>
      <c r="GUF33" s="507"/>
      <c r="GUG33" s="507"/>
      <c r="GUH33" s="507"/>
      <c r="GUI33" s="507"/>
      <c r="GUJ33" s="507"/>
      <c r="GUK33" s="507"/>
      <c r="GUL33" s="507"/>
      <c r="GUM33" s="507"/>
      <c r="GUN33" s="507"/>
      <c r="GUO33" s="507"/>
      <c r="GUP33" s="507"/>
      <c r="GUQ33" s="507"/>
      <c r="GUR33" s="507"/>
      <c r="GUS33" s="507"/>
      <c r="GUT33" s="507"/>
      <c r="GUU33" s="507"/>
      <c r="GUV33" s="507"/>
      <c r="GUW33" s="507"/>
      <c r="GUX33" s="507"/>
      <c r="GUY33" s="507"/>
      <c r="GUZ33" s="507"/>
      <c r="GVA33" s="507"/>
      <c r="GVB33" s="507"/>
      <c r="GVC33" s="507"/>
      <c r="GVD33" s="507"/>
      <c r="GVE33" s="507"/>
      <c r="GVF33" s="507"/>
      <c r="GVG33" s="507"/>
      <c r="GVH33" s="507"/>
      <c r="GVI33" s="507"/>
      <c r="GVJ33" s="507"/>
      <c r="GVK33" s="507"/>
      <c r="GVL33" s="507"/>
      <c r="GVM33" s="507"/>
      <c r="GVN33" s="507"/>
      <c r="GVO33" s="507"/>
      <c r="GVP33" s="507"/>
      <c r="GVQ33" s="507"/>
      <c r="GVR33" s="507"/>
      <c r="GVS33" s="507"/>
      <c r="GVT33" s="507"/>
      <c r="GVU33" s="507"/>
      <c r="GVV33" s="507"/>
      <c r="GVW33" s="507"/>
      <c r="GVX33" s="507"/>
      <c r="GVY33" s="507"/>
      <c r="GVZ33" s="507"/>
      <c r="GWA33" s="507"/>
      <c r="GWB33" s="507"/>
      <c r="GWC33" s="507"/>
      <c r="GWD33" s="507"/>
      <c r="GWE33" s="507"/>
      <c r="GWF33" s="507"/>
      <c r="GWG33" s="507"/>
      <c r="GWH33" s="507"/>
      <c r="GWI33" s="507"/>
      <c r="GWJ33" s="507"/>
      <c r="GWK33" s="507"/>
      <c r="GWL33" s="507"/>
      <c r="GWM33" s="507"/>
      <c r="GWN33" s="507"/>
      <c r="GWO33" s="507"/>
      <c r="GWP33" s="507"/>
      <c r="GWQ33" s="507"/>
      <c r="GWR33" s="507"/>
      <c r="GWS33" s="507"/>
      <c r="GWT33" s="507"/>
      <c r="GWU33" s="507"/>
      <c r="GWV33" s="507"/>
      <c r="GWW33" s="507"/>
      <c r="GWX33" s="507"/>
      <c r="GWY33" s="507"/>
      <c r="GWZ33" s="507"/>
      <c r="GXA33" s="507"/>
      <c r="GXB33" s="507"/>
      <c r="GXC33" s="507"/>
      <c r="GXD33" s="507"/>
      <c r="GXE33" s="507"/>
      <c r="GXF33" s="507"/>
      <c r="GXG33" s="507"/>
      <c r="GXH33" s="507"/>
      <c r="GXI33" s="507"/>
      <c r="GXJ33" s="507"/>
      <c r="GXK33" s="507"/>
      <c r="GXL33" s="507"/>
      <c r="GXM33" s="507"/>
      <c r="GXN33" s="507"/>
      <c r="GXO33" s="507"/>
      <c r="GXP33" s="507"/>
      <c r="GXQ33" s="507"/>
      <c r="GXR33" s="507"/>
      <c r="GXS33" s="507"/>
      <c r="GXT33" s="507"/>
      <c r="GXU33" s="507"/>
      <c r="GXV33" s="507"/>
      <c r="GXW33" s="507"/>
      <c r="GXX33" s="507"/>
      <c r="GXY33" s="507"/>
      <c r="GXZ33" s="507"/>
      <c r="GYA33" s="507"/>
      <c r="GYB33" s="507"/>
      <c r="GYC33" s="507"/>
      <c r="GYD33" s="507"/>
      <c r="GYE33" s="507"/>
      <c r="GYF33" s="507"/>
      <c r="GYG33" s="507"/>
      <c r="GYH33" s="507"/>
      <c r="GYI33" s="507"/>
      <c r="GYJ33" s="507"/>
      <c r="GYK33" s="507"/>
      <c r="GYL33" s="507"/>
      <c r="GYM33" s="507"/>
      <c r="GYN33" s="507"/>
      <c r="GYO33" s="507"/>
      <c r="GYP33" s="507"/>
      <c r="GYQ33" s="507"/>
      <c r="GYR33" s="507"/>
      <c r="GYS33" s="507"/>
      <c r="GYT33" s="507"/>
      <c r="GYU33" s="507"/>
      <c r="GYV33" s="507"/>
      <c r="GYW33" s="507"/>
      <c r="GYX33" s="507"/>
      <c r="GYY33" s="507"/>
      <c r="GYZ33" s="507"/>
      <c r="GZA33" s="507"/>
      <c r="GZB33" s="507"/>
      <c r="GZC33" s="507"/>
      <c r="GZD33" s="507"/>
      <c r="GZE33" s="507"/>
      <c r="GZF33" s="507"/>
      <c r="GZG33" s="507"/>
      <c r="GZH33" s="507"/>
      <c r="GZI33" s="507"/>
      <c r="GZJ33" s="507"/>
      <c r="GZK33" s="507"/>
      <c r="GZL33" s="507"/>
      <c r="GZM33" s="507"/>
      <c r="GZN33" s="507"/>
      <c r="GZO33" s="507"/>
      <c r="GZP33" s="507"/>
      <c r="GZQ33" s="507"/>
      <c r="GZR33" s="507"/>
      <c r="GZS33" s="507"/>
      <c r="GZT33" s="507"/>
      <c r="GZU33" s="507"/>
      <c r="GZV33" s="507"/>
      <c r="GZW33" s="507"/>
      <c r="GZX33" s="507"/>
      <c r="GZY33" s="507"/>
      <c r="GZZ33" s="507"/>
      <c r="HAA33" s="507"/>
      <c r="HAB33" s="507"/>
      <c r="HAC33" s="507"/>
      <c r="HAD33" s="507"/>
      <c r="HAE33" s="507"/>
      <c r="HAF33" s="507"/>
      <c r="HAG33" s="507"/>
      <c r="HAH33" s="507"/>
      <c r="HAI33" s="507"/>
      <c r="HAJ33" s="507"/>
      <c r="HAK33" s="507"/>
      <c r="HAL33" s="507"/>
      <c r="HAM33" s="507"/>
      <c r="HAN33" s="507"/>
      <c r="HAO33" s="507"/>
      <c r="HAP33" s="507"/>
      <c r="HAQ33" s="507"/>
      <c r="HAR33" s="507"/>
      <c r="HAS33" s="507"/>
      <c r="HAT33" s="507"/>
      <c r="HAU33" s="507"/>
      <c r="HAV33" s="507"/>
      <c r="HAW33" s="507"/>
      <c r="HAX33" s="507"/>
      <c r="HAY33" s="507"/>
      <c r="HAZ33" s="507"/>
      <c r="HBA33" s="507"/>
      <c r="HBB33" s="507"/>
      <c r="HBC33" s="507"/>
      <c r="HBD33" s="507"/>
      <c r="HBE33" s="507"/>
      <c r="HBF33" s="507"/>
      <c r="HBG33" s="507"/>
      <c r="HBH33" s="507"/>
      <c r="HBI33" s="507"/>
      <c r="HBJ33" s="507"/>
      <c r="HBK33" s="507"/>
      <c r="HBL33" s="507"/>
      <c r="HBM33" s="507"/>
      <c r="HBN33" s="507"/>
      <c r="HBO33" s="507"/>
      <c r="HBP33" s="507"/>
      <c r="HBQ33" s="507"/>
      <c r="HBR33" s="507"/>
      <c r="HBS33" s="507"/>
      <c r="HBT33" s="507"/>
      <c r="HBU33" s="507"/>
      <c r="HBV33" s="507"/>
      <c r="HBW33" s="507"/>
      <c r="HBX33" s="507"/>
      <c r="HBY33" s="507"/>
      <c r="HBZ33" s="507"/>
      <c r="HCA33" s="507"/>
      <c r="HCB33" s="507"/>
      <c r="HCC33" s="507"/>
      <c r="HCD33" s="507"/>
      <c r="HCE33" s="507"/>
      <c r="HCF33" s="507"/>
      <c r="HCG33" s="507"/>
      <c r="HCH33" s="507"/>
      <c r="HCI33" s="507"/>
      <c r="HCJ33" s="507"/>
      <c r="HCK33" s="507"/>
      <c r="HCL33" s="507"/>
      <c r="HCM33" s="507"/>
      <c r="HCN33" s="507"/>
      <c r="HCO33" s="507"/>
      <c r="HCP33" s="507"/>
      <c r="HCQ33" s="507"/>
      <c r="HCR33" s="507"/>
      <c r="HCS33" s="507"/>
      <c r="HCT33" s="507"/>
      <c r="HCU33" s="507"/>
      <c r="HCV33" s="507"/>
      <c r="HCW33" s="507"/>
      <c r="HCX33" s="507"/>
      <c r="HCY33" s="507"/>
      <c r="HCZ33" s="507"/>
      <c r="HDA33" s="507"/>
      <c r="HDB33" s="507"/>
      <c r="HDC33" s="507"/>
      <c r="HDD33" s="507"/>
      <c r="HDE33" s="507"/>
      <c r="HDF33" s="507"/>
      <c r="HDG33" s="507"/>
      <c r="HDH33" s="507"/>
      <c r="HDI33" s="507"/>
      <c r="HDJ33" s="507"/>
      <c r="HDK33" s="507"/>
      <c r="HDL33" s="507"/>
      <c r="HDM33" s="507"/>
      <c r="HDN33" s="507"/>
      <c r="HDO33" s="507"/>
      <c r="HDP33" s="507"/>
      <c r="HDQ33" s="507"/>
      <c r="HDR33" s="507"/>
      <c r="HDS33" s="507"/>
      <c r="HDT33" s="507"/>
      <c r="HDU33" s="507"/>
      <c r="HDV33" s="507"/>
      <c r="HDW33" s="507"/>
      <c r="HDX33" s="507"/>
      <c r="HDY33" s="507"/>
      <c r="HDZ33" s="507"/>
      <c r="HEA33" s="507"/>
      <c r="HEB33" s="507"/>
      <c r="HEC33" s="507"/>
      <c r="HED33" s="507"/>
      <c r="HEE33" s="507"/>
      <c r="HEF33" s="507"/>
      <c r="HEG33" s="507"/>
      <c r="HEH33" s="507"/>
      <c r="HEI33" s="507"/>
      <c r="HEJ33" s="507"/>
      <c r="HEK33" s="507"/>
      <c r="HEL33" s="507"/>
      <c r="HEM33" s="507"/>
      <c r="HEN33" s="507"/>
      <c r="HEO33" s="507"/>
      <c r="HEP33" s="507"/>
      <c r="HEQ33" s="507"/>
      <c r="HER33" s="507"/>
      <c r="HES33" s="507"/>
      <c r="HET33" s="507"/>
      <c r="HEU33" s="507"/>
      <c r="HEV33" s="507"/>
      <c r="HEW33" s="507"/>
      <c r="HEX33" s="507"/>
      <c r="HEY33" s="507"/>
      <c r="HEZ33" s="507"/>
      <c r="HFA33" s="507"/>
      <c r="HFB33" s="507"/>
      <c r="HFC33" s="507"/>
      <c r="HFD33" s="507"/>
      <c r="HFE33" s="507"/>
      <c r="HFF33" s="507"/>
      <c r="HFG33" s="507"/>
      <c r="HFH33" s="507"/>
      <c r="HFI33" s="507"/>
      <c r="HFJ33" s="507"/>
      <c r="HFK33" s="507"/>
      <c r="HFL33" s="507"/>
      <c r="HFM33" s="507"/>
      <c r="HFN33" s="507"/>
      <c r="HFO33" s="507"/>
      <c r="HFP33" s="507"/>
      <c r="HFQ33" s="507"/>
      <c r="HFR33" s="507"/>
      <c r="HFS33" s="507"/>
      <c r="HFT33" s="507"/>
      <c r="HFU33" s="507"/>
      <c r="HFV33" s="507"/>
      <c r="HFW33" s="507"/>
      <c r="HFX33" s="507"/>
      <c r="HFY33" s="507"/>
      <c r="HFZ33" s="507"/>
      <c r="HGA33" s="507"/>
      <c r="HGB33" s="507"/>
      <c r="HGC33" s="507"/>
      <c r="HGD33" s="507"/>
      <c r="HGE33" s="507"/>
      <c r="HGF33" s="507"/>
      <c r="HGG33" s="507"/>
      <c r="HGH33" s="507"/>
      <c r="HGI33" s="507"/>
      <c r="HGJ33" s="507"/>
      <c r="HGK33" s="507"/>
      <c r="HGL33" s="507"/>
      <c r="HGM33" s="507"/>
      <c r="HGN33" s="507"/>
      <c r="HGO33" s="507"/>
      <c r="HGP33" s="507"/>
      <c r="HGQ33" s="507"/>
      <c r="HGR33" s="507"/>
      <c r="HGS33" s="507"/>
      <c r="HGT33" s="507"/>
      <c r="HGU33" s="507"/>
      <c r="HGV33" s="507"/>
      <c r="HGW33" s="507"/>
      <c r="HGX33" s="507"/>
      <c r="HGY33" s="507"/>
      <c r="HGZ33" s="507"/>
      <c r="HHA33" s="507"/>
      <c r="HHB33" s="507"/>
      <c r="HHC33" s="507"/>
      <c r="HHD33" s="507"/>
      <c r="HHE33" s="507"/>
      <c r="HHF33" s="507"/>
      <c r="HHG33" s="507"/>
      <c r="HHH33" s="507"/>
      <c r="HHI33" s="507"/>
      <c r="HHJ33" s="507"/>
      <c r="HHK33" s="507"/>
      <c r="HHL33" s="507"/>
      <c r="HHM33" s="507"/>
      <c r="HHN33" s="507"/>
      <c r="HHO33" s="507"/>
      <c r="HHP33" s="507"/>
      <c r="HHQ33" s="507"/>
      <c r="HHR33" s="507"/>
      <c r="HHS33" s="507"/>
      <c r="HHT33" s="507"/>
      <c r="HHU33" s="507"/>
      <c r="HHV33" s="507"/>
      <c r="HHW33" s="507"/>
      <c r="HHX33" s="507"/>
      <c r="HHY33" s="507"/>
      <c r="HHZ33" s="507"/>
      <c r="HIA33" s="507"/>
      <c r="HIB33" s="507"/>
      <c r="HIC33" s="507"/>
      <c r="HID33" s="507"/>
      <c r="HIE33" s="507"/>
      <c r="HIF33" s="507"/>
      <c r="HIG33" s="507"/>
      <c r="HIH33" s="507"/>
      <c r="HII33" s="507"/>
      <c r="HIJ33" s="507"/>
      <c r="HIK33" s="507"/>
      <c r="HIL33" s="507"/>
      <c r="HIM33" s="507"/>
      <c r="HIN33" s="507"/>
      <c r="HIO33" s="507"/>
      <c r="HIP33" s="507"/>
      <c r="HIQ33" s="507"/>
      <c r="HIR33" s="507"/>
      <c r="HIS33" s="507"/>
      <c r="HIT33" s="507"/>
      <c r="HIU33" s="507"/>
      <c r="HIV33" s="507"/>
      <c r="HIW33" s="507"/>
      <c r="HIX33" s="507"/>
      <c r="HIY33" s="507"/>
      <c r="HIZ33" s="507"/>
      <c r="HJA33" s="507"/>
      <c r="HJB33" s="507"/>
      <c r="HJC33" s="507"/>
      <c r="HJD33" s="507"/>
      <c r="HJE33" s="507"/>
      <c r="HJF33" s="507"/>
      <c r="HJG33" s="507"/>
      <c r="HJH33" s="507"/>
      <c r="HJI33" s="507"/>
      <c r="HJJ33" s="507"/>
      <c r="HJK33" s="507"/>
      <c r="HJL33" s="507"/>
      <c r="HJM33" s="507"/>
      <c r="HJN33" s="507"/>
      <c r="HJO33" s="507"/>
      <c r="HJP33" s="507"/>
      <c r="HJQ33" s="507"/>
      <c r="HJR33" s="507"/>
      <c r="HJS33" s="507"/>
      <c r="HJT33" s="507"/>
      <c r="HJU33" s="507"/>
      <c r="HJV33" s="507"/>
      <c r="HJW33" s="507"/>
      <c r="HJX33" s="507"/>
      <c r="HJY33" s="507"/>
      <c r="HJZ33" s="507"/>
      <c r="HKA33" s="507"/>
      <c r="HKB33" s="507"/>
      <c r="HKC33" s="507"/>
      <c r="HKD33" s="507"/>
      <c r="HKE33" s="507"/>
      <c r="HKF33" s="507"/>
      <c r="HKG33" s="507"/>
      <c r="HKH33" s="507"/>
      <c r="HKI33" s="507"/>
      <c r="HKJ33" s="507"/>
      <c r="HKK33" s="507"/>
      <c r="HKL33" s="507"/>
      <c r="HKM33" s="507"/>
      <c r="HKN33" s="507"/>
      <c r="HKO33" s="507"/>
      <c r="HKP33" s="507"/>
      <c r="HKQ33" s="507"/>
      <c r="HKR33" s="507"/>
      <c r="HKS33" s="507"/>
      <c r="HKT33" s="507"/>
      <c r="HKU33" s="507"/>
      <c r="HKV33" s="507"/>
      <c r="HKW33" s="507"/>
      <c r="HKX33" s="507"/>
      <c r="HKY33" s="507"/>
      <c r="HKZ33" s="507"/>
      <c r="HLA33" s="507"/>
      <c r="HLB33" s="507"/>
      <c r="HLC33" s="507"/>
      <c r="HLD33" s="507"/>
      <c r="HLE33" s="507"/>
      <c r="HLF33" s="507"/>
      <c r="HLG33" s="507"/>
      <c r="HLH33" s="507"/>
      <c r="HLI33" s="507"/>
      <c r="HLJ33" s="507"/>
      <c r="HLK33" s="507"/>
      <c r="HLL33" s="507"/>
      <c r="HLM33" s="507"/>
      <c r="HLN33" s="507"/>
      <c r="HLO33" s="507"/>
      <c r="HLP33" s="507"/>
      <c r="HLQ33" s="507"/>
      <c r="HLR33" s="507"/>
      <c r="HLS33" s="507"/>
      <c r="HLT33" s="507"/>
      <c r="HLU33" s="507"/>
      <c r="HLV33" s="507"/>
      <c r="HLW33" s="507"/>
      <c r="HLX33" s="507"/>
      <c r="HLY33" s="507"/>
      <c r="HLZ33" s="507"/>
      <c r="HMA33" s="507"/>
      <c r="HMB33" s="507"/>
      <c r="HMC33" s="507"/>
      <c r="HMD33" s="507"/>
      <c r="HME33" s="507"/>
      <c r="HMF33" s="507"/>
      <c r="HMG33" s="507"/>
      <c r="HMH33" s="507"/>
      <c r="HMI33" s="507"/>
      <c r="HMJ33" s="507"/>
      <c r="HMK33" s="507"/>
      <c r="HML33" s="507"/>
      <c r="HMM33" s="507"/>
      <c r="HMN33" s="507"/>
      <c r="HMO33" s="507"/>
      <c r="HMP33" s="507"/>
      <c r="HMQ33" s="507"/>
      <c r="HMR33" s="507"/>
      <c r="HMS33" s="507"/>
      <c r="HMT33" s="507"/>
      <c r="HMU33" s="507"/>
      <c r="HMV33" s="507"/>
      <c r="HMW33" s="507"/>
      <c r="HMX33" s="507"/>
      <c r="HMY33" s="507"/>
      <c r="HMZ33" s="507"/>
      <c r="HNA33" s="507"/>
      <c r="HNB33" s="507"/>
      <c r="HNC33" s="507"/>
      <c r="HND33" s="507"/>
      <c r="HNE33" s="507"/>
      <c r="HNF33" s="507"/>
      <c r="HNG33" s="507"/>
      <c r="HNH33" s="507"/>
      <c r="HNI33" s="507"/>
      <c r="HNJ33" s="507"/>
      <c r="HNK33" s="507"/>
      <c r="HNL33" s="507"/>
      <c r="HNM33" s="507"/>
      <c r="HNN33" s="507"/>
      <c r="HNO33" s="507"/>
      <c r="HNP33" s="507"/>
      <c r="HNQ33" s="507"/>
      <c r="HNR33" s="507"/>
      <c r="HNS33" s="507"/>
      <c r="HNT33" s="507"/>
      <c r="HNU33" s="507"/>
      <c r="HNV33" s="507"/>
      <c r="HNW33" s="507"/>
      <c r="HNX33" s="507"/>
      <c r="HNY33" s="507"/>
      <c r="HNZ33" s="507"/>
      <c r="HOA33" s="507"/>
      <c r="HOB33" s="507"/>
      <c r="HOC33" s="507"/>
      <c r="HOD33" s="507"/>
      <c r="HOE33" s="507"/>
      <c r="HOF33" s="507"/>
      <c r="HOG33" s="507"/>
      <c r="HOH33" s="507"/>
      <c r="HOI33" s="507"/>
      <c r="HOJ33" s="507"/>
      <c r="HOK33" s="507"/>
      <c r="HOL33" s="507"/>
      <c r="HOM33" s="507"/>
      <c r="HON33" s="507"/>
      <c r="HOO33" s="507"/>
      <c r="HOP33" s="507"/>
      <c r="HOQ33" s="507"/>
      <c r="HOR33" s="507"/>
      <c r="HOS33" s="507"/>
      <c r="HOT33" s="507"/>
      <c r="HOU33" s="507"/>
      <c r="HOV33" s="507"/>
      <c r="HOW33" s="507"/>
      <c r="HOX33" s="507"/>
      <c r="HOY33" s="507"/>
      <c r="HOZ33" s="507"/>
      <c r="HPA33" s="507"/>
      <c r="HPB33" s="507"/>
      <c r="HPC33" s="507"/>
      <c r="HPD33" s="507"/>
      <c r="HPE33" s="507"/>
      <c r="HPF33" s="507"/>
      <c r="HPG33" s="507"/>
      <c r="HPH33" s="507"/>
      <c r="HPI33" s="507"/>
      <c r="HPJ33" s="507"/>
      <c r="HPK33" s="507"/>
      <c r="HPL33" s="507"/>
      <c r="HPM33" s="507"/>
      <c r="HPN33" s="507"/>
      <c r="HPO33" s="507"/>
      <c r="HPP33" s="507"/>
      <c r="HPQ33" s="507"/>
      <c r="HPR33" s="507"/>
      <c r="HPS33" s="507"/>
      <c r="HPT33" s="507"/>
      <c r="HPU33" s="507"/>
      <c r="HPV33" s="507"/>
      <c r="HPW33" s="507"/>
      <c r="HPX33" s="507"/>
      <c r="HPY33" s="507"/>
      <c r="HPZ33" s="507"/>
      <c r="HQA33" s="507"/>
      <c r="HQB33" s="507"/>
      <c r="HQC33" s="507"/>
      <c r="HQD33" s="507"/>
      <c r="HQE33" s="507"/>
      <c r="HQF33" s="507"/>
      <c r="HQG33" s="507"/>
      <c r="HQH33" s="507"/>
      <c r="HQI33" s="507"/>
      <c r="HQJ33" s="507"/>
      <c r="HQK33" s="507"/>
      <c r="HQL33" s="507"/>
      <c r="HQM33" s="507"/>
      <c r="HQN33" s="507"/>
      <c r="HQO33" s="507"/>
      <c r="HQP33" s="507"/>
      <c r="HQQ33" s="507"/>
      <c r="HQR33" s="507"/>
      <c r="HQS33" s="507"/>
      <c r="HQT33" s="507"/>
      <c r="HQU33" s="507"/>
      <c r="HQV33" s="507"/>
      <c r="HQW33" s="507"/>
      <c r="HQX33" s="507"/>
      <c r="HQY33" s="507"/>
      <c r="HQZ33" s="507"/>
      <c r="HRA33" s="507"/>
      <c r="HRB33" s="507"/>
      <c r="HRC33" s="507"/>
      <c r="HRD33" s="507"/>
      <c r="HRE33" s="507"/>
      <c r="HRF33" s="507"/>
      <c r="HRG33" s="507"/>
      <c r="HRH33" s="507"/>
      <c r="HRI33" s="507"/>
      <c r="HRJ33" s="507"/>
      <c r="HRK33" s="507"/>
      <c r="HRL33" s="507"/>
      <c r="HRM33" s="507"/>
      <c r="HRN33" s="507"/>
      <c r="HRO33" s="507"/>
      <c r="HRP33" s="507"/>
      <c r="HRQ33" s="507"/>
      <c r="HRR33" s="507"/>
      <c r="HRS33" s="507"/>
      <c r="HRT33" s="507"/>
      <c r="HRU33" s="507"/>
      <c r="HRV33" s="507"/>
      <c r="HRW33" s="507"/>
      <c r="HRX33" s="507"/>
      <c r="HRY33" s="507"/>
      <c r="HRZ33" s="507"/>
      <c r="HSA33" s="507"/>
      <c r="HSB33" s="507"/>
      <c r="HSC33" s="507"/>
      <c r="HSD33" s="507"/>
      <c r="HSE33" s="507"/>
      <c r="HSF33" s="507"/>
      <c r="HSG33" s="507"/>
      <c r="HSH33" s="507"/>
      <c r="HSI33" s="507"/>
      <c r="HSJ33" s="507"/>
      <c r="HSK33" s="507"/>
      <c r="HSL33" s="507"/>
      <c r="HSM33" s="507"/>
      <c r="HSN33" s="507"/>
      <c r="HSO33" s="507"/>
      <c r="HSP33" s="507"/>
      <c r="HSQ33" s="507"/>
      <c r="HSR33" s="507"/>
      <c r="HSS33" s="507"/>
      <c r="HST33" s="507"/>
      <c r="HSU33" s="507"/>
      <c r="HSV33" s="507"/>
      <c r="HSW33" s="507"/>
      <c r="HSX33" s="507"/>
      <c r="HSY33" s="507"/>
      <c r="HSZ33" s="507"/>
      <c r="HTA33" s="507"/>
      <c r="HTB33" s="507"/>
      <c r="HTC33" s="507"/>
      <c r="HTD33" s="507"/>
      <c r="HTE33" s="507"/>
      <c r="HTF33" s="507"/>
      <c r="HTG33" s="507"/>
      <c r="HTH33" s="507"/>
      <c r="HTI33" s="507"/>
      <c r="HTJ33" s="507"/>
      <c r="HTK33" s="507"/>
      <c r="HTL33" s="507"/>
      <c r="HTM33" s="507"/>
      <c r="HTN33" s="507"/>
      <c r="HTO33" s="507"/>
      <c r="HTP33" s="507"/>
      <c r="HTQ33" s="507"/>
      <c r="HTR33" s="507"/>
      <c r="HTS33" s="507"/>
      <c r="HTT33" s="507"/>
      <c r="HTU33" s="507"/>
      <c r="HTV33" s="507"/>
      <c r="HTW33" s="507"/>
      <c r="HTX33" s="507"/>
      <c r="HTY33" s="507"/>
      <c r="HTZ33" s="507"/>
      <c r="HUA33" s="507"/>
      <c r="HUB33" s="507"/>
      <c r="HUC33" s="507"/>
      <c r="HUD33" s="507"/>
      <c r="HUE33" s="507"/>
      <c r="HUF33" s="507"/>
      <c r="HUG33" s="507"/>
      <c r="HUH33" s="507"/>
      <c r="HUI33" s="507"/>
      <c r="HUJ33" s="507"/>
      <c r="HUK33" s="507"/>
      <c r="HUL33" s="507"/>
      <c r="HUM33" s="507"/>
      <c r="HUN33" s="507"/>
      <c r="HUO33" s="507"/>
      <c r="HUP33" s="507"/>
      <c r="HUQ33" s="507"/>
      <c r="HUR33" s="507"/>
      <c r="HUS33" s="507"/>
      <c r="HUT33" s="507"/>
      <c r="HUU33" s="507"/>
      <c r="HUV33" s="507"/>
      <c r="HUW33" s="507"/>
      <c r="HUX33" s="507"/>
      <c r="HUY33" s="507"/>
      <c r="HUZ33" s="507"/>
      <c r="HVA33" s="507"/>
      <c r="HVB33" s="507"/>
      <c r="HVC33" s="507"/>
      <c r="HVD33" s="507"/>
      <c r="HVE33" s="507"/>
      <c r="HVF33" s="507"/>
      <c r="HVG33" s="507"/>
      <c r="HVH33" s="507"/>
      <c r="HVI33" s="507"/>
      <c r="HVJ33" s="507"/>
      <c r="HVK33" s="507"/>
      <c r="HVL33" s="507"/>
      <c r="HVM33" s="507"/>
      <c r="HVN33" s="507"/>
      <c r="HVO33" s="507"/>
      <c r="HVP33" s="507"/>
      <c r="HVQ33" s="507"/>
      <c r="HVR33" s="507"/>
      <c r="HVS33" s="507"/>
      <c r="HVT33" s="507"/>
      <c r="HVU33" s="507"/>
      <c r="HVV33" s="507"/>
      <c r="HVW33" s="507"/>
      <c r="HVX33" s="507"/>
      <c r="HVY33" s="507"/>
      <c r="HVZ33" s="507"/>
      <c r="HWA33" s="507"/>
      <c r="HWB33" s="507"/>
      <c r="HWC33" s="507"/>
      <c r="HWD33" s="507"/>
      <c r="HWE33" s="507"/>
      <c r="HWF33" s="507"/>
      <c r="HWG33" s="507"/>
      <c r="HWH33" s="507"/>
      <c r="HWI33" s="507"/>
      <c r="HWJ33" s="507"/>
      <c r="HWK33" s="507"/>
      <c r="HWL33" s="507"/>
      <c r="HWM33" s="507"/>
      <c r="HWN33" s="507"/>
      <c r="HWO33" s="507"/>
      <c r="HWP33" s="507"/>
      <c r="HWQ33" s="507"/>
      <c r="HWR33" s="507"/>
      <c r="HWS33" s="507"/>
      <c r="HWT33" s="507"/>
      <c r="HWU33" s="507"/>
      <c r="HWV33" s="507"/>
      <c r="HWW33" s="507"/>
      <c r="HWX33" s="507"/>
      <c r="HWY33" s="507"/>
      <c r="HWZ33" s="507"/>
      <c r="HXA33" s="507"/>
      <c r="HXB33" s="507"/>
      <c r="HXC33" s="507"/>
      <c r="HXD33" s="507"/>
      <c r="HXE33" s="507"/>
      <c r="HXF33" s="507"/>
      <c r="HXG33" s="507"/>
      <c r="HXH33" s="507"/>
      <c r="HXI33" s="507"/>
      <c r="HXJ33" s="507"/>
      <c r="HXK33" s="507"/>
      <c r="HXL33" s="507"/>
      <c r="HXM33" s="507"/>
      <c r="HXN33" s="507"/>
      <c r="HXO33" s="507"/>
      <c r="HXP33" s="507"/>
      <c r="HXQ33" s="507"/>
      <c r="HXR33" s="507"/>
      <c r="HXS33" s="507"/>
      <c r="HXT33" s="507"/>
      <c r="HXU33" s="507"/>
      <c r="HXV33" s="507"/>
      <c r="HXW33" s="507"/>
      <c r="HXX33" s="507"/>
      <c r="HXY33" s="507"/>
      <c r="HXZ33" s="507"/>
      <c r="HYA33" s="507"/>
      <c r="HYB33" s="507"/>
      <c r="HYC33" s="507"/>
      <c r="HYD33" s="507"/>
      <c r="HYE33" s="507"/>
      <c r="HYF33" s="507"/>
      <c r="HYG33" s="507"/>
      <c r="HYH33" s="507"/>
      <c r="HYI33" s="507"/>
      <c r="HYJ33" s="507"/>
      <c r="HYK33" s="507"/>
      <c r="HYL33" s="507"/>
      <c r="HYM33" s="507"/>
      <c r="HYN33" s="507"/>
      <c r="HYO33" s="507"/>
      <c r="HYP33" s="507"/>
      <c r="HYQ33" s="507"/>
      <c r="HYR33" s="507"/>
      <c r="HYS33" s="507"/>
      <c r="HYT33" s="507"/>
      <c r="HYU33" s="507"/>
      <c r="HYV33" s="507"/>
      <c r="HYW33" s="507"/>
      <c r="HYX33" s="507"/>
      <c r="HYY33" s="507"/>
      <c r="HYZ33" s="507"/>
      <c r="HZA33" s="507"/>
      <c r="HZB33" s="507"/>
      <c r="HZC33" s="507"/>
      <c r="HZD33" s="507"/>
      <c r="HZE33" s="507"/>
      <c r="HZF33" s="507"/>
      <c r="HZG33" s="507"/>
      <c r="HZH33" s="507"/>
      <c r="HZI33" s="507"/>
      <c r="HZJ33" s="507"/>
      <c r="HZK33" s="507"/>
      <c r="HZL33" s="507"/>
      <c r="HZM33" s="507"/>
      <c r="HZN33" s="507"/>
      <c r="HZO33" s="507"/>
      <c r="HZP33" s="507"/>
      <c r="HZQ33" s="507"/>
      <c r="HZR33" s="507"/>
      <c r="HZS33" s="507"/>
      <c r="HZT33" s="507"/>
      <c r="HZU33" s="507"/>
      <c r="HZV33" s="507"/>
      <c r="HZW33" s="507"/>
      <c r="HZX33" s="507"/>
      <c r="HZY33" s="507"/>
      <c r="HZZ33" s="507"/>
      <c r="IAA33" s="507"/>
      <c r="IAB33" s="507"/>
      <c r="IAC33" s="507"/>
      <c r="IAD33" s="507"/>
      <c r="IAE33" s="507"/>
      <c r="IAF33" s="507"/>
      <c r="IAG33" s="507"/>
      <c r="IAH33" s="507"/>
      <c r="IAI33" s="507"/>
      <c r="IAJ33" s="507"/>
      <c r="IAK33" s="507"/>
      <c r="IAL33" s="507"/>
      <c r="IAM33" s="507"/>
      <c r="IAN33" s="507"/>
      <c r="IAO33" s="507"/>
      <c r="IAP33" s="507"/>
      <c r="IAQ33" s="507"/>
      <c r="IAR33" s="507"/>
      <c r="IAS33" s="507"/>
      <c r="IAT33" s="507"/>
      <c r="IAU33" s="507"/>
      <c r="IAV33" s="507"/>
      <c r="IAW33" s="507"/>
      <c r="IAX33" s="507"/>
      <c r="IAY33" s="507"/>
      <c r="IAZ33" s="507"/>
      <c r="IBA33" s="507"/>
      <c r="IBB33" s="507"/>
      <c r="IBC33" s="507"/>
      <c r="IBD33" s="507"/>
      <c r="IBE33" s="507"/>
      <c r="IBF33" s="507"/>
      <c r="IBG33" s="507"/>
      <c r="IBH33" s="507"/>
      <c r="IBI33" s="507"/>
      <c r="IBJ33" s="507"/>
      <c r="IBK33" s="507"/>
      <c r="IBL33" s="507"/>
      <c r="IBM33" s="507"/>
      <c r="IBN33" s="507"/>
      <c r="IBO33" s="507"/>
      <c r="IBP33" s="507"/>
      <c r="IBQ33" s="507"/>
      <c r="IBR33" s="507"/>
      <c r="IBS33" s="507"/>
      <c r="IBT33" s="507"/>
      <c r="IBU33" s="507"/>
      <c r="IBV33" s="507"/>
      <c r="IBW33" s="507"/>
      <c r="IBX33" s="507"/>
      <c r="IBY33" s="507"/>
      <c r="IBZ33" s="507"/>
      <c r="ICA33" s="507"/>
      <c r="ICB33" s="507"/>
      <c r="ICC33" s="507"/>
      <c r="ICD33" s="507"/>
      <c r="ICE33" s="507"/>
      <c r="ICF33" s="507"/>
      <c r="ICG33" s="507"/>
      <c r="ICH33" s="507"/>
      <c r="ICI33" s="507"/>
      <c r="ICJ33" s="507"/>
      <c r="ICK33" s="507"/>
      <c r="ICL33" s="507"/>
      <c r="ICM33" s="507"/>
      <c r="ICN33" s="507"/>
      <c r="ICO33" s="507"/>
      <c r="ICP33" s="507"/>
      <c r="ICQ33" s="507"/>
      <c r="ICR33" s="507"/>
      <c r="ICS33" s="507"/>
      <c r="ICT33" s="507"/>
      <c r="ICU33" s="507"/>
      <c r="ICV33" s="507"/>
      <c r="ICW33" s="507"/>
      <c r="ICX33" s="507"/>
      <c r="ICY33" s="507"/>
      <c r="ICZ33" s="507"/>
      <c r="IDA33" s="507"/>
      <c r="IDB33" s="507"/>
      <c r="IDC33" s="507"/>
      <c r="IDD33" s="507"/>
      <c r="IDE33" s="507"/>
      <c r="IDF33" s="507"/>
      <c r="IDG33" s="507"/>
      <c r="IDH33" s="507"/>
      <c r="IDI33" s="507"/>
      <c r="IDJ33" s="507"/>
      <c r="IDK33" s="507"/>
      <c r="IDL33" s="507"/>
      <c r="IDM33" s="507"/>
      <c r="IDN33" s="507"/>
      <c r="IDO33" s="507"/>
      <c r="IDP33" s="507"/>
      <c r="IDQ33" s="507"/>
      <c r="IDR33" s="507"/>
      <c r="IDS33" s="507"/>
      <c r="IDT33" s="507"/>
      <c r="IDU33" s="507"/>
      <c r="IDV33" s="507"/>
      <c r="IDW33" s="507"/>
      <c r="IDX33" s="507"/>
      <c r="IDY33" s="507"/>
      <c r="IDZ33" s="507"/>
      <c r="IEA33" s="507"/>
      <c r="IEB33" s="507"/>
      <c r="IEC33" s="507"/>
      <c r="IED33" s="507"/>
      <c r="IEE33" s="507"/>
      <c r="IEF33" s="507"/>
      <c r="IEG33" s="507"/>
      <c r="IEH33" s="507"/>
      <c r="IEI33" s="507"/>
      <c r="IEJ33" s="507"/>
      <c r="IEK33" s="507"/>
      <c r="IEL33" s="507"/>
      <c r="IEM33" s="507"/>
      <c r="IEN33" s="507"/>
      <c r="IEO33" s="507"/>
      <c r="IEP33" s="507"/>
      <c r="IEQ33" s="507"/>
      <c r="IER33" s="507"/>
      <c r="IES33" s="507"/>
      <c r="IET33" s="507"/>
      <c r="IEU33" s="507"/>
      <c r="IEV33" s="507"/>
      <c r="IEW33" s="507"/>
      <c r="IEX33" s="507"/>
      <c r="IEY33" s="507"/>
      <c r="IEZ33" s="507"/>
      <c r="IFA33" s="507"/>
      <c r="IFB33" s="507"/>
      <c r="IFC33" s="507"/>
      <c r="IFD33" s="507"/>
      <c r="IFE33" s="507"/>
      <c r="IFF33" s="507"/>
      <c r="IFG33" s="507"/>
      <c r="IFH33" s="507"/>
      <c r="IFI33" s="507"/>
      <c r="IFJ33" s="507"/>
      <c r="IFK33" s="507"/>
      <c r="IFL33" s="507"/>
      <c r="IFM33" s="507"/>
      <c r="IFN33" s="507"/>
      <c r="IFO33" s="507"/>
      <c r="IFP33" s="507"/>
      <c r="IFQ33" s="507"/>
      <c r="IFR33" s="507"/>
      <c r="IFS33" s="507"/>
      <c r="IFT33" s="507"/>
      <c r="IFU33" s="507"/>
      <c r="IFV33" s="507"/>
      <c r="IFW33" s="507"/>
      <c r="IFX33" s="507"/>
      <c r="IFY33" s="507"/>
      <c r="IFZ33" s="507"/>
      <c r="IGA33" s="507"/>
      <c r="IGB33" s="507"/>
      <c r="IGC33" s="507"/>
      <c r="IGD33" s="507"/>
      <c r="IGE33" s="507"/>
      <c r="IGF33" s="507"/>
      <c r="IGG33" s="507"/>
      <c r="IGH33" s="507"/>
      <c r="IGI33" s="507"/>
      <c r="IGJ33" s="507"/>
      <c r="IGK33" s="507"/>
      <c r="IGL33" s="507"/>
      <c r="IGM33" s="507"/>
      <c r="IGN33" s="507"/>
      <c r="IGO33" s="507"/>
      <c r="IGP33" s="507"/>
      <c r="IGQ33" s="507"/>
      <c r="IGR33" s="507"/>
      <c r="IGS33" s="507"/>
      <c r="IGT33" s="507"/>
      <c r="IGU33" s="507"/>
      <c r="IGV33" s="507"/>
      <c r="IGW33" s="507"/>
      <c r="IGX33" s="507"/>
      <c r="IGY33" s="507"/>
      <c r="IGZ33" s="507"/>
      <c r="IHA33" s="507"/>
      <c r="IHB33" s="507"/>
      <c r="IHC33" s="507"/>
      <c r="IHD33" s="507"/>
      <c r="IHE33" s="507"/>
      <c r="IHF33" s="507"/>
      <c r="IHG33" s="507"/>
      <c r="IHH33" s="507"/>
      <c r="IHI33" s="507"/>
      <c r="IHJ33" s="507"/>
      <c r="IHK33" s="507"/>
      <c r="IHL33" s="507"/>
      <c r="IHM33" s="507"/>
      <c r="IHN33" s="507"/>
      <c r="IHO33" s="507"/>
      <c r="IHP33" s="507"/>
      <c r="IHQ33" s="507"/>
      <c r="IHR33" s="507"/>
      <c r="IHS33" s="507"/>
      <c r="IHT33" s="507"/>
      <c r="IHU33" s="507"/>
      <c r="IHV33" s="507"/>
      <c r="IHW33" s="507"/>
      <c r="IHX33" s="507"/>
      <c r="IHY33" s="507"/>
      <c r="IHZ33" s="507"/>
      <c r="IIA33" s="507"/>
      <c r="IIB33" s="507"/>
      <c r="IIC33" s="507"/>
      <c r="IID33" s="507"/>
      <c r="IIE33" s="507"/>
      <c r="IIF33" s="507"/>
      <c r="IIG33" s="507"/>
      <c r="IIH33" s="507"/>
      <c r="III33" s="507"/>
      <c r="IIJ33" s="507"/>
      <c r="IIK33" s="507"/>
      <c r="IIL33" s="507"/>
      <c r="IIM33" s="507"/>
      <c r="IIN33" s="507"/>
      <c r="IIO33" s="507"/>
      <c r="IIP33" s="507"/>
      <c r="IIQ33" s="507"/>
      <c r="IIR33" s="507"/>
      <c r="IIS33" s="507"/>
      <c r="IIT33" s="507"/>
      <c r="IIU33" s="507"/>
      <c r="IIV33" s="507"/>
      <c r="IIW33" s="507"/>
      <c r="IIX33" s="507"/>
      <c r="IIY33" s="507"/>
      <c r="IIZ33" s="507"/>
      <c r="IJA33" s="507"/>
      <c r="IJB33" s="507"/>
      <c r="IJC33" s="507"/>
      <c r="IJD33" s="507"/>
      <c r="IJE33" s="507"/>
      <c r="IJF33" s="507"/>
      <c r="IJG33" s="507"/>
      <c r="IJH33" s="507"/>
      <c r="IJI33" s="507"/>
      <c r="IJJ33" s="507"/>
      <c r="IJK33" s="507"/>
      <c r="IJL33" s="507"/>
      <c r="IJM33" s="507"/>
      <c r="IJN33" s="507"/>
      <c r="IJO33" s="507"/>
      <c r="IJP33" s="507"/>
      <c r="IJQ33" s="507"/>
      <c r="IJR33" s="507"/>
      <c r="IJS33" s="507"/>
      <c r="IJT33" s="507"/>
      <c r="IJU33" s="507"/>
      <c r="IJV33" s="507"/>
      <c r="IJW33" s="507"/>
      <c r="IJX33" s="507"/>
      <c r="IJY33" s="507"/>
      <c r="IJZ33" s="507"/>
      <c r="IKA33" s="507"/>
      <c r="IKB33" s="507"/>
      <c r="IKC33" s="507"/>
      <c r="IKD33" s="507"/>
      <c r="IKE33" s="507"/>
      <c r="IKF33" s="507"/>
      <c r="IKG33" s="507"/>
      <c r="IKH33" s="507"/>
      <c r="IKI33" s="507"/>
      <c r="IKJ33" s="507"/>
      <c r="IKK33" s="507"/>
      <c r="IKL33" s="507"/>
      <c r="IKM33" s="507"/>
      <c r="IKN33" s="507"/>
      <c r="IKO33" s="507"/>
      <c r="IKP33" s="507"/>
      <c r="IKQ33" s="507"/>
      <c r="IKR33" s="507"/>
      <c r="IKS33" s="507"/>
      <c r="IKT33" s="507"/>
      <c r="IKU33" s="507"/>
      <c r="IKV33" s="507"/>
      <c r="IKW33" s="507"/>
      <c r="IKX33" s="507"/>
      <c r="IKY33" s="507"/>
      <c r="IKZ33" s="507"/>
      <c r="ILA33" s="507"/>
      <c r="ILB33" s="507"/>
      <c r="ILC33" s="507"/>
      <c r="ILD33" s="507"/>
      <c r="ILE33" s="507"/>
      <c r="ILF33" s="507"/>
      <c r="ILG33" s="507"/>
      <c r="ILH33" s="507"/>
      <c r="ILI33" s="507"/>
      <c r="ILJ33" s="507"/>
      <c r="ILK33" s="507"/>
      <c r="ILL33" s="507"/>
      <c r="ILM33" s="507"/>
      <c r="ILN33" s="507"/>
      <c r="ILO33" s="507"/>
      <c r="ILP33" s="507"/>
      <c r="ILQ33" s="507"/>
      <c r="ILR33" s="507"/>
      <c r="ILS33" s="507"/>
      <c r="ILT33" s="507"/>
      <c r="ILU33" s="507"/>
      <c r="ILV33" s="507"/>
      <c r="ILW33" s="507"/>
      <c r="ILX33" s="507"/>
      <c r="ILY33" s="507"/>
      <c r="ILZ33" s="507"/>
      <c r="IMA33" s="507"/>
      <c r="IMB33" s="507"/>
      <c r="IMC33" s="507"/>
      <c r="IMD33" s="507"/>
      <c r="IME33" s="507"/>
      <c r="IMF33" s="507"/>
      <c r="IMG33" s="507"/>
      <c r="IMH33" s="507"/>
      <c r="IMI33" s="507"/>
      <c r="IMJ33" s="507"/>
      <c r="IMK33" s="507"/>
      <c r="IML33" s="507"/>
      <c r="IMM33" s="507"/>
      <c r="IMN33" s="507"/>
      <c r="IMO33" s="507"/>
      <c r="IMP33" s="507"/>
      <c r="IMQ33" s="507"/>
      <c r="IMR33" s="507"/>
      <c r="IMS33" s="507"/>
      <c r="IMT33" s="507"/>
      <c r="IMU33" s="507"/>
      <c r="IMV33" s="507"/>
      <c r="IMW33" s="507"/>
      <c r="IMX33" s="507"/>
      <c r="IMY33" s="507"/>
      <c r="IMZ33" s="507"/>
      <c r="INA33" s="507"/>
      <c r="INB33" s="507"/>
      <c r="INC33" s="507"/>
      <c r="IND33" s="507"/>
      <c r="INE33" s="507"/>
      <c r="INF33" s="507"/>
      <c r="ING33" s="507"/>
      <c r="INH33" s="507"/>
      <c r="INI33" s="507"/>
      <c r="INJ33" s="507"/>
      <c r="INK33" s="507"/>
      <c r="INL33" s="507"/>
      <c r="INM33" s="507"/>
      <c r="INN33" s="507"/>
      <c r="INO33" s="507"/>
      <c r="INP33" s="507"/>
      <c r="INQ33" s="507"/>
      <c r="INR33" s="507"/>
      <c r="INS33" s="507"/>
      <c r="INT33" s="507"/>
      <c r="INU33" s="507"/>
      <c r="INV33" s="507"/>
      <c r="INW33" s="507"/>
      <c r="INX33" s="507"/>
      <c r="INY33" s="507"/>
      <c r="INZ33" s="507"/>
      <c r="IOA33" s="507"/>
      <c r="IOB33" s="507"/>
      <c r="IOC33" s="507"/>
      <c r="IOD33" s="507"/>
      <c r="IOE33" s="507"/>
      <c r="IOF33" s="507"/>
      <c r="IOG33" s="507"/>
      <c r="IOH33" s="507"/>
      <c r="IOI33" s="507"/>
      <c r="IOJ33" s="507"/>
      <c r="IOK33" s="507"/>
      <c r="IOL33" s="507"/>
      <c r="IOM33" s="507"/>
      <c r="ION33" s="507"/>
      <c r="IOO33" s="507"/>
      <c r="IOP33" s="507"/>
      <c r="IOQ33" s="507"/>
      <c r="IOR33" s="507"/>
      <c r="IOS33" s="507"/>
      <c r="IOT33" s="507"/>
      <c r="IOU33" s="507"/>
      <c r="IOV33" s="507"/>
      <c r="IOW33" s="507"/>
      <c r="IOX33" s="507"/>
      <c r="IOY33" s="507"/>
      <c r="IOZ33" s="507"/>
      <c r="IPA33" s="507"/>
      <c r="IPB33" s="507"/>
      <c r="IPC33" s="507"/>
      <c r="IPD33" s="507"/>
      <c r="IPE33" s="507"/>
      <c r="IPF33" s="507"/>
      <c r="IPG33" s="507"/>
      <c r="IPH33" s="507"/>
      <c r="IPI33" s="507"/>
      <c r="IPJ33" s="507"/>
      <c r="IPK33" s="507"/>
      <c r="IPL33" s="507"/>
      <c r="IPM33" s="507"/>
      <c r="IPN33" s="507"/>
      <c r="IPO33" s="507"/>
      <c r="IPP33" s="507"/>
      <c r="IPQ33" s="507"/>
      <c r="IPR33" s="507"/>
      <c r="IPS33" s="507"/>
      <c r="IPT33" s="507"/>
      <c r="IPU33" s="507"/>
      <c r="IPV33" s="507"/>
      <c r="IPW33" s="507"/>
      <c r="IPX33" s="507"/>
      <c r="IPY33" s="507"/>
      <c r="IPZ33" s="507"/>
      <c r="IQA33" s="507"/>
      <c r="IQB33" s="507"/>
      <c r="IQC33" s="507"/>
      <c r="IQD33" s="507"/>
      <c r="IQE33" s="507"/>
      <c r="IQF33" s="507"/>
      <c r="IQG33" s="507"/>
      <c r="IQH33" s="507"/>
      <c r="IQI33" s="507"/>
      <c r="IQJ33" s="507"/>
      <c r="IQK33" s="507"/>
      <c r="IQL33" s="507"/>
      <c r="IQM33" s="507"/>
      <c r="IQN33" s="507"/>
      <c r="IQO33" s="507"/>
      <c r="IQP33" s="507"/>
      <c r="IQQ33" s="507"/>
      <c r="IQR33" s="507"/>
      <c r="IQS33" s="507"/>
      <c r="IQT33" s="507"/>
      <c r="IQU33" s="507"/>
      <c r="IQV33" s="507"/>
      <c r="IQW33" s="507"/>
      <c r="IQX33" s="507"/>
      <c r="IQY33" s="507"/>
      <c r="IQZ33" s="507"/>
      <c r="IRA33" s="507"/>
      <c r="IRB33" s="507"/>
      <c r="IRC33" s="507"/>
      <c r="IRD33" s="507"/>
      <c r="IRE33" s="507"/>
      <c r="IRF33" s="507"/>
      <c r="IRG33" s="507"/>
      <c r="IRH33" s="507"/>
      <c r="IRI33" s="507"/>
      <c r="IRJ33" s="507"/>
      <c r="IRK33" s="507"/>
      <c r="IRL33" s="507"/>
      <c r="IRM33" s="507"/>
      <c r="IRN33" s="507"/>
      <c r="IRO33" s="507"/>
      <c r="IRP33" s="507"/>
      <c r="IRQ33" s="507"/>
      <c r="IRR33" s="507"/>
      <c r="IRS33" s="507"/>
      <c r="IRT33" s="507"/>
      <c r="IRU33" s="507"/>
      <c r="IRV33" s="507"/>
      <c r="IRW33" s="507"/>
      <c r="IRX33" s="507"/>
      <c r="IRY33" s="507"/>
      <c r="IRZ33" s="507"/>
      <c r="ISA33" s="507"/>
      <c r="ISB33" s="507"/>
      <c r="ISC33" s="507"/>
      <c r="ISD33" s="507"/>
      <c r="ISE33" s="507"/>
      <c r="ISF33" s="507"/>
      <c r="ISG33" s="507"/>
      <c r="ISH33" s="507"/>
      <c r="ISI33" s="507"/>
      <c r="ISJ33" s="507"/>
      <c r="ISK33" s="507"/>
      <c r="ISL33" s="507"/>
      <c r="ISM33" s="507"/>
      <c r="ISN33" s="507"/>
      <c r="ISO33" s="507"/>
      <c r="ISP33" s="507"/>
      <c r="ISQ33" s="507"/>
      <c r="ISR33" s="507"/>
      <c r="ISS33" s="507"/>
      <c r="IST33" s="507"/>
      <c r="ISU33" s="507"/>
      <c r="ISV33" s="507"/>
      <c r="ISW33" s="507"/>
      <c r="ISX33" s="507"/>
      <c r="ISY33" s="507"/>
      <c r="ISZ33" s="507"/>
      <c r="ITA33" s="507"/>
      <c r="ITB33" s="507"/>
      <c r="ITC33" s="507"/>
      <c r="ITD33" s="507"/>
      <c r="ITE33" s="507"/>
      <c r="ITF33" s="507"/>
      <c r="ITG33" s="507"/>
      <c r="ITH33" s="507"/>
      <c r="ITI33" s="507"/>
      <c r="ITJ33" s="507"/>
      <c r="ITK33" s="507"/>
      <c r="ITL33" s="507"/>
      <c r="ITM33" s="507"/>
      <c r="ITN33" s="507"/>
      <c r="ITO33" s="507"/>
      <c r="ITP33" s="507"/>
      <c r="ITQ33" s="507"/>
      <c r="ITR33" s="507"/>
      <c r="ITS33" s="507"/>
      <c r="ITT33" s="507"/>
      <c r="ITU33" s="507"/>
      <c r="ITV33" s="507"/>
      <c r="ITW33" s="507"/>
      <c r="ITX33" s="507"/>
      <c r="ITY33" s="507"/>
      <c r="ITZ33" s="507"/>
      <c r="IUA33" s="507"/>
      <c r="IUB33" s="507"/>
      <c r="IUC33" s="507"/>
      <c r="IUD33" s="507"/>
      <c r="IUE33" s="507"/>
      <c r="IUF33" s="507"/>
      <c r="IUG33" s="507"/>
      <c r="IUH33" s="507"/>
      <c r="IUI33" s="507"/>
      <c r="IUJ33" s="507"/>
      <c r="IUK33" s="507"/>
      <c r="IUL33" s="507"/>
      <c r="IUM33" s="507"/>
      <c r="IUN33" s="507"/>
      <c r="IUO33" s="507"/>
      <c r="IUP33" s="507"/>
      <c r="IUQ33" s="507"/>
      <c r="IUR33" s="507"/>
      <c r="IUS33" s="507"/>
      <c r="IUT33" s="507"/>
      <c r="IUU33" s="507"/>
      <c r="IUV33" s="507"/>
      <c r="IUW33" s="507"/>
      <c r="IUX33" s="507"/>
      <c r="IUY33" s="507"/>
      <c r="IUZ33" s="507"/>
      <c r="IVA33" s="507"/>
      <c r="IVB33" s="507"/>
      <c r="IVC33" s="507"/>
      <c r="IVD33" s="507"/>
      <c r="IVE33" s="507"/>
      <c r="IVF33" s="507"/>
      <c r="IVG33" s="507"/>
      <c r="IVH33" s="507"/>
      <c r="IVI33" s="507"/>
      <c r="IVJ33" s="507"/>
      <c r="IVK33" s="507"/>
      <c r="IVL33" s="507"/>
      <c r="IVM33" s="507"/>
      <c r="IVN33" s="507"/>
      <c r="IVO33" s="507"/>
      <c r="IVP33" s="507"/>
      <c r="IVQ33" s="507"/>
      <c r="IVR33" s="507"/>
      <c r="IVS33" s="507"/>
      <c r="IVT33" s="507"/>
      <c r="IVU33" s="507"/>
      <c r="IVV33" s="507"/>
      <c r="IVW33" s="507"/>
      <c r="IVX33" s="507"/>
      <c r="IVY33" s="507"/>
      <c r="IVZ33" s="507"/>
      <c r="IWA33" s="507"/>
      <c r="IWB33" s="507"/>
      <c r="IWC33" s="507"/>
      <c r="IWD33" s="507"/>
      <c r="IWE33" s="507"/>
      <c r="IWF33" s="507"/>
      <c r="IWG33" s="507"/>
      <c r="IWH33" s="507"/>
      <c r="IWI33" s="507"/>
      <c r="IWJ33" s="507"/>
      <c r="IWK33" s="507"/>
      <c r="IWL33" s="507"/>
      <c r="IWM33" s="507"/>
      <c r="IWN33" s="507"/>
      <c r="IWO33" s="507"/>
      <c r="IWP33" s="507"/>
      <c r="IWQ33" s="507"/>
      <c r="IWR33" s="507"/>
      <c r="IWS33" s="507"/>
      <c r="IWT33" s="507"/>
      <c r="IWU33" s="507"/>
      <c r="IWV33" s="507"/>
      <c r="IWW33" s="507"/>
      <c r="IWX33" s="507"/>
      <c r="IWY33" s="507"/>
      <c r="IWZ33" s="507"/>
      <c r="IXA33" s="507"/>
      <c r="IXB33" s="507"/>
      <c r="IXC33" s="507"/>
      <c r="IXD33" s="507"/>
      <c r="IXE33" s="507"/>
      <c r="IXF33" s="507"/>
      <c r="IXG33" s="507"/>
      <c r="IXH33" s="507"/>
      <c r="IXI33" s="507"/>
      <c r="IXJ33" s="507"/>
      <c r="IXK33" s="507"/>
      <c r="IXL33" s="507"/>
      <c r="IXM33" s="507"/>
      <c r="IXN33" s="507"/>
      <c r="IXO33" s="507"/>
      <c r="IXP33" s="507"/>
      <c r="IXQ33" s="507"/>
      <c r="IXR33" s="507"/>
      <c r="IXS33" s="507"/>
      <c r="IXT33" s="507"/>
      <c r="IXU33" s="507"/>
      <c r="IXV33" s="507"/>
      <c r="IXW33" s="507"/>
      <c r="IXX33" s="507"/>
      <c r="IXY33" s="507"/>
      <c r="IXZ33" s="507"/>
      <c r="IYA33" s="507"/>
      <c r="IYB33" s="507"/>
      <c r="IYC33" s="507"/>
      <c r="IYD33" s="507"/>
      <c r="IYE33" s="507"/>
      <c r="IYF33" s="507"/>
      <c r="IYG33" s="507"/>
      <c r="IYH33" s="507"/>
      <c r="IYI33" s="507"/>
      <c r="IYJ33" s="507"/>
      <c r="IYK33" s="507"/>
      <c r="IYL33" s="507"/>
      <c r="IYM33" s="507"/>
      <c r="IYN33" s="507"/>
      <c r="IYO33" s="507"/>
      <c r="IYP33" s="507"/>
      <c r="IYQ33" s="507"/>
      <c r="IYR33" s="507"/>
      <c r="IYS33" s="507"/>
      <c r="IYT33" s="507"/>
      <c r="IYU33" s="507"/>
      <c r="IYV33" s="507"/>
      <c r="IYW33" s="507"/>
      <c r="IYX33" s="507"/>
      <c r="IYY33" s="507"/>
      <c r="IYZ33" s="507"/>
      <c r="IZA33" s="507"/>
      <c r="IZB33" s="507"/>
      <c r="IZC33" s="507"/>
      <c r="IZD33" s="507"/>
      <c r="IZE33" s="507"/>
      <c r="IZF33" s="507"/>
      <c r="IZG33" s="507"/>
      <c r="IZH33" s="507"/>
      <c r="IZI33" s="507"/>
      <c r="IZJ33" s="507"/>
      <c r="IZK33" s="507"/>
      <c r="IZL33" s="507"/>
      <c r="IZM33" s="507"/>
      <c r="IZN33" s="507"/>
      <c r="IZO33" s="507"/>
      <c r="IZP33" s="507"/>
      <c r="IZQ33" s="507"/>
      <c r="IZR33" s="507"/>
      <c r="IZS33" s="507"/>
      <c r="IZT33" s="507"/>
      <c r="IZU33" s="507"/>
      <c r="IZV33" s="507"/>
      <c r="IZW33" s="507"/>
      <c r="IZX33" s="507"/>
      <c r="IZY33" s="507"/>
      <c r="IZZ33" s="507"/>
      <c r="JAA33" s="507"/>
      <c r="JAB33" s="507"/>
      <c r="JAC33" s="507"/>
      <c r="JAD33" s="507"/>
      <c r="JAE33" s="507"/>
      <c r="JAF33" s="507"/>
      <c r="JAG33" s="507"/>
      <c r="JAH33" s="507"/>
      <c r="JAI33" s="507"/>
      <c r="JAJ33" s="507"/>
      <c r="JAK33" s="507"/>
      <c r="JAL33" s="507"/>
      <c r="JAM33" s="507"/>
      <c r="JAN33" s="507"/>
      <c r="JAO33" s="507"/>
      <c r="JAP33" s="507"/>
      <c r="JAQ33" s="507"/>
      <c r="JAR33" s="507"/>
      <c r="JAS33" s="507"/>
      <c r="JAT33" s="507"/>
      <c r="JAU33" s="507"/>
      <c r="JAV33" s="507"/>
      <c r="JAW33" s="507"/>
      <c r="JAX33" s="507"/>
      <c r="JAY33" s="507"/>
      <c r="JAZ33" s="507"/>
      <c r="JBA33" s="507"/>
      <c r="JBB33" s="507"/>
      <c r="JBC33" s="507"/>
      <c r="JBD33" s="507"/>
      <c r="JBE33" s="507"/>
      <c r="JBF33" s="507"/>
      <c r="JBG33" s="507"/>
      <c r="JBH33" s="507"/>
      <c r="JBI33" s="507"/>
      <c r="JBJ33" s="507"/>
      <c r="JBK33" s="507"/>
      <c r="JBL33" s="507"/>
      <c r="JBM33" s="507"/>
      <c r="JBN33" s="507"/>
      <c r="JBO33" s="507"/>
      <c r="JBP33" s="507"/>
      <c r="JBQ33" s="507"/>
      <c r="JBR33" s="507"/>
      <c r="JBS33" s="507"/>
      <c r="JBT33" s="507"/>
      <c r="JBU33" s="507"/>
      <c r="JBV33" s="507"/>
      <c r="JBW33" s="507"/>
      <c r="JBX33" s="507"/>
      <c r="JBY33" s="507"/>
      <c r="JBZ33" s="507"/>
      <c r="JCA33" s="507"/>
      <c r="JCB33" s="507"/>
      <c r="JCC33" s="507"/>
      <c r="JCD33" s="507"/>
      <c r="JCE33" s="507"/>
      <c r="JCF33" s="507"/>
      <c r="JCG33" s="507"/>
      <c r="JCH33" s="507"/>
      <c r="JCI33" s="507"/>
      <c r="JCJ33" s="507"/>
      <c r="JCK33" s="507"/>
      <c r="JCL33" s="507"/>
      <c r="JCM33" s="507"/>
      <c r="JCN33" s="507"/>
      <c r="JCO33" s="507"/>
      <c r="JCP33" s="507"/>
      <c r="JCQ33" s="507"/>
      <c r="JCR33" s="507"/>
      <c r="JCS33" s="507"/>
      <c r="JCT33" s="507"/>
      <c r="JCU33" s="507"/>
      <c r="JCV33" s="507"/>
      <c r="JCW33" s="507"/>
      <c r="JCX33" s="507"/>
      <c r="JCY33" s="507"/>
      <c r="JCZ33" s="507"/>
      <c r="JDA33" s="507"/>
      <c r="JDB33" s="507"/>
      <c r="JDC33" s="507"/>
      <c r="JDD33" s="507"/>
      <c r="JDE33" s="507"/>
      <c r="JDF33" s="507"/>
      <c r="JDG33" s="507"/>
      <c r="JDH33" s="507"/>
      <c r="JDI33" s="507"/>
      <c r="JDJ33" s="507"/>
      <c r="JDK33" s="507"/>
      <c r="JDL33" s="507"/>
      <c r="JDM33" s="507"/>
      <c r="JDN33" s="507"/>
      <c r="JDO33" s="507"/>
      <c r="JDP33" s="507"/>
      <c r="JDQ33" s="507"/>
      <c r="JDR33" s="507"/>
      <c r="JDS33" s="507"/>
      <c r="JDT33" s="507"/>
      <c r="JDU33" s="507"/>
      <c r="JDV33" s="507"/>
      <c r="JDW33" s="507"/>
      <c r="JDX33" s="507"/>
      <c r="JDY33" s="507"/>
      <c r="JDZ33" s="507"/>
      <c r="JEA33" s="507"/>
      <c r="JEB33" s="507"/>
      <c r="JEC33" s="507"/>
      <c r="JED33" s="507"/>
      <c r="JEE33" s="507"/>
      <c r="JEF33" s="507"/>
      <c r="JEG33" s="507"/>
      <c r="JEH33" s="507"/>
      <c r="JEI33" s="507"/>
      <c r="JEJ33" s="507"/>
      <c r="JEK33" s="507"/>
      <c r="JEL33" s="507"/>
      <c r="JEM33" s="507"/>
      <c r="JEN33" s="507"/>
      <c r="JEO33" s="507"/>
      <c r="JEP33" s="507"/>
      <c r="JEQ33" s="507"/>
      <c r="JER33" s="507"/>
      <c r="JES33" s="507"/>
      <c r="JET33" s="507"/>
      <c r="JEU33" s="507"/>
      <c r="JEV33" s="507"/>
      <c r="JEW33" s="507"/>
      <c r="JEX33" s="507"/>
      <c r="JEY33" s="507"/>
      <c r="JEZ33" s="507"/>
      <c r="JFA33" s="507"/>
      <c r="JFB33" s="507"/>
      <c r="JFC33" s="507"/>
      <c r="JFD33" s="507"/>
      <c r="JFE33" s="507"/>
      <c r="JFF33" s="507"/>
      <c r="JFG33" s="507"/>
      <c r="JFH33" s="507"/>
      <c r="JFI33" s="507"/>
      <c r="JFJ33" s="507"/>
      <c r="JFK33" s="507"/>
      <c r="JFL33" s="507"/>
      <c r="JFM33" s="507"/>
      <c r="JFN33" s="507"/>
      <c r="JFO33" s="507"/>
      <c r="JFP33" s="507"/>
      <c r="JFQ33" s="507"/>
      <c r="JFR33" s="507"/>
      <c r="JFS33" s="507"/>
      <c r="JFT33" s="507"/>
      <c r="JFU33" s="507"/>
      <c r="JFV33" s="507"/>
      <c r="JFW33" s="507"/>
      <c r="JFX33" s="507"/>
      <c r="JFY33" s="507"/>
      <c r="JFZ33" s="507"/>
      <c r="JGA33" s="507"/>
      <c r="JGB33" s="507"/>
      <c r="JGC33" s="507"/>
      <c r="JGD33" s="507"/>
      <c r="JGE33" s="507"/>
      <c r="JGF33" s="507"/>
      <c r="JGG33" s="507"/>
      <c r="JGH33" s="507"/>
      <c r="JGI33" s="507"/>
      <c r="JGJ33" s="507"/>
      <c r="JGK33" s="507"/>
      <c r="JGL33" s="507"/>
      <c r="JGM33" s="507"/>
      <c r="JGN33" s="507"/>
      <c r="JGO33" s="507"/>
      <c r="JGP33" s="507"/>
      <c r="JGQ33" s="507"/>
      <c r="JGR33" s="507"/>
      <c r="JGS33" s="507"/>
      <c r="JGT33" s="507"/>
      <c r="JGU33" s="507"/>
      <c r="JGV33" s="507"/>
      <c r="JGW33" s="507"/>
      <c r="JGX33" s="507"/>
      <c r="JGY33" s="507"/>
      <c r="JGZ33" s="507"/>
      <c r="JHA33" s="507"/>
      <c r="JHB33" s="507"/>
      <c r="JHC33" s="507"/>
      <c r="JHD33" s="507"/>
      <c r="JHE33" s="507"/>
      <c r="JHF33" s="507"/>
      <c r="JHG33" s="507"/>
      <c r="JHH33" s="507"/>
      <c r="JHI33" s="507"/>
      <c r="JHJ33" s="507"/>
      <c r="JHK33" s="507"/>
      <c r="JHL33" s="507"/>
      <c r="JHM33" s="507"/>
      <c r="JHN33" s="507"/>
      <c r="JHO33" s="507"/>
      <c r="JHP33" s="507"/>
      <c r="JHQ33" s="507"/>
      <c r="JHR33" s="507"/>
      <c r="JHS33" s="507"/>
      <c r="JHT33" s="507"/>
      <c r="JHU33" s="507"/>
      <c r="JHV33" s="507"/>
      <c r="JHW33" s="507"/>
      <c r="JHX33" s="507"/>
      <c r="JHY33" s="507"/>
      <c r="JHZ33" s="507"/>
      <c r="JIA33" s="507"/>
      <c r="JIB33" s="507"/>
      <c r="JIC33" s="507"/>
      <c r="JID33" s="507"/>
      <c r="JIE33" s="507"/>
      <c r="JIF33" s="507"/>
      <c r="JIG33" s="507"/>
      <c r="JIH33" s="507"/>
      <c r="JII33" s="507"/>
      <c r="JIJ33" s="507"/>
      <c r="JIK33" s="507"/>
      <c r="JIL33" s="507"/>
      <c r="JIM33" s="507"/>
      <c r="JIN33" s="507"/>
      <c r="JIO33" s="507"/>
      <c r="JIP33" s="507"/>
      <c r="JIQ33" s="507"/>
      <c r="JIR33" s="507"/>
      <c r="JIS33" s="507"/>
      <c r="JIT33" s="507"/>
      <c r="JIU33" s="507"/>
      <c r="JIV33" s="507"/>
      <c r="JIW33" s="507"/>
      <c r="JIX33" s="507"/>
      <c r="JIY33" s="507"/>
      <c r="JIZ33" s="507"/>
      <c r="JJA33" s="507"/>
      <c r="JJB33" s="507"/>
      <c r="JJC33" s="507"/>
      <c r="JJD33" s="507"/>
      <c r="JJE33" s="507"/>
      <c r="JJF33" s="507"/>
      <c r="JJG33" s="507"/>
      <c r="JJH33" s="507"/>
      <c r="JJI33" s="507"/>
      <c r="JJJ33" s="507"/>
      <c r="JJK33" s="507"/>
      <c r="JJL33" s="507"/>
      <c r="JJM33" s="507"/>
      <c r="JJN33" s="507"/>
      <c r="JJO33" s="507"/>
      <c r="JJP33" s="507"/>
      <c r="JJQ33" s="507"/>
      <c r="JJR33" s="507"/>
      <c r="JJS33" s="507"/>
      <c r="JJT33" s="507"/>
      <c r="JJU33" s="507"/>
      <c r="JJV33" s="507"/>
      <c r="JJW33" s="507"/>
      <c r="JJX33" s="507"/>
      <c r="JJY33" s="507"/>
      <c r="JJZ33" s="507"/>
      <c r="JKA33" s="507"/>
      <c r="JKB33" s="507"/>
      <c r="JKC33" s="507"/>
      <c r="JKD33" s="507"/>
      <c r="JKE33" s="507"/>
      <c r="JKF33" s="507"/>
      <c r="JKG33" s="507"/>
      <c r="JKH33" s="507"/>
      <c r="JKI33" s="507"/>
      <c r="JKJ33" s="507"/>
      <c r="JKK33" s="507"/>
      <c r="JKL33" s="507"/>
      <c r="JKM33" s="507"/>
      <c r="JKN33" s="507"/>
      <c r="JKO33" s="507"/>
      <c r="JKP33" s="507"/>
      <c r="JKQ33" s="507"/>
      <c r="JKR33" s="507"/>
      <c r="JKS33" s="507"/>
      <c r="JKT33" s="507"/>
      <c r="JKU33" s="507"/>
      <c r="JKV33" s="507"/>
      <c r="JKW33" s="507"/>
      <c r="JKX33" s="507"/>
      <c r="JKY33" s="507"/>
      <c r="JKZ33" s="507"/>
      <c r="JLA33" s="507"/>
      <c r="JLB33" s="507"/>
      <c r="JLC33" s="507"/>
      <c r="JLD33" s="507"/>
      <c r="JLE33" s="507"/>
      <c r="JLF33" s="507"/>
      <c r="JLG33" s="507"/>
      <c r="JLH33" s="507"/>
      <c r="JLI33" s="507"/>
      <c r="JLJ33" s="507"/>
      <c r="JLK33" s="507"/>
      <c r="JLL33" s="507"/>
      <c r="JLM33" s="507"/>
      <c r="JLN33" s="507"/>
      <c r="JLO33" s="507"/>
      <c r="JLP33" s="507"/>
      <c r="JLQ33" s="507"/>
      <c r="JLR33" s="507"/>
      <c r="JLS33" s="507"/>
      <c r="JLT33" s="507"/>
      <c r="JLU33" s="507"/>
      <c r="JLV33" s="507"/>
      <c r="JLW33" s="507"/>
      <c r="JLX33" s="507"/>
      <c r="JLY33" s="507"/>
      <c r="JLZ33" s="507"/>
      <c r="JMA33" s="507"/>
      <c r="JMB33" s="507"/>
      <c r="JMC33" s="507"/>
      <c r="JMD33" s="507"/>
      <c r="JME33" s="507"/>
      <c r="JMF33" s="507"/>
      <c r="JMG33" s="507"/>
      <c r="JMH33" s="507"/>
      <c r="JMI33" s="507"/>
      <c r="JMJ33" s="507"/>
      <c r="JMK33" s="507"/>
      <c r="JML33" s="507"/>
      <c r="JMM33" s="507"/>
      <c r="JMN33" s="507"/>
      <c r="JMO33" s="507"/>
      <c r="JMP33" s="507"/>
      <c r="JMQ33" s="507"/>
      <c r="JMR33" s="507"/>
      <c r="JMS33" s="507"/>
      <c r="JMT33" s="507"/>
      <c r="JMU33" s="507"/>
      <c r="JMV33" s="507"/>
      <c r="JMW33" s="507"/>
      <c r="JMX33" s="507"/>
      <c r="JMY33" s="507"/>
      <c r="JMZ33" s="507"/>
      <c r="JNA33" s="507"/>
      <c r="JNB33" s="507"/>
      <c r="JNC33" s="507"/>
      <c r="JND33" s="507"/>
      <c r="JNE33" s="507"/>
      <c r="JNF33" s="507"/>
      <c r="JNG33" s="507"/>
      <c r="JNH33" s="507"/>
      <c r="JNI33" s="507"/>
      <c r="JNJ33" s="507"/>
      <c r="JNK33" s="507"/>
      <c r="JNL33" s="507"/>
      <c r="JNM33" s="507"/>
      <c r="JNN33" s="507"/>
      <c r="JNO33" s="507"/>
      <c r="JNP33" s="507"/>
      <c r="JNQ33" s="507"/>
      <c r="JNR33" s="507"/>
      <c r="JNS33" s="507"/>
      <c r="JNT33" s="507"/>
      <c r="JNU33" s="507"/>
      <c r="JNV33" s="507"/>
      <c r="JNW33" s="507"/>
      <c r="JNX33" s="507"/>
      <c r="JNY33" s="507"/>
      <c r="JNZ33" s="507"/>
      <c r="JOA33" s="507"/>
      <c r="JOB33" s="507"/>
      <c r="JOC33" s="507"/>
      <c r="JOD33" s="507"/>
      <c r="JOE33" s="507"/>
      <c r="JOF33" s="507"/>
      <c r="JOG33" s="507"/>
      <c r="JOH33" s="507"/>
      <c r="JOI33" s="507"/>
      <c r="JOJ33" s="507"/>
      <c r="JOK33" s="507"/>
      <c r="JOL33" s="507"/>
      <c r="JOM33" s="507"/>
      <c r="JON33" s="507"/>
      <c r="JOO33" s="507"/>
      <c r="JOP33" s="507"/>
      <c r="JOQ33" s="507"/>
      <c r="JOR33" s="507"/>
      <c r="JOS33" s="507"/>
      <c r="JOT33" s="507"/>
      <c r="JOU33" s="507"/>
      <c r="JOV33" s="507"/>
      <c r="JOW33" s="507"/>
      <c r="JOX33" s="507"/>
      <c r="JOY33" s="507"/>
      <c r="JOZ33" s="507"/>
      <c r="JPA33" s="507"/>
      <c r="JPB33" s="507"/>
      <c r="JPC33" s="507"/>
      <c r="JPD33" s="507"/>
      <c r="JPE33" s="507"/>
      <c r="JPF33" s="507"/>
      <c r="JPG33" s="507"/>
      <c r="JPH33" s="507"/>
      <c r="JPI33" s="507"/>
      <c r="JPJ33" s="507"/>
      <c r="JPK33" s="507"/>
      <c r="JPL33" s="507"/>
      <c r="JPM33" s="507"/>
      <c r="JPN33" s="507"/>
      <c r="JPO33" s="507"/>
      <c r="JPP33" s="507"/>
      <c r="JPQ33" s="507"/>
      <c r="JPR33" s="507"/>
      <c r="JPS33" s="507"/>
      <c r="JPT33" s="507"/>
      <c r="JPU33" s="507"/>
      <c r="JPV33" s="507"/>
      <c r="JPW33" s="507"/>
      <c r="JPX33" s="507"/>
      <c r="JPY33" s="507"/>
      <c r="JPZ33" s="507"/>
      <c r="JQA33" s="507"/>
      <c r="JQB33" s="507"/>
      <c r="JQC33" s="507"/>
      <c r="JQD33" s="507"/>
      <c r="JQE33" s="507"/>
      <c r="JQF33" s="507"/>
      <c r="JQG33" s="507"/>
      <c r="JQH33" s="507"/>
      <c r="JQI33" s="507"/>
      <c r="JQJ33" s="507"/>
      <c r="JQK33" s="507"/>
      <c r="JQL33" s="507"/>
      <c r="JQM33" s="507"/>
      <c r="JQN33" s="507"/>
      <c r="JQO33" s="507"/>
      <c r="JQP33" s="507"/>
      <c r="JQQ33" s="507"/>
      <c r="JQR33" s="507"/>
      <c r="JQS33" s="507"/>
      <c r="JQT33" s="507"/>
      <c r="JQU33" s="507"/>
      <c r="JQV33" s="507"/>
      <c r="JQW33" s="507"/>
      <c r="JQX33" s="507"/>
      <c r="JQY33" s="507"/>
      <c r="JQZ33" s="507"/>
      <c r="JRA33" s="507"/>
      <c r="JRB33" s="507"/>
      <c r="JRC33" s="507"/>
      <c r="JRD33" s="507"/>
      <c r="JRE33" s="507"/>
      <c r="JRF33" s="507"/>
      <c r="JRG33" s="507"/>
      <c r="JRH33" s="507"/>
      <c r="JRI33" s="507"/>
      <c r="JRJ33" s="507"/>
      <c r="JRK33" s="507"/>
      <c r="JRL33" s="507"/>
      <c r="JRM33" s="507"/>
      <c r="JRN33" s="507"/>
      <c r="JRO33" s="507"/>
      <c r="JRP33" s="507"/>
      <c r="JRQ33" s="507"/>
      <c r="JRR33" s="507"/>
      <c r="JRS33" s="507"/>
      <c r="JRT33" s="507"/>
      <c r="JRU33" s="507"/>
      <c r="JRV33" s="507"/>
      <c r="JRW33" s="507"/>
      <c r="JRX33" s="507"/>
      <c r="JRY33" s="507"/>
      <c r="JRZ33" s="507"/>
      <c r="JSA33" s="507"/>
      <c r="JSB33" s="507"/>
      <c r="JSC33" s="507"/>
      <c r="JSD33" s="507"/>
      <c r="JSE33" s="507"/>
      <c r="JSF33" s="507"/>
      <c r="JSG33" s="507"/>
      <c r="JSH33" s="507"/>
      <c r="JSI33" s="507"/>
      <c r="JSJ33" s="507"/>
      <c r="JSK33" s="507"/>
      <c r="JSL33" s="507"/>
      <c r="JSM33" s="507"/>
      <c r="JSN33" s="507"/>
      <c r="JSO33" s="507"/>
      <c r="JSP33" s="507"/>
      <c r="JSQ33" s="507"/>
      <c r="JSR33" s="507"/>
      <c r="JSS33" s="507"/>
      <c r="JST33" s="507"/>
      <c r="JSU33" s="507"/>
      <c r="JSV33" s="507"/>
      <c r="JSW33" s="507"/>
      <c r="JSX33" s="507"/>
      <c r="JSY33" s="507"/>
      <c r="JSZ33" s="507"/>
      <c r="JTA33" s="507"/>
      <c r="JTB33" s="507"/>
      <c r="JTC33" s="507"/>
      <c r="JTD33" s="507"/>
      <c r="JTE33" s="507"/>
      <c r="JTF33" s="507"/>
      <c r="JTG33" s="507"/>
      <c r="JTH33" s="507"/>
      <c r="JTI33" s="507"/>
      <c r="JTJ33" s="507"/>
      <c r="JTK33" s="507"/>
      <c r="JTL33" s="507"/>
      <c r="JTM33" s="507"/>
      <c r="JTN33" s="507"/>
      <c r="JTO33" s="507"/>
      <c r="JTP33" s="507"/>
      <c r="JTQ33" s="507"/>
      <c r="JTR33" s="507"/>
      <c r="JTS33" s="507"/>
      <c r="JTT33" s="507"/>
      <c r="JTU33" s="507"/>
      <c r="JTV33" s="507"/>
      <c r="JTW33" s="507"/>
      <c r="JTX33" s="507"/>
      <c r="JTY33" s="507"/>
      <c r="JTZ33" s="507"/>
      <c r="JUA33" s="507"/>
      <c r="JUB33" s="507"/>
      <c r="JUC33" s="507"/>
      <c r="JUD33" s="507"/>
      <c r="JUE33" s="507"/>
      <c r="JUF33" s="507"/>
      <c r="JUG33" s="507"/>
      <c r="JUH33" s="507"/>
      <c r="JUI33" s="507"/>
      <c r="JUJ33" s="507"/>
      <c r="JUK33" s="507"/>
      <c r="JUL33" s="507"/>
      <c r="JUM33" s="507"/>
      <c r="JUN33" s="507"/>
      <c r="JUO33" s="507"/>
      <c r="JUP33" s="507"/>
      <c r="JUQ33" s="507"/>
      <c r="JUR33" s="507"/>
      <c r="JUS33" s="507"/>
      <c r="JUT33" s="507"/>
      <c r="JUU33" s="507"/>
      <c r="JUV33" s="507"/>
      <c r="JUW33" s="507"/>
      <c r="JUX33" s="507"/>
      <c r="JUY33" s="507"/>
      <c r="JUZ33" s="507"/>
      <c r="JVA33" s="507"/>
      <c r="JVB33" s="507"/>
      <c r="JVC33" s="507"/>
      <c r="JVD33" s="507"/>
      <c r="JVE33" s="507"/>
      <c r="JVF33" s="507"/>
      <c r="JVG33" s="507"/>
      <c r="JVH33" s="507"/>
      <c r="JVI33" s="507"/>
      <c r="JVJ33" s="507"/>
      <c r="JVK33" s="507"/>
      <c r="JVL33" s="507"/>
      <c r="JVM33" s="507"/>
      <c r="JVN33" s="507"/>
      <c r="JVO33" s="507"/>
      <c r="JVP33" s="507"/>
      <c r="JVQ33" s="507"/>
      <c r="JVR33" s="507"/>
      <c r="JVS33" s="507"/>
      <c r="JVT33" s="507"/>
      <c r="JVU33" s="507"/>
      <c r="JVV33" s="507"/>
      <c r="JVW33" s="507"/>
      <c r="JVX33" s="507"/>
      <c r="JVY33" s="507"/>
      <c r="JVZ33" s="507"/>
      <c r="JWA33" s="507"/>
      <c r="JWB33" s="507"/>
      <c r="JWC33" s="507"/>
      <c r="JWD33" s="507"/>
      <c r="JWE33" s="507"/>
      <c r="JWF33" s="507"/>
      <c r="JWG33" s="507"/>
      <c r="JWH33" s="507"/>
      <c r="JWI33" s="507"/>
      <c r="JWJ33" s="507"/>
      <c r="JWK33" s="507"/>
      <c r="JWL33" s="507"/>
      <c r="JWM33" s="507"/>
      <c r="JWN33" s="507"/>
      <c r="JWO33" s="507"/>
      <c r="JWP33" s="507"/>
      <c r="JWQ33" s="507"/>
      <c r="JWR33" s="507"/>
      <c r="JWS33" s="507"/>
      <c r="JWT33" s="507"/>
      <c r="JWU33" s="507"/>
      <c r="JWV33" s="507"/>
      <c r="JWW33" s="507"/>
      <c r="JWX33" s="507"/>
      <c r="JWY33" s="507"/>
      <c r="JWZ33" s="507"/>
      <c r="JXA33" s="507"/>
      <c r="JXB33" s="507"/>
      <c r="JXC33" s="507"/>
      <c r="JXD33" s="507"/>
      <c r="JXE33" s="507"/>
      <c r="JXF33" s="507"/>
      <c r="JXG33" s="507"/>
      <c r="JXH33" s="507"/>
      <c r="JXI33" s="507"/>
      <c r="JXJ33" s="507"/>
      <c r="JXK33" s="507"/>
      <c r="JXL33" s="507"/>
      <c r="JXM33" s="507"/>
      <c r="JXN33" s="507"/>
      <c r="JXO33" s="507"/>
      <c r="JXP33" s="507"/>
      <c r="JXQ33" s="507"/>
      <c r="JXR33" s="507"/>
      <c r="JXS33" s="507"/>
      <c r="JXT33" s="507"/>
      <c r="JXU33" s="507"/>
      <c r="JXV33" s="507"/>
      <c r="JXW33" s="507"/>
      <c r="JXX33" s="507"/>
      <c r="JXY33" s="507"/>
      <c r="JXZ33" s="507"/>
      <c r="JYA33" s="507"/>
      <c r="JYB33" s="507"/>
      <c r="JYC33" s="507"/>
      <c r="JYD33" s="507"/>
      <c r="JYE33" s="507"/>
      <c r="JYF33" s="507"/>
      <c r="JYG33" s="507"/>
      <c r="JYH33" s="507"/>
      <c r="JYI33" s="507"/>
      <c r="JYJ33" s="507"/>
      <c r="JYK33" s="507"/>
      <c r="JYL33" s="507"/>
      <c r="JYM33" s="507"/>
      <c r="JYN33" s="507"/>
      <c r="JYO33" s="507"/>
      <c r="JYP33" s="507"/>
      <c r="JYQ33" s="507"/>
      <c r="JYR33" s="507"/>
      <c r="JYS33" s="507"/>
      <c r="JYT33" s="507"/>
      <c r="JYU33" s="507"/>
      <c r="JYV33" s="507"/>
      <c r="JYW33" s="507"/>
      <c r="JYX33" s="507"/>
      <c r="JYY33" s="507"/>
      <c r="JYZ33" s="507"/>
      <c r="JZA33" s="507"/>
      <c r="JZB33" s="507"/>
      <c r="JZC33" s="507"/>
      <c r="JZD33" s="507"/>
      <c r="JZE33" s="507"/>
      <c r="JZF33" s="507"/>
      <c r="JZG33" s="507"/>
      <c r="JZH33" s="507"/>
      <c r="JZI33" s="507"/>
      <c r="JZJ33" s="507"/>
      <c r="JZK33" s="507"/>
      <c r="JZL33" s="507"/>
      <c r="JZM33" s="507"/>
      <c r="JZN33" s="507"/>
      <c r="JZO33" s="507"/>
      <c r="JZP33" s="507"/>
      <c r="JZQ33" s="507"/>
      <c r="JZR33" s="507"/>
      <c r="JZS33" s="507"/>
      <c r="JZT33" s="507"/>
      <c r="JZU33" s="507"/>
      <c r="JZV33" s="507"/>
      <c r="JZW33" s="507"/>
      <c r="JZX33" s="507"/>
      <c r="JZY33" s="507"/>
      <c r="JZZ33" s="507"/>
      <c r="KAA33" s="507"/>
      <c r="KAB33" s="507"/>
      <c r="KAC33" s="507"/>
      <c r="KAD33" s="507"/>
      <c r="KAE33" s="507"/>
      <c r="KAF33" s="507"/>
      <c r="KAG33" s="507"/>
      <c r="KAH33" s="507"/>
      <c r="KAI33" s="507"/>
      <c r="KAJ33" s="507"/>
      <c r="KAK33" s="507"/>
      <c r="KAL33" s="507"/>
      <c r="KAM33" s="507"/>
      <c r="KAN33" s="507"/>
      <c r="KAO33" s="507"/>
      <c r="KAP33" s="507"/>
      <c r="KAQ33" s="507"/>
      <c r="KAR33" s="507"/>
      <c r="KAS33" s="507"/>
      <c r="KAT33" s="507"/>
      <c r="KAU33" s="507"/>
      <c r="KAV33" s="507"/>
      <c r="KAW33" s="507"/>
      <c r="KAX33" s="507"/>
      <c r="KAY33" s="507"/>
      <c r="KAZ33" s="507"/>
      <c r="KBA33" s="507"/>
      <c r="KBB33" s="507"/>
      <c r="KBC33" s="507"/>
      <c r="KBD33" s="507"/>
      <c r="KBE33" s="507"/>
      <c r="KBF33" s="507"/>
      <c r="KBG33" s="507"/>
      <c r="KBH33" s="507"/>
      <c r="KBI33" s="507"/>
      <c r="KBJ33" s="507"/>
      <c r="KBK33" s="507"/>
      <c r="KBL33" s="507"/>
      <c r="KBM33" s="507"/>
      <c r="KBN33" s="507"/>
      <c r="KBO33" s="507"/>
      <c r="KBP33" s="507"/>
      <c r="KBQ33" s="507"/>
      <c r="KBR33" s="507"/>
      <c r="KBS33" s="507"/>
      <c r="KBT33" s="507"/>
      <c r="KBU33" s="507"/>
      <c r="KBV33" s="507"/>
      <c r="KBW33" s="507"/>
      <c r="KBX33" s="507"/>
      <c r="KBY33" s="507"/>
      <c r="KBZ33" s="507"/>
      <c r="KCA33" s="507"/>
      <c r="KCB33" s="507"/>
      <c r="KCC33" s="507"/>
      <c r="KCD33" s="507"/>
      <c r="KCE33" s="507"/>
      <c r="KCF33" s="507"/>
      <c r="KCG33" s="507"/>
      <c r="KCH33" s="507"/>
      <c r="KCI33" s="507"/>
      <c r="KCJ33" s="507"/>
      <c r="KCK33" s="507"/>
      <c r="KCL33" s="507"/>
      <c r="KCM33" s="507"/>
      <c r="KCN33" s="507"/>
      <c r="KCO33" s="507"/>
      <c r="KCP33" s="507"/>
      <c r="KCQ33" s="507"/>
      <c r="KCR33" s="507"/>
      <c r="KCS33" s="507"/>
      <c r="KCT33" s="507"/>
      <c r="KCU33" s="507"/>
      <c r="KCV33" s="507"/>
      <c r="KCW33" s="507"/>
      <c r="KCX33" s="507"/>
      <c r="KCY33" s="507"/>
      <c r="KCZ33" s="507"/>
      <c r="KDA33" s="507"/>
      <c r="KDB33" s="507"/>
      <c r="KDC33" s="507"/>
      <c r="KDD33" s="507"/>
      <c r="KDE33" s="507"/>
      <c r="KDF33" s="507"/>
      <c r="KDG33" s="507"/>
      <c r="KDH33" s="507"/>
      <c r="KDI33" s="507"/>
      <c r="KDJ33" s="507"/>
      <c r="KDK33" s="507"/>
      <c r="KDL33" s="507"/>
      <c r="KDM33" s="507"/>
      <c r="KDN33" s="507"/>
      <c r="KDO33" s="507"/>
      <c r="KDP33" s="507"/>
      <c r="KDQ33" s="507"/>
      <c r="KDR33" s="507"/>
      <c r="KDS33" s="507"/>
      <c r="KDT33" s="507"/>
      <c r="KDU33" s="507"/>
      <c r="KDV33" s="507"/>
      <c r="KDW33" s="507"/>
      <c r="KDX33" s="507"/>
      <c r="KDY33" s="507"/>
      <c r="KDZ33" s="507"/>
      <c r="KEA33" s="507"/>
      <c r="KEB33" s="507"/>
      <c r="KEC33" s="507"/>
      <c r="KED33" s="507"/>
      <c r="KEE33" s="507"/>
      <c r="KEF33" s="507"/>
      <c r="KEG33" s="507"/>
      <c r="KEH33" s="507"/>
      <c r="KEI33" s="507"/>
      <c r="KEJ33" s="507"/>
      <c r="KEK33" s="507"/>
      <c r="KEL33" s="507"/>
      <c r="KEM33" s="507"/>
      <c r="KEN33" s="507"/>
      <c r="KEO33" s="507"/>
      <c r="KEP33" s="507"/>
      <c r="KEQ33" s="507"/>
      <c r="KER33" s="507"/>
      <c r="KES33" s="507"/>
      <c r="KET33" s="507"/>
      <c r="KEU33" s="507"/>
      <c r="KEV33" s="507"/>
      <c r="KEW33" s="507"/>
      <c r="KEX33" s="507"/>
      <c r="KEY33" s="507"/>
      <c r="KEZ33" s="507"/>
      <c r="KFA33" s="507"/>
      <c r="KFB33" s="507"/>
      <c r="KFC33" s="507"/>
      <c r="KFD33" s="507"/>
      <c r="KFE33" s="507"/>
      <c r="KFF33" s="507"/>
      <c r="KFG33" s="507"/>
      <c r="KFH33" s="507"/>
      <c r="KFI33" s="507"/>
      <c r="KFJ33" s="507"/>
      <c r="KFK33" s="507"/>
      <c r="KFL33" s="507"/>
      <c r="KFM33" s="507"/>
      <c r="KFN33" s="507"/>
      <c r="KFO33" s="507"/>
      <c r="KFP33" s="507"/>
      <c r="KFQ33" s="507"/>
      <c r="KFR33" s="507"/>
      <c r="KFS33" s="507"/>
      <c r="KFT33" s="507"/>
      <c r="KFU33" s="507"/>
      <c r="KFV33" s="507"/>
      <c r="KFW33" s="507"/>
      <c r="KFX33" s="507"/>
      <c r="KFY33" s="507"/>
      <c r="KFZ33" s="507"/>
      <c r="KGA33" s="507"/>
      <c r="KGB33" s="507"/>
      <c r="KGC33" s="507"/>
      <c r="KGD33" s="507"/>
      <c r="KGE33" s="507"/>
      <c r="KGF33" s="507"/>
      <c r="KGG33" s="507"/>
      <c r="KGH33" s="507"/>
      <c r="KGI33" s="507"/>
      <c r="KGJ33" s="507"/>
      <c r="KGK33" s="507"/>
      <c r="KGL33" s="507"/>
      <c r="KGM33" s="507"/>
      <c r="KGN33" s="507"/>
      <c r="KGO33" s="507"/>
      <c r="KGP33" s="507"/>
      <c r="KGQ33" s="507"/>
      <c r="KGR33" s="507"/>
      <c r="KGS33" s="507"/>
      <c r="KGT33" s="507"/>
      <c r="KGU33" s="507"/>
      <c r="KGV33" s="507"/>
      <c r="KGW33" s="507"/>
      <c r="KGX33" s="507"/>
      <c r="KGY33" s="507"/>
      <c r="KGZ33" s="507"/>
      <c r="KHA33" s="507"/>
      <c r="KHB33" s="507"/>
      <c r="KHC33" s="507"/>
      <c r="KHD33" s="507"/>
      <c r="KHE33" s="507"/>
      <c r="KHF33" s="507"/>
      <c r="KHG33" s="507"/>
      <c r="KHH33" s="507"/>
      <c r="KHI33" s="507"/>
      <c r="KHJ33" s="507"/>
      <c r="KHK33" s="507"/>
      <c r="KHL33" s="507"/>
      <c r="KHM33" s="507"/>
      <c r="KHN33" s="507"/>
      <c r="KHO33" s="507"/>
      <c r="KHP33" s="507"/>
      <c r="KHQ33" s="507"/>
      <c r="KHR33" s="507"/>
      <c r="KHS33" s="507"/>
      <c r="KHT33" s="507"/>
      <c r="KHU33" s="507"/>
      <c r="KHV33" s="507"/>
      <c r="KHW33" s="507"/>
      <c r="KHX33" s="507"/>
      <c r="KHY33" s="507"/>
      <c r="KHZ33" s="507"/>
      <c r="KIA33" s="507"/>
      <c r="KIB33" s="507"/>
      <c r="KIC33" s="507"/>
      <c r="KID33" s="507"/>
      <c r="KIE33" s="507"/>
      <c r="KIF33" s="507"/>
      <c r="KIG33" s="507"/>
      <c r="KIH33" s="507"/>
      <c r="KII33" s="507"/>
      <c r="KIJ33" s="507"/>
      <c r="KIK33" s="507"/>
      <c r="KIL33" s="507"/>
      <c r="KIM33" s="507"/>
      <c r="KIN33" s="507"/>
      <c r="KIO33" s="507"/>
      <c r="KIP33" s="507"/>
      <c r="KIQ33" s="507"/>
      <c r="KIR33" s="507"/>
      <c r="KIS33" s="507"/>
      <c r="KIT33" s="507"/>
      <c r="KIU33" s="507"/>
      <c r="KIV33" s="507"/>
      <c r="KIW33" s="507"/>
      <c r="KIX33" s="507"/>
      <c r="KIY33" s="507"/>
      <c r="KIZ33" s="507"/>
      <c r="KJA33" s="507"/>
      <c r="KJB33" s="507"/>
      <c r="KJC33" s="507"/>
      <c r="KJD33" s="507"/>
      <c r="KJE33" s="507"/>
      <c r="KJF33" s="507"/>
      <c r="KJG33" s="507"/>
      <c r="KJH33" s="507"/>
      <c r="KJI33" s="507"/>
      <c r="KJJ33" s="507"/>
      <c r="KJK33" s="507"/>
      <c r="KJL33" s="507"/>
      <c r="KJM33" s="507"/>
      <c r="KJN33" s="507"/>
      <c r="KJO33" s="507"/>
      <c r="KJP33" s="507"/>
      <c r="KJQ33" s="507"/>
      <c r="KJR33" s="507"/>
      <c r="KJS33" s="507"/>
      <c r="KJT33" s="507"/>
      <c r="KJU33" s="507"/>
      <c r="KJV33" s="507"/>
      <c r="KJW33" s="507"/>
      <c r="KJX33" s="507"/>
      <c r="KJY33" s="507"/>
      <c r="KJZ33" s="507"/>
      <c r="KKA33" s="507"/>
      <c r="KKB33" s="507"/>
      <c r="KKC33" s="507"/>
      <c r="KKD33" s="507"/>
      <c r="KKE33" s="507"/>
      <c r="KKF33" s="507"/>
      <c r="KKG33" s="507"/>
      <c r="KKH33" s="507"/>
      <c r="KKI33" s="507"/>
      <c r="KKJ33" s="507"/>
      <c r="KKK33" s="507"/>
      <c r="KKL33" s="507"/>
      <c r="KKM33" s="507"/>
      <c r="KKN33" s="507"/>
      <c r="KKO33" s="507"/>
      <c r="KKP33" s="507"/>
      <c r="KKQ33" s="507"/>
      <c r="KKR33" s="507"/>
      <c r="KKS33" s="507"/>
      <c r="KKT33" s="507"/>
      <c r="KKU33" s="507"/>
      <c r="KKV33" s="507"/>
      <c r="KKW33" s="507"/>
      <c r="KKX33" s="507"/>
      <c r="KKY33" s="507"/>
      <c r="KKZ33" s="507"/>
      <c r="KLA33" s="507"/>
      <c r="KLB33" s="507"/>
      <c r="KLC33" s="507"/>
      <c r="KLD33" s="507"/>
      <c r="KLE33" s="507"/>
      <c r="KLF33" s="507"/>
      <c r="KLG33" s="507"/>
      <c r="KLH33" s="507"/>
      <c r="KLI33" s="507"/>
      <c r="KLJ33" s="507"/>
      <c r="KLK33" s="507"/>
      <c r="KLL33" s="507"/>
      <c r="KLM33" s="507"/>
      <c r="KLN33" s="507"/>
      <c r="KLO33" s="507"/>
      <c r="KLP33" s="507"/>
      <c r="KLQ33" s="507"/>
      <c r="KLR33" s="507"/>
      <c r="KLS33" s="507"/>
      <c r="KLT33" s="507"/>
      <c r="KLU33" s="507"/>
      <c r="KLV33" s="507"/>
      <c r="KLW33" s="507"/>
      <c r="KLX33" s="507"/>
      <c r="KLY33" s="507"/>
      <c r="KLZ33" s="507"/>
      <c r="KMA33" s="507"/>
      <c r="KMB33" s="507"/>
      <c r="KMC33" s="507"/>
      <c r="KMD33" s="507"/>
      <c r="KME33" s="507"/>
      <c r="KMF33" s="507"/>
      <c r="KMG33" s="507"/>
      <c r="KMH33" s="507"/>
      <c r="KMI33" s="507"/>
      <c r="KMJ33" s="507"/>
      <c r="KMK33" s="507"/>
      <c r="KML33" s="507"/>
      <c r="KMM33" s="507"/>
      <c r="KMN33" s="507"/>
      <c r="KMO33" s="507"/>
      <c r="KMP33" s="507"/>
      <c r="KMQ33" s="507"/>
      <c r="KMR33" s="507"/>
      <c r="KMS33" s="507"/>
      <c r="KMT33" s="507"/>
      <c r="KMU33" s="507"/>
      <c r="KMV33" s="507"/>
      <c r="KMW33" s="507"/>
      <c r="KMX33" s="507"/>
      <c r="KMY33" s="507"/>
      <c r="KMZ33" s="507"/>
      <c r="KNA33" s="507"/>
      <c r="KNB33" s="507"/>
      <c r="KNC33" s="507"/>
      <c r="KND33" s="507"/>
      <c r="KNE33" s="507"/>
      <c r="KNF33" s="507"/>
      <c r="KNG33" s="507"/>
      <c r="KNH33" s="507"/>
      <c r="KNI33" s="507"/>
      <c r="KNJ33" s="507"/>
      <c r="KNK33" s="507"/>
      <c r="KNL33" s="507"/>
      <c r="KNM33" s="507"/>
      <c r="KNN33" s="507"/>
      <c r="KNO33" s="507"/>
      <c r="KNP33" s="507"/>
      <c r="KNQ33" s="507"/>
      <c r="KNR33" s="507"/>
      <c r="KNS33" s="507"/>
      <c r="KNT33" s="507"/>
      <c r="KNU33" s="507"/>
      <c r="KNV33" s="507"/>
      <c r="KNW33" s="507"/>
      <c r="KNX33" s="507"/>
      <c r="KNY33" s="507"/>
      <c r="KNZ33" s="507"/>
      <c r="KOA33" s="507"/>
      <c r="KOB33" s="507"/>
      <c r="KOC33" s="507"/>
      <c r="KOD33" s="507"/>
      <c r="KOE33" s="507"/>
      <c r="KOF33" s="507"/>
      <c r="KOG33" s="507"/>
      <c r="KOH33" s="507"/>
      <c r="KOI33" s="507"/>
      <c r="KOJ33" s="507"/>
      <c r="KOK33" s="507"/>
      <c r="KOL33" s="507"/>
      <c r="KOM33" s="507"/>
      <c r="KON33" s="507"/>
      <c r="KOO33" s="507"/>
      <c r="KOP33" s="507"/>
      <c r="KOQ33" s="507"/>
      <c r="KOR33" s="507"/>
      <c r="KOS33" s="507"/>
      <c r="KOT33" s="507"/>
      <c r="KOU33" s="507"/>
      <c r="KOV33" s="507"/>
      <c r="KOW33" s="507"/>
      <c r="KOX33" s="507"/>
      <c r="KOY33" s="507"/>
      <c r="KOZ33" s="507"/>
      <c r="KPA33" s="507"/>
      <c r="KPB33" s="507"/>
      <c r="KPC33" s="507"/>
      <c r="KPD33" s="507"/>
      <c r="KPE33" s="507"/>
      <c r="KPF33" s="507"/>
      <c r="KPG33" s="507"/>
      <c r="KPH33" s="507"/>
      <c r="KPI33" s="507"/>
      <c r="KPJ33" s="507"/>
      <c r="KPK33" s="507"/>
      <c r="KPL33" s="507"/>
      <c r="KPM33" s="507"/>
      <c r="KPN33" s="507"/>
      <c r="KPO33" s="507"/>
      <c r="KPP33" s="507"/>
      <c r="KPQ33" s="507"/>
      <c r="KPR33" s="507"/>
      <c r="KPS33" s="507"/>
      <c r="KPT33" s="507"/>
      <c r="KPU33" s="507"/>
      <c r="KPV33" s="507"/>
      <c r="KPW33" s="507"/>
      <c r="KPX33" s="507"/>
      <c r="KPY33" s="507"/>
      <c r="KPZ33" s="507"/>
      <c r="KQA33" s="507"/>
      <c r="KQB33" s="507"/>
      <c r="KQC33" s="507"/>
      <c r="KQD33" s="507"/>
      <c r="KQE33" s="507"/>
      <c r="KQF33" s="507"/>
      <c r="KQG33" s="507"/>
      <c r="KQH33" s="507"/>
      <c r="KQI33" s="507"/>
      <c r="KQJ33" s="507"/>
      <c r="KQK33" s="507"/>
      <c r="KQL33" s="507"/>
      <c r="KQM33" s="507"/>
      <c r="KQN33" s="507"/>
      <c r="KQO33" s="507"/>
      <c r="KQP33" s="507"/>
      <c r="KQQ33" s="507"/>
      <c r="KQR33" s="507"/>
      <c r="KQS33" s="507"/>
      <c r="KQT33" s="507"/>
      <c r="KQU33" s="507"/>
      <c r="KQV33" s="507"/>
      <c r="KQW33" s="507"/>
      <c r="KQX33" s="507"/>
      <c r="KQY33" s="507"/>
      <c r="KQZ33" s="507"/>
      <c r="KRA33" s="507"/>
      <c r="KRB33" s="507"/>
      <c r="KRC33" s="507"/>
      <c r="KRD33" s="507"/>
      <c r="KRE33" s="507"/>
      <c r="KRF33" s="507"/>
      <c r="KRG33" s="507"/>
      <c r="KRH33" s="507"/>
      <c r="KRI33" s="507"/>
      <c r="KRJ33" s="507"/>
      <c r="KRK33" s="507"/>
      <c r="KRL33" s="507"/>
      <c r="KRM33" s="507"/>
      <c r="KRN33" s="507"/>
      <c r="KRO33" s="507"/>
      <c r="KRP33" s="507"/>
      <c r="KRQ33" s="507"/>
      <c r="KRR33" s="507"/>
      <c r="KRS33" s="507"/>
      <c r="KRT33" s="507"/>
      <c r="KRU33" s="507"/>
      <c r="KRV33" s="507"/>
      <c r="KRW33" s="507"/>
      <c r="KRX33" s="507"/>
      <c r="KRY33" s="507"/>
      <c r="KRZ33" s="507"/>
      <c r="KSA33" s="507"/>
      <c r="KSB33" s="507"/>
      <c r="KSC33" s="507"/>
      <c r="KSD33" s="507"/>
      <c r="KSE33" s="507"/>
      <c r="KSF33" s="507"/>
      <c r="KSG33" s="507"/>
      <c r="KSH33" s="507"/>
      <c r="KSI33" s="507"/>
      <c r="KSJ33" s="507"/>
      <c r="KSK33" s="507"/>
      <c r="KSL33" s="507"/>
      <c r="KSM33" s="507"/>
      <c r="KSN33" s="507"/>
      <c r="KSO33" s="507"/>
      <c r="KSP33" s="507"/>
      <c r="KSQ33" s="507"/>
      <c r="KSR33" s="507"/>
      <c r="KSS33" s="507"/>
      <c r="KST33" s="507"/>
      <c r="KSU33" s="507"/>
      <c r="KSV33" s="507"/>
      <c r="KSW33" s="507"/>
      <c r="KSX33" s="507"/>
      <c r="KSY33" s="507"/>
      <c r="KSZ33" s="507"/>
      <c r="KTA33" s="507"/>
      <c r="KTB33" s="507"/>
      <c r="KTC33" s="507"/>
      <c r="KTD33" s="507"/>
      <c r="KTE33" s="507"/>
      <c r="KTF33" s="507"/>
      <c r="KTG33" s="507"/>
      <c r="KTH33" s="507"/>
      <c r="KTI33" s="507"/>
      <c r="KTJ33" s="507"/>
      <c r="KTK33" s="507"/>
      <c r="KTL33" s="507"/>
      <c r="KTM33" s="507"/>
      <c r="KTN33" s="507"/>
      <c r="KTO33" s="507"/>
      <c r="KTP33" s="507"/>
      <c r="KTQ33" s="507"/>
      <c r="KTR33" s="507"/>
      <c r="KTS33" s="507"/>
      <c r="KTT33" s="507"/>
      <c r="KTU33" s="507"/>
      <c r="KTV33" s="507"/>
      <c r="KTW33" s="507"/>
      <c r="KTX33" s="507"/>
      <c r="KTY33" s="507"/>
      <c r="KTZ33" s="507"/>
      <c r="KUA33" s="507"/>
      <c r="KUB33" s="507"/>
      <c r="KUC33" s="507"/>
      <c r="KUD33" s="507"/>
      <c r="KUE33" s="507"/>
      <c r="KUF33" s="507"/>
      <c r="KUG33" s="507"/>
      <c r="KUH33" s="507"/>
      <c r="KUI33" s="507"/>
      <c r="KUJ33" s="507"/>
      <c r="KUK33" s="507"/>
      <c r="KUL33" s="507"/>
      <c r="KUM33" s="507"/>
      <c r="KUN33" s="507"/>
      <c r="KUO33" s="507"/>
      <c r="KUP33" s="507"/>
      <c r="KUQ33" s="507"/>
      <c r="KUR33" s="507"/>
      <c r="KUS33" s="507"/>
      <c r="KUT33" s="507"/>
      <c r="KUU33" s="507"/>
      <c r="KUV33" s="507"/>
      <c r="KUW33" s="507"/>
      <c r="KUX33" s="507"/>
      <c r="KUY33" s="507"/>
      <c r="KUZ33" s="507"/>
      <c r="KVA33" s="507"/>
      <c r="KVB33" s="507"/>
      <c r="KVC33" s="507"/>
      <c r="KVD33" s="507"/>
      <c r="KVE33" s="507"/>
      <c r="KVF33" s="507"/>
      <c r="KVG33" s="507"/>
      <c r="KVH33" s="507"/>
      <c r="KVI33" s="507"/>
      <c r="KVJ33" s="507"/>
      <c r="KVK33" s="507"/>
      <c r="KVL33" s="507"/>
      <c r="KVM33" s="507"/>
      <c r="KVN33" s="507"/>
      <c r="KVO33" s="507"/>
      <c r="KVP33" s="507"/>
      <c r="KVQ33" s="507"/>
      <c r="KVR33" s="507"/>
      <c r="KVS33" s="507"/>
      <c r="KVT33" s="507"/>
      <c r="KVU33" s="507"/>
      <c r="KVV33" s="507"/>
      <c r="KVW33" s="507"/>
      <c r="KVX33" s="507"/>
      <c r="KVY33" s="507"/>
      <c r="KVZ33" s="507"/>
      <c r="KWA33" s="507"/>
      <c r="KWB33" s="507"/>
      <c r="KWC33" s="507"/>
      <c r="KWD33" s="507"/>
      <c r="KWE33" s="507"/>
      <c r="KWF33" s="507"/>
      <c r="KWG33" s="507"/>
      <c r="KWH33" s="507"/>
      <c r="KWI33" s="507"/>
      <c r="KWJ33" s="507"/>
      <c r="KWK33" s="507"/>
      <c r="KWL33" s="507"/>
      <c r="KWM33" s="507"/>
      <c r="KWN33" s="507"/>
      <c r="KWO33" s="507"/>
      <c r="KWP33" s="507"/>
      <c r="KWQ33" s="507"/>
      <c r="KWR33" s="507"/>
      <c r="KWS33" s="507"/>
      <c r="KWT33" s="507"/>
      <c r="KWU33" s="507"/>
      <c r="KWV33" s="507"/>
      <c r="KWW33" s="507"/>
      <c r="KWX33" s="507"/>
      <c r="KWY33" s="507"/>
      <c r="KWZ33" s="507"/>
      <c r="KXA33" s="507"/>
      <c r="KXB33" s="507"/>
      <c r="KXC33" s="507"/>
      <c r="KXD33" s="507"/>
      <c r="KXE33" s="507"/>
      <c r="KXF33" s="507"/>
      <c r="KXG33" s="507"/>
      <c r="KXH33" s="507"/>
      <c r="KXI33" s="507"/>
      <c r="KXJ33" s="507"/>
      <c r="KXK33" s="507"/>
      <c r="KXL33" s="507"/>
      <c r="KXM33" s="507"/>
      <c r="KXN33" s="507"/>
      <c r="KXO33" s="507"/>
      <c r="KXP33" s="507"/>
      <c r="KXQ33" s="507"/>
      <c r="KXR33" s="507"/>
      <c r="KXS33" s="507"/>
      <c r="KXT33" s="507"/>
      <c r="KXU33" s="507"/>
      <c r="KXV33" s="507"/>
      <c r="KXW33" s="507"/>
      <c r="KXX33" s="507"/>
      <c r="KXY33" s="507"/>
      <c r="KXZ33" s="507"/>
      <c r="KYA33" s="507"/>
      <c r="KYB33" s="507"/>
      <c r="KYC33" s="507"/>
      <c r="KYD33" s="507"/>
      <c r="KYE33" s="507"/>
      <c r="KYF33" s="507"/>
      <c r="KYG33" s="507"/>
      <c r="KYH33" s="507"/>
      <c r="KYI33" s="507"/>
      <c r="KYJ33" s="507"/>
      <c r="KYK33" s="507"/>
      <c r="KYL33" s="507"/>
      <c r="KYM33" s="507"/>
      <c r="KYN33" s="507"/>
      <c r="KYO33" s="507"/>
      <c r="KYP33" s="507"/>
      <c r="KYQ33" s="507"/>
      <c r="KYR33" s="507"/>
      <c r="KYS33" s="507"/>
      <c r="KYT33" s="507"/>
      <c r="KYU33" s="507"/>
      <c r="KYV33" s="507"/>
      <c r="KYW33" s="507"/>
      <c r="KYX33" s="507"/>
      <c r="KYY33" s="507"/>
      <c r="KYZ33" s="507"/>
      <c r="KZA33" s="507"/>
      <c r="KZB33" s="507"/>
      <c r="KZC33" s="507"/>
      <c r="KZD33" s="507"/>
      <c r="KZE33" s="507"/>
      <c r="KZF33" s="507"/>
      <c r="KZG33" s="507"/>
      <c r="KZH33" s="507"/>
      <c r="KZI33" s="507"/>
      <c r="KZJ33" s="507"/>
      <c r="KZK33" s="507"/>
      <c r="KZL33" s="507"/>
      <c r="KZM33" s="507"/>
      <c r="KZN33" s="507"/>
      <c r="KZO33" s="507"/>
      <c r="KZP33" s="507"/>
      <c r="KZQ33" s="507"/>
      <c r="KZR33" s="507"/>
      <c r="KZS33" s="507"/>
      <c r="KZT33" s="507"/>
      <c r="KZU33" s="507"/>
      <c r="KZV33" s="507"/>
      <c r="KZW33" s="507"/>
      <c r="KZX33" s="507"/>
      <c r="KZY33" s="507"/>
      <c r="KZZ33" s="507"/>
      <c r="LAA33" s="507"/>
      <c r="LAB33" s="507"/>
      <c r="LAC33" s="507"/>
      <c r="LAD33" s="507"/>
      <c r="LAE33" s="507"/>
      <c r="LAF33" s="507"/>
      <c r="LAG33" s="507"/>
      <c r="LAH33" s="507"/>
      <c r="LAI33" s="507"/>
      <c r="LAJ33" s="507"/>
      <c r="LAK33" s="507"/>
      <c r="LAL33" s="507"/>
      <c r="LAM33" s="507"/>
      <c r="LAN33" s="507"/>
      <c r="LAO33" s="507"/>
      <c r="LAP33" s="507"/>
      <c r="LAQ33" s="507"/>
      <c r="LAR33" s="507"/>
      <c r="LAS33" s="507"/>
      <c r="LAT33" s="507"/>
      <c r="LAU33" s="507"/>
      <c r="LAV33" s="507"/>
      <c r="LAW33" s="507"/>
      <c r="LAX33" s="507"/>
      <c r="LAY33" s="507"/>
      <c r="LAZ33" s="507"/>
      <c r="LBA33" s="507"/>
      <c r="LBB33" s="507"/>
      <c r="LBC33" s="507"/>
      <c r="LBD33" s="507"/>
      <c r="LBE33" s="507"/>
      <c r="LBF33" s="507"/>
      <c r="LBG33" s="507"/>
      <c r="LBH33" s="507"/>
      <c r="LBI33" s="507"/>
      <c r="LBJ33" s="507"/>
      <c r="LBK33" s="507"/>
      <c r="LBL33" s="507"/>
      <c r="LBM33" s="507"/>
      <c r="LBN33" s="507"/>
      <c r="LBO33" s="507"/>
      <c r="LBP33" s="507"/>
      <c r="LBQ33" s="507"/>
      <c r="LBR33" s="507"/>
      <c r="LBS33" s="507"/>
      <c r="LBT33" s="507"/>
      <c r="LBU33" s="507"/>
      <c r="LBV33" s="507"/>
      <c r="LBW33" s="507"/>
      <c r="LBX33" s="507"/>
      <c r="LBY33" s="507"/>
      <c r="LBZ33" s="507"/>
      <c r="LCA33" s="507"/>
      <c r="LCB33" s="507"/>
      <c r="LCC33" s="507"/>
      <c r="LCD33" s="507"/>
      <c r="LCE33" s="507"/>
      <c r="LCF33" s="507"/>
      <c r="LCG33" s="507"/>
      <c r="LCH33" s="507"/>
      <c r="LCI33" s="507"/>
      <c r="LCJ33" s="507"/>
      <c r="LCK33" s="507"/>
      <c r="LCL33" s="507"/>
      <c r="LCM33" s="507"/>
      <c r="LCN33" s="507"/>
      <c r="LCO33" s="507"/>
      <c r="LCP33" s="507"/>
      <c r="LCQ33" s="507"/>
      <c r="LCR33" s="507"/>
      <c r="LCS33" s="507"/>
      <c r="LCT33" s="507"/>
      <c r="LCU33" s="507"/>
      <c r="LCV33" s="507"/>
      <c r="LCW33" s="507"/>
      <c r="LCX33" s="507"/>
      <c r="LCY33" s="507"/>
      <c r="LCZ33" s="507"/>
      <c r="LDA33" s="507"/>
      <c r="LDB33" s="507"/>
      <c r="LDC33" s="507"/>
      <c r="LDD33" s="507"/>
      <c r="LDE33" s="507"/>
      <c r="LDF33" s="507"/>
      <c r="LDG33" s="507"/>
      <c r="LDH33" s="507"/>
      <c r="LDI33" s="507"/>
      <c r="LDJ33" s="507"/>
      <c r="LDK33" s="507"/>
      <c r="LDL33" s="507"/>
      <c r="LDM33" s="507"/>
      <c r="LDN33" s="507"/>
      <c r="LDO33" s="507"/>
      <c r="LDP33" s="507"/>
      <c r="LDQ33" s="507"/>
      <c r="LDR33" s="507"/>
      <c r="LDS33" s="507"/>
      <c r="LDT33" s="507"/>
      <c r="LDU33" s="507"/>
      <c r="LDV33" s="507"/>
      <c r="LDW33" s="507"/>
      <c r="LDX33" s="507"/>
      <c r="LDY33" s="507"/>
      <c r="LDZ33" s="507"/>
      <c r="LEA33" s="507"/>
      <c r="LEB33" s="507"/>
      <c r="LEC33" s="507"/>
      <c r="LED33" s="507"/>
      <c r="LEE33" s="507"/>
      <c r="LEF33" s="507"/>
      <c r="LEG33" s="507"/>
      <c r="LEH33" s="507"/>
      <c r="LEI33" s="507"/>
      <c r="LEJ33" s="507"/>
      <c r="LEK33" s="507"/>
      <c r="LEL33" s="507"/>
      <c r="LEM33" s="507"/>
      <c r="LEN33" s="507"/>
      <c r="LEO33" s="507"/>
      <c r="LEP33" s="507"/>
      <c r="LEQ33" s="507"/>
      <c r="LER33" s="507"/>
      <c r="LES33" s="507"/>
      <c r="LET33" s="507"/>
      <c r="LEU33" s="507"/>
      <c r="LEV33" s="507"/>
      <c r="LEW33" s="507"/>
      <c r="LEX33" s="507"/>
      <c r="LEY33" s="507"/>
      <c r="LEZ33" s="507"/>
      <c r="LFA33" s="507"/>
      <c r="LFB33" s="507"/>
      <c r="LFC33" s="507"/>
      <c r="LFD33" s="507"/>
      <c r="LFE33" s="507"/>
      <c r="LFF33" s="507"/>
      <c r="LFG33" s="507"/>
      <c r="LFH33" s="507"/>
      <c r="LFI33" s="507"/>
      <c r="LFJ33" s="507"/>
      <c r="LFK33" s="507"/>
      <c r="LFL33" s="507"/>
      <c r="LFM33" s="507"/>
      <c r="LFN33" s="507"/>
      <c r="LFO33" s="507"/>
      <c r="LFP33" s="507"/>
      <c r="LFQ33" s="507"/>
      <c r="LFR33" s="507"/>
      <c r="LFS33" s="507"/>
      <c r="LFT33" s="507"/>
      <c r="LFU33" s="507"/>
      <c r="LFV33" s="507"/>
      <c r="LFW33" s="507"/>
      <c r="LFX33" s="507"/>
      <c r="LFY33" s="507"/>
      <c r="LFZ33" s="507"/>
      <c r="LGA33" s="507"/>
      <c r="LGB33" s="507"/>
      <c r="LGC33" s="507"/>
      <c r="LGD33" s="507"/>
      <c r="LGE33" s="507"/>
      <c r="LGF33" s="507"/>
      <c r="LGG33" s="507"/>
      <c r="LGH33" s="507"/>
      <c r="LGI33" s="507"/>
      <c r="LGJ33" s="507"/>
      <c r="LGK33" s="507"/>
      <c r="LGL33" s="507"/>
      <c r="LGM33" s="507"/>
      <c r="LGN33" s="507"/>
      <c r="LGO33" s="507"/>
      <c r="LGP33" s="507"/>
      <c r="LGQ33" s="507"/>
      <c r="LGR33" s="507"/>
      <c r="LGS33" s="507"/>
      <c r="LGT33" s="507"/>
      <c r="LGU33" s="507"/>
      <c r="LGV33" s="507"/>
      <c r="LGW33" s="507"/>
      <c r="LGX33" s="507"/>
      <c r="LGY33" s="507"/>
      <c r="LGZ33" s="507"/>
      <c r="LHA33" s="507"/>
      <c r="LHB33" s="507"/>
      <c r="LHC33" s="507"/>
      <c r="LHD33" s="507"/>
      <c r="LHE33" s="507"/>
      <c r="LHF33" s="507"/>
      <c r="LHG33" s="507"/>
      <c r="LHH33" s="507"/>
      <c r="LHI33" s="507"/>
      <c r="LHJ33" s="507"/>
      <c r="LHK33" s="507"/>
      <c r="LHL33" s="507"/>
      <c r="LHM33" s="507"/>
      <c r="LHN33" s="507"/>
      <c r="LHO33" s="507"/>
      <c r="LHP33" s="507"/>
      <c r="LHQ33" s="507"/>
      <c r="LHR33" s="507"/>
      <c r="LHS33" s="507"/>
      <c r="LHT33" s="507"/>
      <c r="LHU33" s="507"/>
      <c r="LHV33" s="507"/>
      <c r="LHW33" s="507"/>
      <c r="LHX33" s="507"/>
      <c r="LHY33" s="507"/>
      <c r="LHZ33" s="507"/>
      <c r="LIA33" s="507"/>
      <c r="LIB33" s="507"/>
      <c r="LIC33" s="507"/>
      <c r="LID33" s="507"/>
      <c r="LIE33" s="507"/>
      <c r="LIF33" s="507"/>
      <c r="LIG33" s="507"/>
      <c r="LIH33" s="507"/>
      <c r="LII33" s="507"/>
      <c r="LIJ33" s="507"/>
      <c r="LIK33" s="507"/>
      <c r="LIL33" s="507"/>
      <c r="LIM33" s="507"/>
      <c r="LIN33" s="507"/>
      <c r="LIO33" s="507"/>
      <c r="LIP33" s="507"/>
      <c r="LIQ33" s="507"/>
      <c r="LIR33" s="507"/>
      <c r="LIS33" s="507"/>
      <c r="LIT33" s="507"/>
      <c r="LIU33" s="507"/>
      <c r="LIV33" s="507"/>
      <c r="LIW33" s="507"/>
      <c r="LIX33" s="507"/>
      <c r="LIY33" s="507"/>
      <c r="LIZ33" s="507"/>
      <c r="LJA33" s="507"/>
      <c r="LJB33" s="507"/>
      <c r="LJC33" s="507"/>
      <c r="LJD33" s="507"/>
      <c r="LJE33" s="507"/>
      <c r="LJF33" s="507"/>
      <c r="LJG33" s="507"/>
      <c r="LJH33" s="507"/>
      <c r="LJI33" s="507"/>
      <c r="LJJ33" s="507"/>
      <c r="LJK33" s="507"/>
      <c r="LJL33" s="507"/>
      <c r="LJM33" s="507"/>
      <c r="LJN33" s="507"/>
      <c r="LJO33" s="507"/>
      <c r="LJP33" s="507"/>
      <c r="LJQ33" s="507"/>
      <c r="LJR33" s="507"/>
      <c r="LJS33" s="507"/>
      <c r="LJT33" s="507"/>
      <c r="LJU33" s="507"/>
      <c r="LJV33" s="507"/>
      <c r="LJW33" s="507"/>
      <c r="LJX33" s="507"/>
      <c r="LJY33" s="507"/>
      <c r="LJZ33" s="507"/>
      <c r="LKA33" s="507"/>
      <c r="LKB33" s="507"/>
      <c r="LKC33" s="507"/>
      <c r="LKD33" s="507"/>
      <c r="LKE33" s="507"/>
      <c r="LKF33" s="507"/>
      <c r="LKG33" s="507"/>
      <c r="LKH33" s="507"/>
      <c r="LKI33" s="507"/>
      <c r="LKJ33" s="507"/>
      <c r="LKK33" s="507"/>
      <c r="LKL33" s="507"/>
      <c r="LKM33" s="507"/>
      <c r="LKN33" s="507"/>
      <c r="LKO33" s="507"/>
      <c r="LKP33" s="507"/>
      <c r="LKQ33" s="507"/>
      <c r="LKR33" s="507"/>
      <c r="LKS33" s="507"/>
      <c r="LKT33" s="507"/>
      <c r="LKU33" s="507"/>
      <c r="LKV33" s="507"/>
      <c r="LKW33" s="507"/>
      <c r="LKX33" s="507"/>
      <c r="LKY33" s="507"/>
      <c r="LKZ33" s="507"/>
      <c r="LLA33" s="507"/>
      <c r="LLB33" s="507"/>
      <c r="LLC33" s="507"/>
      <c r="LLD33" s="507"/>
      <c r="LLE33" s="507"/>
      <c r="LLF33" s="507"/>
      <c r="LLG33" s="507"/>
      <c r="LLH33" s="507"/>
      <c r="LLI33" s="507"/>
      <c r="LLJ33" s="507"/>
      <c r="LLK33" s="507"/>
      <c r="LLL33" s="507"/>
      <c r="LLM33" s="507"/>
      <c r="LLN33" s="507"/>
      <c r="LLO33" s="507"/>
      <c r="LLP33" s="507"/>
      <c r="LLQ33" s="507"/>
      <c r="LLR33" s="507"/>
      <c r="LLS33" s="507"/>
      <c r="LLT33" s="507"/>
      <c r="LLU33" s="507"/>
      <c r="LLV33" s="507"/>
      <c r="LLW33" s="507"/>
      <c r="LLX33" s="507"/>
      <c r="LLY33" s="507"/>
      <c r="LLZ33" s="507"/>
      <c r="LMA33" s="507"/>
      <c r="LMB33" s="507"/>
      <c r="LMC33" s="507"/>
      <c r="LMD33" s="507"/>
      <c r="LME33" s="507"/>
      <c r="LMF33" s="507"/>
      <c r="LMG33" s="507"/>
      <c r="LMH33" s="507"/>
      <c r="LMI33" s="507"/>
      <c r="LMJ33" s="507"/>
      <c r="LMK33" s="507"/>
      <c r="LML33" s="507"/>
      <c r="LMM33" s="507"/>
      <c r="LMN33" s="507"/>
      <c r="LMO33" s="507"/>
      <c r="LMP33" s="507"/>
      <c r="LMQ33" s="507"/>
      <c r="LMR33" s="507"/>
      <c r="LMS33" s="507"/>
      <c r="LMT33" s="507"/>
      <c r="LMU33" s="507"/>
      <c r="LMV33" s="507"/>
      <c r="LMW33" s="507"/>
      <c r="LMX33" s="507"/>
      <c r="LMY33" s="507"/>
      <c r="LMZ33" s="507"/>
      <c r="LNA33" s="507"/>
      <c r="LNB33" s="507"/>
      <c r="LNC33" s="507"/>
      <c r="LND33" s="507"/>
      <c r="LNE33" s="507"/>
      <c r="LNF33" s="507"/>
      <c r="LNG33" s="507"/>
      <c r="LNH33" s="507"/>
      <c r="LNI33" s="507"/>
      <c r="LNJ33" s="507"/>
      <c r="LNK33" s="507"/>
      <c r="LNL33" s="507"/>
      <c r="LNM33" s="507"/>
      <c r="LNN33" s="507"/>
      <c r="LNO33" s="507"/>
      <c r="LNP33" s="507"/>
      <c r="LNQ33" s="507"/>
      <c r="LNR33" s="507"/>
      <c r="LNS33" s="507"/>
      <c r="LNT33" s="507"/>
      <c r="LNU33" s="507"/>
      <c r="LNV33" s="507"/>
      <c r="LNW33" s="507"/>
      <c r="LNX33" s="507"/>
      <c r="LNY33" s="507"/>
      <c r="LNZ33" s="507"/>
      <c r="LOA33" s="507"/>
      <c r="LOB33" s="507"/>
      <c r="LOC33" s="507"/>
      <c r="LOD33" s="507"/>
      <c r="LOE33" s="507"/>
      <c r="LOF33" s="507"/>
      <c r="LOG33" s="507"/>
      <c r="LOH33" s="507"/>
      <c r="LOI33" s="507"/>
      <c r="LOJ33" s="507"/>
      <c r="LOK33" s="507"/>
      <c r="LOL33" s="507"/>
      <c r="LOM33" s="507"/>
      <c r="LON33" s="507"/>
      <c r="LOO33" s="507"/>
      <c r="LOP33" s="507"/>
      <c r="LOQ33" s="507"/>
      <c r="LOR33" s="507"/>
      <c r="LOS33" s="507"/>
      <c r="LOT33" s="507"/>
      <c r="LOU33" s="507"/>
      <c r="LOV33" s="507"/>
      <c r="LOW33" s="507"/>
      <c r="LOX33" s="507"/>
      <c r="LOY33" s="507"/>
      <c r="LOZ33" s="507"/>
      <c r="LPA33" s="507"/>
      <c r="LPB33" s="507"/>
      <c r="LPC33" s="507"/>
      <c r="LPD33" s="507"/>
      <c r="LPE33" s="507"/>
      <c r="LPF33" s="507"/>
      <c r="LPG33" s="507"/>
      <c r="LPH33" s="507"/>
      <c r="LPI33" s="507"/>
      <c r="LPJ33" s="507"/>
      <c r="LPK33" s="507"/>
      <c r="LPL33" s="507"/>
      <c r="LPM33" s="507"/>
      <c r="LPN33" s="507"/>
      <c r="LPO33" s="507"/>
      <c r="LPP33" s="507"/>
      <c r="LPQ33" s="507"/>
      <c r="LPR33" s="507"/>
      <c r="LPS33" s="507"/>
      <c r="LPT33" s="507"/>
      <c r="LPU33" s="507"/>
      <c r="LPV33" s="507"/>
      <c r="LPW33" s="507"/>
      <c r="LPX33" s="507"/>
      <c r="LPY33" s="507"/>
      <c r="LPZ33" s="507"/>
      <c r="LQA33" s="507"/>
      <c r="LQB33" s="507"/>
      <c r="LQC33" s="507"/>
      <c r="LQD33" s="507"/>
      <c r="LQE33" s="507"/>
      <c r="LQF33" s="507"/>
      <c r="LQG33" s="507"/>
      <c r="LQH33" s="507"/>
      <c r="LQI33" s="507"/>
      <c r="LQJ33" s="507"/>
      <c r="LQK33" s="507"/>
      <c r="LQL33" s="507"/>
      <c r="LQM33" s="507"/>
      <c r="LQN33" s="507"/>
      <c r="LQO33" s="507"/>
      <c r="LQP33" s="507"/>
      <c r="LQQ33" s="507"/>
      <c r="LQR33" s="507"/>
      <c r="LQS33" s="507"/>
      <c r="LQT33" s="507"/>
      <c r="LQU33" s="507"/>
      <c r="LQV33" s="507"/>
      <c r="LQW33" s="507"/>
      <c r="LQX33" s="507"/>
      <c r="LQY33" s="507"/>
      <c r="LQZ33" s="507"/>
      <c r="LRA33" s="507"/>
      <c r="LRB33" s="507"/>
      <c r="LRC33" s="507"/>
      <c r="LRD33" s="507"/>
      <c r="LRE33" s="507"/>
      <c r="LRF33" s="507"/>
      <c r="LRG33" s="507"/>
      <c r="LRH33" s="507"/>
      <c r="LRI33" s="507"/>
      <c r="LRJ33" s="507"/>
      <c r="LRK33" s="507"/>
      <c r="LRL33" s="507"/>
      <c r="LRM33" s="507"/>
      <c r="LRN33" s="507"/>
      <c r="LRO33" s="507"/>
      <c r="LRP33" s="507"/>
      <c r="LRQ33" s="507"/>
      <c r="LRR33" s="507"/>
      <c r="LRS33" s="507"/>
      <c r="LRT33" s="507"/>
      <c r="LRU33" s="507"/>
      <c r="LRV33" s="507"/>
      <c r="LRW33" s="507"/>
      <c r="LRX33" s="507"/>
      <c r="LRY33" s="507"/>
      <c r="LRZ33" s="507"/>
      <c r="LSA33" s="507"/>
      <c r="LSB33" s="507"/>
      <c r="LSC33" s="507"/>
      <c r="LSD33" s="507"/>
      <c r="LSE33" s="507"/>
      <c r="LSF33" s="507"/>
      <c r="LSG33" s="507"/>
      <c r="LSH33" s="507"/>
      <c r="LSI33" s="507"/>
      <c r="LSJ33" s="507"/>
      <c r="LSK33" s="507"/>
      <c r="LSL33" s="507"/>
      <c r="LSM33" s="507"/>
      <c r="LSN33" s="507"/>
      <c r="LSO33" s="507"/>
      <c r="LSP33" s="507"/>
      <c r="LSQ33" s="507"/>
      <c r="LSR33" s="507"/>
      <c r="LSS33" s="507"/>
      <c r="LST33" s="507"/>
      <c r="LSU33" s="507"/>
      <c r="LSV33" s="507"/>
      <c r="LSW33" s="507"/>
      <c r="LSX33" s="507"/>
      <c r="LSY33" s="507"/>
      <c r="LSZ33" s="507"/>
      <c r="LTA33" s="507"/>
      <c r="LTB33" s="507"/>
      <c r="LTC33" s="507"/>
      <c r="LTD33" s="507"/>
      <c r="LTE33" s="507"/>
      <c r="LTF33" s="507"/>
      <c r="LTG33" s="507"/>
      <c r="LTH33" s="507"/>
      <c r="LTI33" s="507"/>
      <c r="LTJ33" s="507"/>
      <c r="LTK33" s="507"/>
      <c r="LTL33" s="507"/>
      <c r="LTM33" s="507"/>
      <c r="LTN33" s="507"/>
      <c r="LTO33" s="507"/>
      <c r="LTP33" s="507"/>
      <c r="LTQ33" s="507"/>
      <c r="LTR33" s="507"/>
      <c r="LTS33" s="507"/>
      <c r="LTT33" s="507"/>
      <c r="LTU33" s="507"/>
      <c r="LTV33" s="507"/>
      <c r="LTW33" s="507"/>
      <c r="LTX33" s="507"/>
      <c r="LTY33" s="507"/>
      <c r="LTZ33" s="507"/>
      <c r="LUA33" s="507"/>
      <c r="LUB33" s="507"/>
      <c r="LUC33" s="507"/>
      <c r="LUD33" s="507"/>
      <c r="LUE33" s="507"/>
      <c r="LUF33" s="507"/>
      <c r="LUG33" s="507"/>
      <c r="LUH33" s="507"/>
      <c r="LUI33" s="507"/>
      <c r="LUJ33" s="507"/>
      <c r="LUK33" s="507"/>
      <c r="LUL33" s="507"/>
      <c r="LUM33" s="507"/>
      <c r="LUN33" s="507"/>
      <c r="LUO33" s="507"/>
      <c r="LUP33" s="507"/>
      <c r="LUQ33" s="507"/>
      <c r="LUR33" s="507"/>
      <c r="LUS33" s="507"/>
      <c r="LUT33" s="507"/>
      <c r="LUU33" s="507"/>
      <c r="LUV33" s="507"/>
      <c r="LUW33" s="507"/>
      <c r="LUX33" s="507"/>
      <c r="LUY33" s="507"/>
      <c r="LUZ33" s="507"/>
      <c r="LVA33" s="507"/>
      <c r="LVB33" s="507"/>
      <c r="LVC33" s="507"/>
      <c r="LVD33" s="507"/>
      <c r="LVE33" s="507"/>
      <c r="LVF33" s="507"/>
      <c r="LVG33" s="507"/>
      <c r="LVH33" s="507"/>
      <c r="LVI33" s="507"/>
      <c r="LVJ33" s="507"/>
      <c r="LVK33" s="507"/>
      <c r="LVL33" s="507"/>
      <c r="LVM33" s="507"/>
      <c r="LVN33" s="507"/>
      <c r="LVO33" s="507"/>
      <c r="LVP33" s="507"/>
      <c r="LVQ33" s="507"/>
      <c r="LVR33" s="507"/>
      <c r="LVS33" s="507"/>
      <c r="LVT33" s="507"/>
      <c r="LVU33" s="507"/>
      <c r="LVV33" s="507"/>
      <c r="LVW33" s="507"/>
      <c r="LVX33" s="507"/>
      <c r="LVY33" s="507"/>
      <c r="LVZ33" s="507"/>
      <c r="LWA33" s="507"/>
      <c r="LWB33" s="507"/>
      <c r="LWC33" s="507"/>
      <c r="LWD33" s="507"/>
      <c r="LWE33" s="507"/>
      <c r="LWF33" s="507"/>
      <c r="LWG33" s="507"/>
      <c r="LWH33" s="507"/>
      <c r="LWI33" s="507"/>
      <c r="LWJ33" s="507"/>
      <c r="LWK33" s="507"/>
      <c r="LWL33" s="507"/>
      <c r="LWM33" s="507"/>
      <c r="LWN33" s="507"/>
      <c r="LWO33" s="507"/>
      <c r="LWP33" s="507"/>
      <c r="LWQ33" s="507"/>
      <c r="LWR33" s="507"/>
      <c r="LWS33" s="507"/>
      <c r="LWT33" s="507"/>
      <c r="LWU33" s="507"/>
      <c r="LWV33" s="507"/>
      <c r="LWW33" s="507"/>
      <c r="LWX33" s="507"/>
      <c r="LWY33" s="507"/>
      <c r="LWZ33" s="507"/>
      <c r="LXA33" s="507"/>
      <c r="LXB33" s="507"/>
      <c r="LXC33" s="507"/>
      <c r="LXD33" s="507"/>
      <c r="LXE33" s="507"/>
      <c r="LXF33" s="507"/>
      <c r="LXG33" s="507"/>
      <c r="LXH33" s="507"/>
      <c r="LXI33" s="507"/>
      <c r="LXJ33" s="507"/>
      <c r="LXK33" s="507"/>
      <c r="LXL33" s="507"/>
      <c r="LXM33" s="507"/>
      <c r="LXN33" s="507"/>
      <c r="LXO33" s="507"/>
      <c r="LXP33" s="507"/>
      <c r="LXQ33" s="507"/>
      <c r="LXR33" s="507"/>
      <c r="LXS33" s="507"/>
      <c r="LXT33" s="507"/>
      <c r="LXU33" s="507"/>
      <c r="LXV33" s="507"/>
      <c r="LXW33" s="507"/>
      <c r="LXX33" s="507"/>
      <c r="LXY33" s="507"/>
      <c r="LXZ33" s="507"/>
      <c r="LYA33" s="507"/>
      <c r="LYB33" s="507"/>
      <c r="LYC33" s="507"/>
      <c r="LYD33" s="507"/>
      <c r="LYE33" s="507"/>
      <c r="LYF33" s="507"/>
      <c r="LYG33" s="507"/>
      <c r="LYH33" s="507"/>
      <c r="LYI33" s="507"/>
      <c r="LYJ33" s="507"/>
      <c r="LYK33" s="507"/>
      <c r="LYL33" s="507"/>
      <c r="LYM33" s="507"/>
      <c r="LYN33" s="507"/>
      <c r="LYO33" s="507"/>
      <c r="LYP33" s="507"/>
      <c r="LYQ33" s="507"/>
      <c r="LYR33" s="507"/>
      <c r="LYS33" s="507"/>
      <c r="LYT33" s="507"/>
      <c r="LYU33" s="507"/>
      <c r="LYV33" s="507"/>
      <c r="LYW33" s="507"/>
      <c r="LYX33" s="507"/>
      <c r="LYY33" s="507"/>
      <c r="LYZ33" s="507"/>
      <c r="LZA33" s="507"/>
      <c r="LZB33" s="507"/>
      <c r="LZC33" s="507"/>
      <c r="LZD33" s="507"/>
      <c r="LZE33" s="507"/>
      <c r="LZF33" s="507"/>
      <c r="LZG33" s="507"/>
      <c r="LZH33" s="507"/>
      <c r="LZI33" s="507"/>
      <c r="LZJ33" s="507"/>
      <c r="LZK33" s="507"/>
      <c r="LZL33" s="507"/>
      <c r="LZM33" s="507"/>
      <c r="LZN33" s="507"/>
      <c r="LZO33" s="507"/>
      <c r="LZP33" s="507"/>
      <c r="LZQ33" s="507"/>
      <c r="LZR33" s="507"/>
      <c r="LZS33" s="507"/>
      <c r="LZT33" s="507"/>
      <c r="LZU33" s="507"/>
      <c r="LZV33" s="507"/>
      <c r="LZW33" s="507"/>
      <c r="LZX33" s="507"/>
      <c r="LZY33" s="507"/>
      <c r="LZZ33" s="507"/>
      <c r="MAA33" s="507"/>
      <c r="MAB33" s="507"/>
      <c r="MAC33" s="507"/>
      <c r="MAD33" s="507"/>
      <c r="MAE33" s="507"/>
      <c r="MAF33" s="507"/>
      <c r="MAG33" s="507"/>
      <c r="MAH33" s="507"/>
      <c r="MAI33" s="507"/>
      <c r="MAJ33" s="507"/>
      <c r="MAK33" s="507"/>
      <c r="MAL33" s="507"/>
      <c r="MAM33" s="507"/>
      <c r="MAN33" s="507"/>
      <c r="MAO33" s="507"/>
      <c r="MAP33" s="507"/>
      <c r="MAQ33" s="507"/>
      <c r="MAR33" s="507"/>
      <c r="MAS33" s="507"/>
      <c r="MAT33" s="507"/>
      <c r="MAU33" s="507"/>
      <c r="MAV33" s="507"/>
      <c r="MAW33" s="507"/>
      <c r="MAX33" s="507"/>
      <c r="MAY33" s="507"/>
      <c r="MAZ33" s="507"/>
      <c r="MBA33" s="507"/>
      <c r="MBB33" s="507"/>
      <c r="MBC33" s="507"/>
      <c r="MBD33" s="507"/>
      <c r="MBE33" s="507"/>
      <c r="MBF33" s="507"/>
      <c r="MBG33" s="507"/>
      <c r="MBH33" s="507"/>
      <c r="MBI33" s="507"/>
      <c r="MBJ33" s="507"/>
      <c r="MBK33" s="507"/>
      <c r="MBL33" s="507"/>
      <c r="MBM33" s="507"/>
      <c r="MBN33" s="507"/>
      <c r="MBO33" s="507"/>
      <c r="MBP33" s="507"/>
      <c r="MBQ33" s="507"/>
      <c r="MBR33" s="507"/>
      <c r="MBS33" s="507"/>
      <c r="MBT33" s="507"/>
      <c r="MBU33" s="507"/>
      <c r="MBV33" s="507"/>
      <c r="MBW33" s="507"/>
      <c r="MBX33" s="507"/>
      <c r="MBY33" s="507"/>
      <c r="MBZ33" s="507"/>
      <c r="MCA33" s="507"/>
      <c r="MCB33" s="507"/>
      <c r="MCC33" s="507"/>
      <c r="MCD33" s="507"/>
      <c r="MCE33" s="507"/>
      <c r="MCF33" s="507"/>
      <c r="MCG33" s="507"/>
      <c r="MCH33" s="507"/>
      <c r="MCI33" s="507"/>
      <c r="MCJ33" s="507"/>
      <c r="MCK33" s="507"/>
      <c r="MCL33" s="507"/>
      <c r="MCM33" s="507"/>
      <c r="MCN33" s="507"/>
      <c r="MCO33" s="507"/>
      <c r="MCP33" s="507"/>
      <c r="MCQ33" s="507"/>
      <c r="MCR33" s="507"/>
      <c r="MCS33" s="507"/>
      <c r="MCT33" s="507"/>
      <c r="MCU33" s="507"/>
      <c r="MCV33" s="507"/>
      <c r="MCW33" s="507"/>
      <c r="MCX33" s="507"/>
      <c r="MCY33" s="507"/>
      <c r="MCZ33" s="507"/>
      <c r="MDA33" s="507"/>
      <c r="MDB33" s="507"/>
      <c r="MDC33" s="507"/>
      <c r="MDD33" s="507"/>
      <c r="MDE33" s="507"/>
      <c r="MDF33" s="507"/>
      <c r="MDG33" s="507"/>
      <c r="MDH33" s="507"/>
      <c r="MDI33" s="507"/>
      <c r="MDJ33" s="507"/>
      <c r="MDK33" s="507"/>
      <c r="MDL33" s="507"/>
      <c r="MDM33" s="507"/>
      <c r="MDN33" s="507"/>
      <c r="MDO33" s="507"/>
      <c r="MDP33" s="507"/>
      <c r="MDQ33" s="507"/>
      <c r="MDR33" s="507"/>
      <c r="MDS33" s="507"/>
      <c r="MDT33" s="507"/>
      <c r="MDU33" s="507"/>
      <c r="MDV33" s="507"/>
      <c r="MDW33" s="507"/>
      <c r="MDX33" s="507"/>
      <c r="MDY33" s="507"/>
      <c r="MDZ33" s="507"/>
      <c r="MEA33" s="507"/>
      <c r="MEB33" s="507"/>
      <c r="MEC33" s="507"/>
      <c r="MED33" s="507"/>
      <c r="MEE33" s="507"/>
      <c r="MEF33" s="507"/>
      <c r="MEG33" s="507"/>
      <c r="MEH33" s="507"/>
      <c r="MEI33" s="507"/>
      <c r="MEJ33" s="507"/>
      <c r="MEK33" s="507"/>
      <c r="MEL33" s="507"/>
      <c r="MEM33" s="507"/>
      <c r="MEN33" s="507"/>
      <c r="MEO33" s="507"/>
      <c r="MEP33" s="507"/>
      <c r="MEQ33" s="507"/>
      <c r="MER33" s="507"/>
      <c r="MES33" s="507"/>
      <c r="MET33" s="507"/>
      <c r="MEU33" s="507"/>
      <c r="MEV33" s="507"/>
      <c r="MEW33" s="507"/>
      <c r="MEX33" s="507"/>
      <c r="MEY33" s="507"/>
      <c r="MEZ33" s="507"/>
      <c r="MFA33" s="507"/>
      <c r="MFB33" s="507"/>
      <c r="MFC33" s="507"/>
      <c r="MFD33" s="507"/>
      <c r="MFE33" s="507"/>
      <c r="MFF33" s="507"/>
      <c r="MFG33" s="507"/>
      <c r="MFH33" s="507"/>
      <c r="MFI33" s="507"/>
      <c r="MFJ33" s="507"/>
      <c r="MFK33" s="507"/>
      <c r="MFL33" s="507"/>
      <c r="MFM33" s="507"/>
      <c r="MFN33" s="507"/>
      <c r="MFO33" s="507"/>
      <c r="MFP33" s="507"/>
      <c r="MFQ33" s="507"/>
      <c r="MFR33" s="507"/>
      <c r="MFS33" s="507"/>
      <c r="MFT33" s="507"/>
      <c r="MFU33" s="507"/>
      <c r="MFV33" s="507"/>
      <c r="MFW33" s="507"/>
      <c r="MFX33" s="507"/>
      <c r="MFY33" s="507"/>
      <c r="MFZ33" s="507"/>
      <c r="MGA33" s="507"/>
      <c r="MGB33" s="507"/>
      <c r="MGC33" s="507"/>
      <c r="MGD33" s="507"/>
      <c r="MGE33" s="507"/>
      <c r="MGF33" s="507"/>
      <c r="MGG33" s="507"/>
      <c r="MGH33" s="507"/>
      <c r="MGI33" s="507"/>
      <c r="MGJ33" s="507"/>
      <c r="MGK33" s="507"/>
      <c r="MGL33" s="507"/>
      <c r="MGM33" s="507"/>
      <c r="MGN33" s="507"/>
      <c r="MGO33" s="507"/>
      <c r="MGP33" s="507"/>
      <c r="MGQ33" s="507"/>
      <c r="MGR33" s="507"/>
      <c r="MGS33" s="507"/>
      <c r="MGT33" s="507"/>
      <c r="MGU33" s="507"/>
      <c r="MGV33" s="507"/>
      <c r="MGW33" s="507"/>
      <c r="MGX33" s="507"/>
      <c r="MGY33" s="507"/>
      <c r="MGZ33" s="507"/>
      <c r="MHA33" s="507"/>
      <c r="MHB33" s="507"/>
      <c r="MHC33" s="507"/>
      <c r="MHD33" s="507"/>
      <c r="MHE33" s="507"/>
      <c r="MHF33" s="507"/>
      <c r="MHG33" s="507"/>
      <c r="MHH33" s="507"/>
      <c r="MHI33" s="507"/>
      <c r="MHJ33" s="507"/>
      <c r="MHK33" s="507"/>
      <c r="MHL33" s="507"/>
      <c r="MHM33" s="507"/>
      <c r="MHN33" s="507"/>
      <c r="MHO33" s="507"/>
      <c r="MHP33" s="507"/>
      <c r="MHQ33" s="507"/>
      <c r="MHR33" s="507"/>
      <c r="MHS33" s="507"/>
      <c r="MHT33" s="507"/>
      <c r="MHU33" s="507"/>
      <c r="MHV33" s="507"/>
      <c r="MHW33" s="507"/>
      <c r="MHX33" s="507"/>
      <c r="MHY33" s="507"/>
      <c r="MHZ33" s="507"/>
      <c r="MIA33" s="507"/>
      <c r="MIB33" s="507"/>
      <c r="MIC33" s="507"/>
      <c r="MID33" s="507"/>
      <c r="MIE33" s="507"/>
      <c r="MIF33" s="507"/>
      <c r="MIG33" s="507"/>
      <c r="MIH33" s="507"/>
      <c r="MII33" s="507"/>
      <c r="MIJ33" s="507"/>
      <c r="MIK33" s="507"/>
      <c r="MIL33" s="507"/>
      <c r="MIM33" s="507"/>
      <c r="MIN33" s="507"/>
      <c r="MIO33" s="507"/>
      <c r="MIP33" s="507"/>
      <c r="MIQ33" s="507"/>
      <c r="MIR33" s="507"/>
      <c r="MIS33" s="507"/>
      <c r="MIT33" s="507"/>
      <c r="MIU33" s="507"/>
      <c r="MIV33" s="507"/>
      <c r="MIW33" s="507"/>
      <c r="MIX33" s="507"/>
      <c r="MIY33" s="507"/>
      <c r="MIZ33" s="507"/>
      <c r="MJA33" s="507"/>
      <c r="MJB33" s="507"/>
      <c r="MJC33" s="507"/>
      <c r="MJD33" s="507"/>
      <c r="MJE33" s="507"/>
      <c r="MJF33" s="507"/>
      <c r="MJG33" s="507"/>
      <c r="MJH33" s="507"/>
      <c r="MJI33" s="507"/>
      <c r="MJJ33" s="507"/>
      <c r="MJK33" s="507"/>
      <c r="MJL33" s="507"/>
      <c r="MJM33" s="507"/>
      <c r="MJN33" s="507"/>
      <c r="MJO33" s="507"/>
      <c r="MJP33" s="507"/>
      <c r="MJQ33" s="507"/>
      <c r="MJR33" s="507"/>
      <c r="MJS33" s="507"/>
      <c r="MJT33" s="507"/>
      <c r="MJU33" s="507"/>
      <c r="MJV33" s="507"/>
      <c r="MJW33" s="507"/>
      <c r="MJX33" s="507"/>
      <c r="MJY33" s="507"/>
      <c r="MJZ33" s="507"/>
      <c r="MKA33" s="507"/>
      <c r="MKB33" s="507"/>
      <c r="MKC33" s="507"/>
      <c r="MKD33" s="507"/>
      <c r="MKE33" s="507"/>
      <c r="MKF33" s="507"/>
      <c r="MKG33" s="507"/>
      <c r="MKH33" s="507"/>
      <c r="MKI33" s="507"/>
      <c r="MKJ33" s="507"/>
      <c r="MKK33" s="507"/>
      <c r="MKL33" s="507"/>
      <c r="MKM33" s="507"/>
      <c r="MKN33" s="507"/>
      <c r="MKO33" s="507"/>
      <c r="MKP33" s="507"/>
      <c r="MKQ33" s="507"/>
      <c r="MKR33" s="507"/>
      <c r="MKS33" s="507"/>
      <c r="MKT33" s="507"/>
      <c r="MKU33" s="507"/>
      <c r="MKV33" s="507"/>
      <c r="MKW33" s="507"/>
      <c r="MKX33" s="507"/>
      <c r="MKY33" s="507"/>
      <c r="MKZ33" s="507"/>
      <c r="MLA33" s="507"/>
      <c r="MLB33" s="507"/>
      <c r="MLC33" s="507"/>
      <c r="MLD33" s="507"/>
      <c r="MLE33" s="507"/>
      <c r="MLF33" s="507"/>
      <c r="MLG33" s="507"/>
      <c r="MLH33" s="507"/>
      <c r="MLI33" s="507"/>
      <c r="MLJ33" s="507"/>
      <c r="MLK33" s="507"/>
      <c r="MLL33" s="507"/>
      <c r="MLM33" s="507"/>
      <c r="MLN33" s="507"/>
      <c r="MLO33" s="507"/>
      <c r="MLP33" s="507"/>
      <c r="MLQ33" s="507"/>
      <c r="MLR33" s="507"/>
      <c r="MLS33" s="507"/>
      <c r="MLT33" s="507"/>
      <c r="MLU33" s="507"/>
      <c r="MLV33" s="507"/>
      <c r="MLW33" s="507"/>
      <c r="MLX33" s="507"/>
      <c r="MLY33" s="507"/>
      <c r="MLZ33" s="507"/>
      <c r="MMA33" s="507"/>
      <c r="MMB33" s="507"/>
      <c r="MMC33" s="507"/>
      <c r="MMD33" s="507"/>
      <c r="MME33" s="507"/>
      <c r="MMF33" s="507"/>
      <c r="MMG33" s="507"/>
      <c r="MMH33" s="507"/>
      <c r="MMI33" s="507"/>
      <c r="MMJ33" s="507"/>
      <c r="MMK33" s="507"/>
      <c r="MML33" s="507"/>
      <c r="MMM33" s="507"/>
      <c r="MMN33" s="507"/>
      <c r="MMO33" s="507"/>
      <c r="MMP33" s="507"/>
      <c r="MMQ33" s="507"/>
      <c r="MMR33" s="507"/>
      <c r="MMS33" s="507"/>
      <c r="MMT33" s="507"/>
      <c r="MMU33" s="507"/>
      <c r="MMV33" s="507"/>
      <c r="MMW33" s="507"/>
      <c r="MMX33" s="507"/>
      <c r="MMY33" s="507"/>
      <c r="MMZ33" s="507"/>
      <c r="MNA33" s="507"/>
      <c r="MNB33" s="507"/>
      <c r="MNC33" s="507"/>
      <c r="MND33" s="507"/>
      <c r="MNE33" s="507"/>
      <c r="MNF33" s="507"/>
      <c r="MNG33" s="507"/>
      <c r="MNH33" s="507"/>
      <c r="MNI33" s="507"/>
      <c r="MNJ33" s="507"/>
      <c r="MNK33" s="507"/>
      <c r="MNL33" s="507"/>
      <c r="MNM33" s="507"/>
      <c r="MNN33" s="507"/>
      <c r="MNO33" s="507"/>
      <c r="MNP33" s="507"/>
      <c r="MNQ33" s="507"/>
      <c r="MNR33" s="507"/>
      <c r="MNS33" s="507"/>
      <c r="MNT33" s="507"/>
      <c r="MNU33" s="507"/>
      <c r="MNV33" s="507"/>
      <c r="MNW33" s="507"/>
      <c r="MNX33" s="507"/>
      <c r="MNY33" s="507"/>
      <c r="MNZ33" s="507"/>
      <c r="MOA33" s="507"/>
      <c r="MOB33" s="507"/>
      <c r="MOC33" s="507"/>
      <c r="MOD33" s="507"/>
      <c r="MOE33" s="507"/>
      <c r="MOF33" s="507"/>
      <c r="MOG33" s="507"/>
      <c r="MOH33" s="507"/>
      <c r="MOI33" s="507"/>
      <c r="MOJ33" s="507"/>
      <c r="MOK33" s="507"/>
      <c r="MOL33" s="507"/>
      <c r="MOM33" s="507"/>
      <c r="MON33" s="507"/>
      <c r="MOO33" s="507"/>
      <c r="MOP33" s="507"/>
      <c r="MOQ33" s="507"/>
      <c r="MOR33" s="507"/>
      <c r="MOS33" s="507"/>
      <c r="MOT33" s="507"/>
      <c r="MOU33" s="507"/>
      <c r="MOV33" s="507"/>
      <c r="MOW33" s="507"/>
      <c r="MOX33" s="507"/>
      <c r="MOY33" s="507"/>
      <c r="MOZ33" s="507"/>
      <c r="MPA33" s="507"/>
      <c r="MPB33" s="507"/>
      <c r="MPC33" s="507"/>
      <c r="MPD33" s="507"/>
      <c r="MPE33" s="507"/>
      <c r="MPF33" s="507"/>
      <c r="MPG33" s="507"/>
      <c r="MPH33" s="507"/>
      <c r="MPI33" s="507"/>
      <c r="MPJ33" s="507"/>
      <c r="MPK33" s="507"/>
      <c r="MPL33" s="507"/>
      <c r="MPM33" s="507"/>
      <c r="MPN33" s="507"/>
      <c r="MPO33" s="507"/>
      <c r="MPP33" s="507"/>
      <c r="MPQ33" s="507"/>
      <c r="MPR33" s="507"/>
      <c r="MPS33" s="507"/>
      <c r="MPT33" s="507"/>
      <c r="MPU33" s="507"/>
      <c r="MPV33" s="507"/>
      <c r="MPW33" s="507"/>
      <c r="MPX33" s="507"/>
      <c r="MPY33" s="507"/>
      <c r="MPZ33" s="507"/>
      <c r="MQA33" s="507"/>
      <c r="MQB33" s="507"/>
      <c r="MQC33" s="507"/>
      <c r="MQD33" s="507"/>
      <c r="MQE33" s="507"/>
      <c r="MQF33" s="507"/>
      <c r="MQG33" s="507"/>
      <c r="MQH33" s="507"/>
      <c r="MQI33" s="507"/>
      <c r="MQJ33" s="507"/>
      <c r="MQK33" s="507"/>
      <c r="MQL33" s="507"/>
      <c r="MQM33" s="507"/>
      <c r="MQN33" s="507"/>
      <c r="MQO33" s="507"/>
      <c r="MQP33" s="507"/>
      <c r="MQQ33" s="507"/>
      <c r="MQR33" s="507"/>
      <c r="MQS33" s="507"/>
      <c r="MQT33" s="507"/>
      <c r="MQU33" s="507"/>
      <c r="MQV33" s="507"/>
      <c r="MQW33" s="507"/>
      <c r="MQX33" s="507"/>
      <c r="MQY33" s="507"/>
      <c r="MQZ33" s="507"/>
      <c r="MRA33" s="507"/>
      <c r="MRB33" s="507"/>
      <c r="MRC33" s="507"/>
      <c r="MRD33" s="507"/>
      <c r="MRE33" s="507"/>
      <c r="MRF33" s="507"/>
      <c r="MRG33" s="507"/>
      <c r="MRH33" s="507"/>
      <c r="MRI33" s="507"/>
      <c r="MRJ33" s="507"/>
      <c r="MRK33" s="507"/>
      <c r="MRL33" s="507"/>
      <c r="MRM33" s="507"/>
      <c r="MRN33" s="507"/>
      <c r="MRO33" s="507"/>
      <c r="MRP33" s="507"/>
      <c r="MRQ33" s="507"/>
      <c r="MRR33" s="507"/>
      <c r="MRS33" s="507"/>
      <c r="MRT33" s="507"/>
      <c r="MRU33" s="507"/>
      <c r="MRV33" s="507"/>
      <c r="MRW33" s="507"/>
      <c r="MRX33" s="507"/>
      <c r="MRY33" s="507"/>
      <c r="MRZ33" s="507"/>
      <c r="MSA33" s="507"/>
      <c r="MSB33" s="507"/>
      <c r="MSC33" s="507"/>
      <c r="MSD33" s="507"/>
      <c r="MSE33" s="507"/>
      <c r="MSF33" s="507"/>
      <c r="MSG33" s="507"/>
      <c r="MSH33" s="507"/>
      <c r="MSI33" s="507"/>
      <c r="MSJ33" s="507"/>
      <c r="MSK33" s="507"/>
      <c r="MSL33" s="507"/>
      <c r="MSM33" s="507"/>
      <c r="MSN33" s="507"/>
      <c r="MSO33" s="507"/>
      <c r="MSP33" s="507"/>
      <c r="MSQ33" s="507"/>
      <c r="MSR33" s="507"/>
      <c r="MSS33" s="507"/>
      <c r="MST33" s="507"/>
      <c r="MSU33" s="507"/>
      <c r="MSV33" s="507"/>
      <c r="MSW33" s="507"/>
      <c r="MSX33" s="507"/>
      <c r="MSY33" s="507"/>
      <c r="MSZ33" s="507"/>
      <c r="MTA33" s="507"/>
      <c r="MTB33" s="507"/>
      <c r="MTC33" s="507"/>
      <c r="MTD33" s="507"/>
      <c r="MTE33" s="507"/>
      <c r="MTF33" s="507"/>
      <c r="MTG33" s="507"/>
      <c r="MTH33" s="507"/>
      <c r="MTI33" s="507"/>
      <c r="MTJ33" s="507"/>
      <c r="MTK33" s="507"/>
      <c r="MTL33" s="507"/>
      <c r="MTM33" s="507"/>
      <c r="MTN33" s="507"/>
      <c r="MTO33" s="507"/>
      <c r="MTP33" s="507"/>
      <c r="MTQ33" s="507"/>
      <c r="MTR33" s="507"/>
      <c r="MTS33" s="507"/>
      <c r="MTT33" s="507"/>
      <c r="MTU33" s="507"/>
      <c r="MTV33" s="507"/>
      <c r="MTW33" s="507"/>
      <c r="MTX33" s="507"/>
      <c r="MTY33" s="507"/>
      <c r="MTZ33" s="507"/>
      <c r="MUA33" s="507"/>
      <c r="MUB33" s="507"/>
      <c r="MUC33" s="507"/>
      <c r="MUD33" s="507"/>
      <c r="MUE33" s="507"/>
      <c r="MUF33" s="507"/>
      <c r="MUG33" s="507"/>
      <c r="MUH33" s="507"/>
      <c r="MUI33" s="507"/>
      <c r="MUJ33" s="507"/>
      <c r="MUK33" s="507"/>
      <c r="MUL33" s="507"/>
      <c r="MUM33" s="507"/>
      <c r="MUN33" s="507"/>
      <c r="MUO33" s="507"/>
      <c r="MUP33" s="507"/>
      <c r="MUQ33" s="507"/>
      <c r="MUR33" s="507"/>
      <c r="MUS33" s="507"/>
      <c r="MUT33" s="507"/>
      <c r="MUU33" s="507"/>
      <c r="MUV33" s="507"/>
      <c r="MUW33" s="507"/>
      <c r="MUX33" s="507"/>
      <c r="MUY33" s="507"/>
      <c r="MUZ33" s="507"/>
      <c r="MVA33" s="507"/>
      <c r="MVB33" s="507"/>
      <c r="MVC33" s="507"/>
      <c r="MVD33" s="507"/>
      <c r="MVE33" s="507"/>
      <c r="MVF33" s="507"/>
      <c r="MVG33" s="507"/>
      <c r="MVH33" s="507"/>
      <c r="MVI33" s="507"/>
      <c r="MVJ33" s="507"/>
      <c r="MVK33" s="507"/>
      <c r="MVL33" s="507"/>
      <c r="MVM33" s="507"/>
      <c r="MVN33" s="507"/>
      <c r="MVO33" s="507"/>
      <c r="MVP33" s="507"/>
      <c r="MVQ33" s="507"/>
      <c r="MVR33" s="507"/>
      <c r="MVS33" s="507"/>
      <c r="MVT33" s="507"/>
      <c r="MVU33" s="507"/>
      <c r="MVV33" s="507"/>
      <c r="MVW33" s="507"/>
      <c r="MVX33" s="507"/>
      <c r="MVY33" s="507"/>
      <c r="MVZ33" s="507"/>
      <c r="MWA33" s="507"/>
      <c r="MWB33" s="507"/>
      <c r="MWC33" s="507"/>
      <c r="MWD33" s="507"/>
      <c r="MWE33" s="507"/>
      <c r="MWF33" s="507"/>
      <c r="MWG33" s="507"/>
      <c r="MWH33" s="507"/>
      <c r="MWI33" s="507"/>
      <c r="MWJ33" s="507"/>
      <c r="MWK33" s="507"/>
      <c r="MWL33" s="507"/>
      <c r="MWM33" s="507"/>
      <c r="MWN33" s="507"/>
      <c r="MWO33" s="507"/>
      <c r="MWP33" s="507"/>
      <c r="MWQ33" s="507"/>
      <c r="MWR33" s="507"/>
      <c r="MWS33" s="507"/>
      <c r="MWT33" s="507"/>
      <c r="MWU33" s="507"/>
      <c r="MWV33" s="507"/>
      <c r="MWW33" s="507"/>
      <c r="MWX33" s="507"/>
      <c r="MWY33" s="507"/>
      <c r="MWZ33" s="507"/>
      <c r="MXA33" s="507"/>
      <c r="MXB33" s="507"/>
      <c r="MXC33" s="507"/>
      <c r="MXD33" s="507"/>
      <c r="MXE33" s="507"/>
      <c r="MXF33" s="507"/>
      <c r="MXG33" s="507"/>
      <c r="MXH33" s="507"/>
      <c r="MXI33" s="507"/>
      <c r="MXJ33" s="507"/>
      <c r="MXK33" s="507"/>
      <c r="MXL33" s="507"/>
      <c r="MXM33" s="507"/>
      <c r="MXN33" s="507"/>
      <c r="MXO33" s="507"/>
      <c r="MXP33" s="507"/>
      <c r="MXQ33" s="507"/>
      <c r="MXR33" s="507"/>
      <c r="MXS33" s="507"/>
      <c r="MXT33" s="507"/>
      <c r="MXU33" s="507"/>
      <c r="MXV33" s="507"/>
      <c r="MXW33" s="507"/>
      <c r="MXX33" s="507"/>
      <c r="MXY33" s="507"/>
      <c r="MXZ33" s="507"/>
      <c r="MYA33" s="507"/>
      <c r="MYB33" s="507"/>
      <c r="MYC33" s="507"/>
      <c r="MYD33" s="507"/>
      <c r="MYE33" s="507"/>
      <c r="MYF33" s="507"/>
      <c r="MYG33" s="507"/>
      <c r="MYH33" s="507"/>
      <c r="MYI33" s="507"/>
      <c r="MYJ33" s="507"/>
      <c r="MYK33" s="507"/>
      <c r="MYL33" s="507"/>
      <c r="MYM33" s="507"/>
      <c r="MYN33" s="507"/>
      <c r="MYO33" s="507"/>
      <c r="MYP33" s="507"/>
      <c r="MYQ33" s="507"/>
      <c r="MYR33" s="507"/>
      <c r="MYS33" s="507"/>
      <c r="MYT33" s="507"/>
      <c r="MYU33" s="507"/>
      <c r="MYV33" s="507"/>
      <c r="MYW33" s="507"/>
      <c r="MYX33" s="507"/>
      <c r="MYY33" s="507"/>
      <c r="MYZ33" s="507"/>
      <c r="MZA33" s="507"/>
      <c r="MZB33" s="507"/>
      <c r="MZC33" s="507"/>
      <c r="MZD33" s="507"/>
      <c r="MZE33" s="507"/>
      <c r="MZF33" s="507"/>
      <c r="MZG33" s="507"/>
      <c r="MZH33" s="507"/>
      <c r="MZI33" s="507"/>
      <c r="MZJ33" s="507"/>
      <c r="MZK33" s="507"/>
      <c r="MZL33" s="507"/>
      <c r="MZM33" s="507"/>
      <c r="MZN33" s="507"/>
      <c r="MZO33" s="507"/>
      <c r="MZP33" s="507"/>
      <c r="MZQ33" s="507"/>
      <c r="MZR33" s="507"/>
      <c r="MZS33" s="507"/>
      <c r="MZT33" s="507"/>
      <c r="MZU33" s="507"/>
      <c r="MZV33" s="507"/>
      <c r="MZW33" s="507"/>
      <c r="MZX33" s="507"/>
      <c r="MZY33" s="507"/>
      <c r="MZZ33" s="507"/>
      <c r="NAA33" s="507"/>
      <c r="NAB33" s="507"/>
      <c r="NAC33" s="507"/>
      <c r="NAD33" s="507"/>
      <c r="NAE33" s="507"/>
      <c r="NAF33" s="507"/>
      <c r="NAG33" s="507"/>
      <c r="NAH33" s="507"/>
      <c r="NAI33" s="507"/>
      <c r="NAJ33" s="507"/>
      <c r="NAK33" s="507"/>
      <c r="NAL33" s="507"/>
      <c r="NAM33" s="507"/>
      <c r="NAN33" s="507"/>
      <c r="NAO33" s="507"/>
      <c r="NAP33" s="507"/>
      <c r="NAQ33" s="507"/>
      <c r="NAR33" s="507"/>
      <c r="NAS33" s="507"/>
      <c r="NAT33" s="507"/>
      <c r="NAU33" s="507"/>
      <c r="NAV33" s="507"/>
      <c r="NAW33" s="507"/>
      <c r="NAX33" s="507"/>
      <c r="NAY33" s="507"/>
      <c r="NAZ33" s="507"/>
      <c r="NBA33" s="507"/>
      <c r="NBB33" s="507"/>
      <c r="NBC33" s="507"/>
      <c r="NBD33" s="507"/>
      <c r="NBE33" s="507"/>
      <c r="NBF33" s="507"/>
      <c r="NBG33" s="507"/>
      <c r="NBH33" s="507"/>
      <c r="NBI33" s="507"/>
      <c r="NBJ33" s="507"/>
      <c r="NBK33" s="507"/>
      <c r="NBL33" s="507"/>
      <c r="NBM33" s="507"/>
      <c r="NBN33" s="507"/>
      <c r="NBO33" s="507"/>
      <c r="NBP33" s="507"/>
      <c r="NBQ33" s="507"/>
      <c r="NBR33" s="507"/>
      <c r="NBS33" s="507"/>
      <c r="NBT33" s="507"/>
      <c r="NBU33" s="507"/>
      <c r="NBV33" s="507"/>
      <c r="NBW33" s="507"/>
      <c r="NBX33" s="507"/>
      <c r="NBY33" s="507"/>
      <c r="NBZ33" s="507"/>
      <c r="NCA33" s="507"/>
      <c r="NCB33" s="507"/>
      <c r="NCC33" s="507"/>
      <c r="NCD33" s="507"/>
      <c r="NCE33" s="507"/>
      <c r="NCF33" s="507"/>
      <c r="NCG33" s="507"/>
      <c r="NCH33" s="507"/>
      <c r="NCI33" s="507"/>
      <c r="NCJ33" s="507"/>
      <c r="NCK33" s="507"/>
      <c r="NCL33" s="507"/>
      <c r="NCM33" s="507"/>
      <c r="NCN33" s="507"/>
      <c r="NCO33" s="507"/>
      <c r="NCP33" s="507"/>
      <c r="NCQ33" s="507"/>
      <c r="NCR33" s="507"/>
      <c r="NCS33" s="507"/>
      <c r="NCT33" s="507"/>
      <c r="NCU33" s="507"/>
      <c r="NCV33" s="507"/>
      <c r="NCW33" s="507"/>
      <c r="NCX33" s="507"/>
      <c r="NCY33" s="507"/>
      <c r="NCZ33" s="507"/>
      <c r="NDA33" s="507"/>
      <c r="NDB33" s="507"/>
      <c r="NDC33" s="507"/>
      <c r="NDD33" s="507"/>
      <c r="NDE33" s="507"/>
      <c r="NDF33" s="507"/>
      <c r="NDG33" s="507"/>
      <c r="NDH33" s="507"/>
      <c r="NDI33" s="507"/>
      <c r="NDJ33" s="507"/>
      <c r="NDK33" s="507"/>
      <c r="NDL33" s="507"/>
      <c r="NDM33" s="507"/>
      <c r="NDN33" s="507"/>
      <c r="NDO33" s="507"/>
      <c r="NDP33" s="507"/>
      <c r="NDQ33" s="507"/>
      <c r="NDR33" s="507"/>
      <c r="NDS33" s="507"/>
      <c r="NDT33" s="507"/>
      <c r="NDU33" s="507"/>
      <c r="NDV33" s="507"/>
      <c r="NDW33" s="507"/>
      <c r="NDX33" s="507"/>
      <c r="NDY33" s="507"/>
      <c r="NDZ33" s="507"/>
      <c r="NEA33" s="507"/>
      <c r="NEB33" s="507"/>
      <c r="NEC33" s="507"/>
      <c r="NED33" s="507"/>
      <c r="NEE33" s="507"/>
      <c r="NEF33" s="507"/>
      <c r="NEG33" s="507"/>
      <c r="NEH33" s="507"/>
      <c r="NEI33" s="507"/>
      <c r="NEJ33" s="507"/>
      <c r="NEK33" s="507"/>
      <c r="NEL33" s="507"/>
      <c r="NEM33" s="507"/>
      <c r="NEN33" s="507"/>
      <c r="NEO33" s="507"/>
      <c r="NEP33" s="507"/>
      <c r="NEQ33" s="507"/>
      <c r="NER33" s="507"/>
      <c r="NES33" s="507"/>
      <c r="NET33" s="507"/>
      <c r="NEU33" s="507"/>
      <c r="NEV33" s="507"/>
      <c r="NEW33" s="507"/>
      <c r="NEX33" s="507"/>
      <c r="NEY33" s="507"/>
      <c r="NEZ33" s="507"/>
      <c r="NFA33" s="507"/>
      <c r="NFB33" s="507"/>
      <c r="NFC33" s="507"/>
      <c r="NFD33" s="507"/>
      <c r="NFE33" s="507"/>
      <c r="NFF33" s="507"/>
      <c r="NFG33" s="507"/>
      <c r="NFH33" s="507"/>
      <c r="NFI33" s="507"/>
      <c r="NFJ33" s="507"/>
      <c r="NFK33" s="507"/>
      <c r="NFL33" s="507"/>
      <c r="NFM33" s="507"/>
      <c r="NFN33" s="507"/>
      <c r="NFO33" s="507"/>
      <c r="NFP33" s="507"/>
      <c r="NFQ33" s="507"/>
      <c r="NFR33" s="507"/>
      <c r="NFS33" s="507"/>
      <c r="NFT33" s="507"/>
      <c r="NFU33" s="507"/>
      <c r="NFV33" s="507"/>
      <c r="NFW33" s="507"/>
      <c r="NFX33" s="507"/>
      <c r="NFY33" s="507"/>
      <c r="NFZ33" s="507"/>
      <c r="NGA33" s="507"/>
      <c r="NGB33" s="507"/>
      <c r="NGC33" s="507"/>
      <c r="NGD33" s="507"/>
      <c r="NGE33" s="507"/>
      <c r="NGF33" s="507"/>
      <c r="NGG33" s="507"/>
      <c r="NGH33" s="507"/>
      <c r="NGI33" s="507"/>
      <c r="NGJ33" s="507"/>
      <c r="NGK33" s="507"/>
      <c r="NGL33" s="507"/>
      <c r="NGM33" s="507"/>
      <c r="NGN33" s="507"/>
      <c r="NGO33" s="507"/>
      <c r="NGP33" s="507"/>
      <c r="NGQ33" s="507"/>
      <c r="NGR33" s="507"/>
      <c r="NGS33" s="507"/>
      <c r="NGT33" s="507"/>
      <c r="NGU33" s="507"/>
      <c r="NGV33" s="507"/>
      <c r="NGW33" s="507"/>
      <c r="NGX33" s="507"/>
      <c r="NGY33" s="507"/>
      <c r="NGZ33" s="507"/>
      <c r="NHA33" s="507"/>
      <c r="NHB33" s="507"/>
      <c r="NHC33" s="507"/>
      <c r="NHD33" s="507"/>
      <c r="NHE33" s="507"/>
      <c r="NHF33" s="507"/>
      <c r="NHG33" s="507"/>
      <c r="NHH33" s="507"/>
      <c r="NHI33" s="507"/>
      <c r="NHJ33" s="507"/>
      <c r="NHK33" s="507"/>
      <c r="NHL33" s="507"/>
      <c r="NHM33" s="507"/>
      <c r="NHN33" s="507"/>
      <c r="NHO33" s="507"/>
      <c r="NHP33" s="507"/>
      <c r="NHQ33" s="507"/>
      <c r="NHR33" s="507"/>
      <c r="NHS33" s="507"/>
      <c r="NHT33" s="507"/>
      <c r="NHU33" s="507"/>
      <c r="NHV33" s="507"/>
      <c r="NHW33" s="507"/>
      <c r="NHX33" s="507"/>
      <c r="NHY33" s="507"/>
      <c r="NHZ33" s="507"/>
      <c r="NIA33" s="507"/>
      <c r="NIB33" s="507"/>
      <c r="NIC33" s="507"/>
      <c r="NID33" s="507"/>
      <c r="NIE33" s="507"/>
      <c r="NIF33" s="507"/>
      <c r="NIG33" s="507"/>
      <c r="NIH33" s="507"/>
      <c r="NII33" s="507"/>
      <c r="NIJ33" s="507"/>
      <c r="NIK33" s="507"/>
      <c r="NIL33" s="507"/>
      <c r="NIM33" s="507"/>
      <c r="NIN33" s="507"/>
      <c r="NIO33" s="507"/>
      <c r="NIP33" s="507"/>
      <c r="NIQ33" s="507"/>
      <c r="NIR33" s="507"/>
      <c r="NIS33" s="507"/>
      <c r="NIT33" s="507"/>
      <c r="NIU33" s="507"/>
      <c r="NIV33" s="507"/>
      <c r="NIW33" s="507"/>
      <c r="NIX33" s="507"/>
      <c r="NIY33" s="507"/>
      <c r="NIZ33" s="507"/>
      <c r="NJA33" s="507"/>
      <c r="NJB33" s="507"/>
      <c r="NJC33" s="507"/>
      <c r="NJD33" s="507"/>
      <c r="NJE33" s="507"/>
      <c r="NJF33" s="507"/>
      <c r="NJG33" s="507"/>
      <c r="NJH33" s="507"/>
      <c r="NJI33" s="507"/>
      <c r="NJJ33" s="507"/>
      <c r="NJK33" s="507"/>
      <c r="NJL33" s="507"/>
      <c r="NJM33" s="507"/>
      <c r="NJN33" s="507"/>
      <c r="NJO33" s="507"/>
      <c r="NJP33" s="507"/>
      <c r="NJQ33" s="507"/>
      <c r="NJR33" s="507"/>
      <c r="NJS33" s="507"/>
      <c r="NJT33" s="507"/>
      <c r="NJU33" s="507"/>
      <c r="NJV33" s="507"/>
      <c r="NJW33" s="507"/>
      <c r="NJX33" s="507"/>
      <c r="NJY33" s="507"/>
      <c r="NJZ33" s="507"/>
      <c r="NKA33" s="507"/>
      <c r="NKB33" s="507"/>
      <c r="NKC33" s="507"/>
      <c r="NKD33" s="507"/>
      <c r="NKE33" s="507"/>
      <c r="NKF33" s="507"/>
      <c r="NKG33" s="507"/>
      <c r="NKH33" s="507"/>
      <c r="NKI33" s="507"/>
      <c r="NKJ33" s="507"/>
      <c r="NKK33" s="507"/>
      <c r="NKL33" s="507"/>
      <c r="NKM33" s="507"/>
      <c r="NKN33" s="507"/>
      <c r="NKO33" s="507"/>
      <c r="NKP33" s="507"/>
      <c r="NKQ33" s="507"/>
      <c r="NKR33" s="507"/>
      <c r="NKS33" s="507"/>
      <c r="NKT33" s="507"/>
      <c r="NKU33" s="507"/>
      <c r="NKV33" s="507"/>
      <c r="NKW33" s="507"/>
      <c r="NKX33" s="507"/>
      <c r="NKY33" s="507"/>
      <c r="NKZ33" s="507"/>
      <c r="NLA33" s="507"/>
      <c r="NLB33" s="507"/>
      <c r="NLC33" s="507"/>
      <c r="NLD33" s="507"/>
      <c r="NLE33" s="507"/>
      <c r="NLF33" s="507"/>
      <c r="NLG33" s="507"/>
      <c r="NLH33" s="507"/>
      <c r="NLI33" s="507"/>
      <c r="NLJ33" s="507"/>
      <c r="NLK33" s="507"/>
      <c r="NLL33" s="507"/>
      <c r="NLM33" s="507"/>
      <c r="NLN33" s="507"/>
      <c r="NLO33" s="507"/>
      <c r="NLP33" s="507"/>
      <c r="NLQ33" s="507"/>
      <c r="NLR33" s="507"/>
      <c r="NLS33" s="507"/>
      <c r="NLT33" s="507"/>
      <c r="NLU33" s="507"/>
      <c r="NLV33" s="507"/>
      <c r="NLW33" s="507"/>
      <c r="NLX33" s="507"/>
      <c r="NLY33" s="507"/>
      <c r="NLZ33" s="507"/>
      <c r="NMA33" s="507"/>
      <c r="NMB33" s="507"/>
      <c r="NMC33" s="507"/>
      <c r="NMD33" s="507"/>
      <c r="NME33" s="507"/>
      <c r="NMF33" s="507"/>
      <c r="NMG33" s="507"/>
      <c r="NMH33" s="507"/>
      <c r="NMI33" s="507"/>
      <c r="NMJ33" s="507"/>
      <c r="NMK33" s="507"/>
      <c r="NML33" s="507"/>
      <c r="NMM33" s="507"/>
      <c r="NMN33" s="507"/>
      <c r="NMO33" s="507"/>
      <c r="NMP33" s="507"/>
      <c r="NMQ33" s="507"/>
      <c r="NMR33" s="507"/>
      <c r="NMS33" s="507"/>
      <c r="NMT33" s="507"/>
      <c r="NMU33" s="507"/>
      <c r="NMV33" s="507"/>
      <c r="NMW33" s="507"/>
      <c r="NMX33" s="507"/>
      <c r="NMY33" s="507"/>
      <c r="NMZ33" s="507"/>
      <c r="NNA33" s="507"/>
      <c r="NNB33" s="507"/>
      <c r="NNC33" s="507"/>
      <c r="NND33" s="507"/>
      <c r="NNE33" s="507"/>
      <c r="NNF33" s="507"/>
      <c r="NNG33" s="507"/>
      <c r="NNH33" s="507"/>
      <c r="NNI33" s="507"/>
      <c r="NNJ33" s="507"/>
      <c r="NNK33" s="507"/>
      <c r="NNL33" s="507"/>
      <c r="NNM33" s="507"/>
      <c r="NNN33" s="507"/>
      <c r="NNO33" s="507"/>
      <c r="NNP33" s="507"/>
      <c r="NNQ33" s="507"/>
      <c r="NNR33" s="507"/>
      <c r="NNS33" s="507"/>
      <c r="NNT33" s="507"/>
      <c r="NNU33" s="507"/>
      <c r="NNV33" s="507"/>
      <c r="NNW33" s="507"/>
      <c r="NNX33" s="507"/>
      <c r="NNY33" s="507"/>
      <c r="NNZ33" s="507"/>
      <c r="NOA33" s="507"/>
      <c r="NOB33" s="507"/>
      <c r="NOC33" s="507"/>
      <c r="NOD33" s="507"/>
      <c r="NOE33" s="507"/>
      <c r="NOF33" s="507"/>
      <c r="NOG33" s="507"/>
      <c r="NOH33" s="507"/>
      <c r="NOI33" s="507"/>
      <c r="NOJ33" s="507"/>
      <c r="NOK33" s="507"/>
      <c r="NOL33" s="507"/>
      <c r="NOM33" s="507"/>
      <c r="NON33" s="507"/>
      <c r="NOO33" s="507"/>
      <c r="NOP33" s="507"/>
      <c r="NOQ33" s="507"/>
      <c r="NOR33" s="507"/>
      <c r="NOS33" s="507"/>
      <c r="NOT33" s="507"/>
      <c r="NOU33" s="507"/>
      <c r="NOV33" s="507"/>
      <c r="NOW33" s="507"/>
      <c r="NOX33" s="507"/>
      <c r="NOY33" s="507"/>
      <c r="NOZ33" s="507"/>
      <c r="NPA33" s="507"/>
      <c r="NPB33" s="507"/>
      <c r="NPC33" s="507"/>
      <c r="NPD33" s="507"/>
      <c r="NPE33" s="507"/>
      <c r="NPF33" s="507"/>
      <c r="NPG33" s="507"/>
      <c r="NPH33" s="507"/>
      <c r="NPI33" s="507"/>
      <c r="NPJ33" s="507"/>
      <c r="NPK33" s="507"/>
      <c r="NPL33" s="507"/>
      <c r="NPM33" s="507"/>
      <c r="NPN33" s="507"/>
      <c r="NPO33" s="507"/>
      <c r="NPP33" s="507"/>
      <c r="NPQ33" s="507"/>
      <c r="NPR33" s="507"/>
      <c r="NPS33" s="507"/>
      <c r="NPT33" s="507"/>
      <c r="NPU33" s="507"/>
      <c r="NPV33" s="507"/>
      <c r="NPW33" s="507"/>
      <c r="NPX33" s="507"/>
      <c r="NPY33" s="507"/>
      <c r="NPZ33" s="507"/>
      <c r="NQA33" s="507"/>
      <c r="NQB33" s="507"/>
      <c r="NQC33" s="507"/>
      <c r="NQD33" s="507"/>
      <c r="NQE33" s="507"/>
      <c r="NQF33" s="507"/>
      <c r="NQG33" s="507"/>
      <c r="NQH33" s="507"/>
      <c r="NQI33" s="507"/>
      <c r="NQJ33" s="507"/>
      <c r="NQK33" s="507"/>
      <c r="NQL33" s="507"/>
      <c r="NQM33" s="507"/>
      <c r="NQN33" s="507"/>
      <c r="NQO33" s="507"/>
      <c r="NQP33" s="507"/>
      <c r="NQQ33" s="507"/>
      <c r="NQR33" s="507"/>
      <c r="NQS33" s="507"/>
      <c r="NQT33" s="507"/>
      <c r="NQU33" s="507"/>
      <c r="NQV33" s="507"/>
      <c r="NQW33" s="507"/>
      <c r="NQX33" s="507"/>
      <c r="NQY33" s="507"/>
      <c r="NQZ33" s="507"/>
      <c r="NRA33" s="507"/>
      <c r="NRB33" s="507"/>
      <c r="NRC33" s="507"/>
      <c r="NRD33" s="507"/>
      <c r="NRE33" s="507"/>
      <c r="NRF33" s="507"/>
      <c r="NRG33" s="507"/>
      <c r="NRH33" s="507"/>
      <c r="NRI33" s="507"/>
      <c r="NRJ33" s="507"/>
      <c r="NRK33" s="507"/>
      <c r="NRL33" s="507"/>
      <c r="NRM33" s="507"/>
      <c r="NRN33" s="507"/>
      <c r="NRO33" s="507"/>
      <c r="NRP33" s="507"/>
      <c r="NRQ33" s="507"/>
      <c r="NRR33" s="507"/>
      <c r="NRS33" s="507"/>
      <c r="NRT33" s="507"/>
      <c r="NRU33" s="507"/>
      <c r="NRV33" s="507"/>
      <c r="NRW33" s="507"/>
      <c r="NRX33" s="507"/>
      <c r="NRY33" s="507"/>
      <c r="NRZ33" s="507"/>
      <c r="NSA33" s="507"/>
      <c r="NSB33" s="507"/>
      <c r="NSC33" s="507"/>
      <c r="NSD33" s="507"/>
      <c r="NSE33" s="507"/>
      <c r="NSF33" s="507"/>
      <c r="NSG33" s="507"/>
      <c r="NSH33" s="507"/>
      <c r="NSI33" s="507"/>
      <c r="NSJ33" s="507"/>
      <c r="NSK33" s="507"/>
      <c r="NSL33" s="507"/>
      <c r="NSM33" s="507"/>
      <c r="NSN33" s="507"/>
      <c r="NSO33" s="507"/>
      <c r="NSP33" s="507"/>
      <c r="NSQ33" s="507"/>
      <c r="NSR33" s="507"/>
      <c r="NSS33" s="507"/>
      <c r="NST33" s="507"/>
      <c r="NSU33" s="507"/>
      <c r="NSV33" s="507"/>
      <c r="NSW33" s="507"/>
      <c r="NSX33" s="507"/>
      <c r="NSY33" s="507"/>
      <c r="NSZ33" s="507"/>
      <c r="NTA33" s="507"/>
      <c r="NTB33" s="507"/>
      <c r="NTC33" s="507"/>
      <c r="NTD33" s="507"/>
      <c r="NTE33" s="507"/>
      <c r="NTF33" s="507"/>
      <c r="NTG33" s="507"/>
      <c r="NTH33" s="507"/>
      <c r="NTI33" s="507"/>
      <c r="NTJ33" s="507"/>
      <c r="NTK33" s="507"/>
      <c r="NTL33" s="507"/>
      <c r="NTM33" s="507"/>
      <c r="NTN33" s="507"/>
      <c r="NTO33" s="507"/>
      <c r="NTP33" s="507"/>
      <c r="NTQ33" s="507"/>
      <c r="NTR33" s="507"/>
      <c r="NTS33" s="507"/>
      <c r="NTT33" s="507"/>
      <c r="NTU33" s="507"/>
      <c r="NTV33" s="507"/>
      <c r="NTW33" s="507"/>
      <c r="NTX33" s="507"/>
      <c r="NTY33" s="507"/>
      <c r="NTZ33" s="507"/>
      <c r="NUA33" s="507"/>
      <c r="NUB33" s="507"/>
      <c r="NUC33" s="507"/>
      <c r="NUD33" s="507"/>
      <c r="NUE33" s="507"/>
      <c r="NUF33" s="507"/>
      <c r="NUG33" s="507"/>
      <c r="NUH33" s="507"/>
      <c r="NUI33" s="507"/>
      <c r="NUJ33" s="507"/>
      <c r="NUK33" s="507"/>
      <c r="NUL33" s="507"/>
      <c r="NUM33" s="507"/>
      <c r="NUN33" s="507"/>
      <c r="NUO33" s="507"/>
      <c r="NUP33" s="507"/>
      <c r="NUQ33" s="507"/>
      <c r="NUR33" s="507"/>
      <c r="NUS33" s="507"/>
      <c r="NUT33" s="507"/>
      <c r="NUU33" s="507"/>
      <c r="NUV33" s="507"/>
      <c r="NUW33" s="507"/>
      <c r="NUX33" s="507"/>
      <c r="NUY33" s="507"/>
      <c r="NUZ33" s="507"/>
      <c r="NVA33" s="507"/>
      <c r="NVB33" s="507"/>
      <c r="NVC33" s="507"/>
      <c r="NVD33" s="507"/>
      <c r="NVE33" s="507"/>
      <c r="NVF33" s="507"/>
      <c r="NVG33" s="507"/>
      <c r="NVH33" s="507"/>
      <c r="NVI33" s="507"/>
      <c r="NVJ33" s="507"/>
      <c r="NVK33" s="507"/>
      <c r="NVL33" s="507"/>
      <c r="NVM33" s="507"/>
      <c r="NVN33" s="507"/>
      <c r="NVO33" s="507"/>
      <c r="NVP33" s="507"/>
      <c r="NVQ33" s="507"/>
      <c r="NVR33" s="507"/>
      <c r="NVS33" s="507"/>
      <c r="NVT33" s="507"/>
      <c r="NVU33" s="507"/>
      <c r="NVV33" s="507"/>
      <c r="NVW33" s="507"/>
      <c r="NVX33" s="507"/>
      <c r="NVY33" s="507"/>
      <c r="NVZ33" s="507"/>
      <c r="NWA33" s="507"/>
      <c r="NWB33" s="507"/>
      <c r="NWC33" s="507"/>
      <c r="NWD33" s="507"/>
      <c r="NWE33" s="507"/>
      <c r="NWF33" s="507"/>
      <c r="NWG33" s="507"/>
      <c r="NWH33" s="507"/>
      <c r="NWI33" s="507"/>
      <c r="NWJ33" s="507"/>
      <c r="NWK33" s="507"/>
      <c r="NWL33" s="507"/>
      <c r="NWM33" s="507"/>
      <c r="NWN33" s="507"/>
      <c r="NWO33" s="507"/>
      <c r="NWP33" s="507"/>
      <c r="NWQ33" s="507"/>
      <c r="NWR33" s="507"/>
      <c r="NWS33" s="507"/>
      <c r="NWT33" s="507"/>
      <c r="NWU33" s="507"/>
      <c r="NWV33" s="507"/>
      <c r="NWW33" s="507"/>
      <c r="NWX33" s="507"/>
      <c r="NWY33" s="507"/>
      <c r="NWZ33" s="507"/>
      <c r="NXA33" s="507"/>
      <c r="NXB33" s="507"/>
      <c r="NXC33" s="507"/>
      <c r="NXD33" s="507"/>
      <c r="NXE33" s="507"/>
      <c r="NXF33" s="507"/>
      <c r="NXG33" s="507"/>
      <c r="NXH33" s="507"/>
      <c r="NXI33" s="507"/>
      <c r="NXJ33" s="507"/>
      <c r="NXK33" s="507"/>
      <c r="NXL33" s="507"/>
      <c r="NXM33" s="507"/>
      <c r="NXN33" s="507"/>
      <c r="NXO33" s="507"/>
      <c r="NXP33" s="507"/>
      <c r="NXQ33" s="507"/>
      <c r="NXR33" s="507"/>
      <c r="NXS33" s="507"/>
      <c r="NXT33" s="507"/>
      <c r="NXU33" s="507"/>
      <c r="NXV33" s="507"/>
      <c r="NXW33" s="507"/>
      <c r="NXX33" s="507"/>
      <c r="NXY33" s="507"/>
      <c r="NXZ33" s="507"/>
      <c r="NYA33" s="507"/>
      <c r="NYB33" s="507"/>
      <c r="NYC33" s="507"/>
      <c r="NYD33" s="507"/>
      <c r="NYE33" s="507"/>
      <c r="NYF33" s="507"/>
      <c r="NYG33" s="507"/>
      <c r="NYH33" s="507"/>
      <c r="NYI33" s="507"/>
      <c r="NYJ33" s="507"/>
      <c r="NYK33" s="507"/>
      <c r="NYL33" s="507"/>
      <c r="NYM33" s="507"/>
      <c r="NYN33" s="507"/>
      <c r="NYO33" s="507"/>
      <c r="NYP33" s="507"/>
      <c r="NYQ33" s="507"/>
      <c r="NYR33" s="507"/>
      <c r="NYS33" s="507"/>
      <c r="NYT33" s="507"/>
      <c r="NYU33" s="507"/>
      <c r="NYV33" s="507"/>
      <c r="NYW33" s="507"/>
      <c r="NYX33" s="507"/>
      <c r="NYY33" s="507"/>
      <c r="NYZ33" s="507"/>
      <c r="NZA33" s="507"/>
      <c r="NZB33" s="507"/>
      <c r="NZC33" s="507"/>
      <c r="NZD33" s="507"/>
      <c r="NZE33" s="507"/>
      <c r="NZF33" s="507"/>
      <c r="NZG33" s="507"/>
      <c r="NZH33" s="507"/>
      <c r="NZI33" s="507"/>
      <c r="NZJ33" s="507"/>
      <c r="NZK33" s="507"/>
      <c r="NZL33" s="507"/>
      <c r="NZM33" s="507"/>
      <c r="NZN33" s="507"/>
      <c r="NZO33" s="507"/>
      <c r="NZP33" s="507"/>
      <c r="NZQ33" s="507"/>
      <c r="NZR33" s="507"/>
      <c r="NZS33" s="507"/>
      <c r="NZT33" s="507"/>
      <c r="NZU33" s="507"/>
      <c r="NZV33" s="507"/>
      <c r="NZW33" s="507"/>
      <c r="NZX33" s="507"/>
      <c r="NZY33" s="507"/>
      <c r="NZZ33" s="507"/>
      <c r="OAA33" s="507"/>
      <c r="OAB33" s="507"/>
      <c r="OAC33" s="507"/>
      <c r="OAD33" s="507"/>
      <c r="OAE33" s="507"/>
      <c r="OAF33" s="507"/>
      <c r="OAG33" s="507"/>
      <c r="OAH33" s="507"/>
      <c r="OAI33" s="507"/>
      <c r="OAJ33" s="507"/>
      <c r="OAK33" s="507"/>
      <c r="OAL33" s="507"/>
      <c r="OAM33" s="507"/>
      <c r="OAN33" s="507"/>
      <c r="OAO33" s="507"/>
      <c r="OAP33" s="507"/>
      <c r="OAQ33" s="507"/>
      <c r="OAR33" s="507"/>
      <c r="OAS33" s="507"/>
      <c r="OAT33" s="507"/>
      <c r="OAU33" s="507"/>
      <c r="OAV33" s="507"/>
      <c r="OAW33" s="507"/>
      <c r="OAX33" s="507"/>
      <c r="OAY33" s="507"/>
      <c r="OAZ33" s="507"/>
      <c r="OBA33" s="507"/>
      <c r="OBB33" s="507"/>
      <c r="OBC33" s="507"/>
      <c r="OBD33" s="507"/>
      <c r="OBE33" s="507"/>
      <c r="OBF33" s="507"/>
      <c r="OBG33" s="507"/>
      <c r="OBH33" s="507"/>
      <c r="OBI33" s="507"/>
      <c r="OBJ33" s="507"/>
      <c r="OBK33" s="507"/>
      <c r="OBL33" s="507"/>
      <c r="OBM33" s="507"/>
      <c r="OBN33" s="507"/>
      <c r="OBO33" s="507"/>
      <c r="OBP33" s="507"/>
      <c r="OBQ33" s="507"/>
      <c r="OBR33" s="507"/>
      <c r="OBS33" s="507"/>
      <c r="OBT33" s="507"/>
      <c r="OBU33" s="507"/>
      <c r="OBV33" s="507"/>
      <c r="OBW33" s="507"/>
      <c r="OBX33" s="507"/>
      <c r="OBY33" s="507"/>
      <c r="OBZ33" s="507"/>
      <c r="OCA33" s="507"/>
      <c r="OCB33" s="507"/>
      <c r="OCC33" s="507"/>
      <c r="OCD33" s="507"/>
      <c r="OCE33" s="507"/>
      <c r="OCF33" s="507"/>
      <c r="OCG33" s="507"/>
      <c r="OCH33" s="507"/>
      <c r="OCI33" s="507"/>
      <c r="OCJ33" s="507"/>
      <c r="OCK33" s="507"/>
      <c r="OCL33" s="507"/>
      <c r="OCM33" s="507"/>
      <c r="OCN33" s="507"/>
      <c r="OCO33" s="507"/>
      <c r="OCP33" s="507"/>
      <c r="OCQ33" s="507"/>
      <c r="OCR33" s="507"/>
      <c r="OCS33" s="507"/>
      <c r="OCT33" s="507"/>
      <c r="OCU33" s="507"/>
      <c r="OCV33" s="507"/>
      <c r="OCW33" s="507"/>
      <c r="OCX33" s="507"/>
      <c r="OCY33" s="507"/>
      <c r="OCZ33" s="507"/>
      <c r="ODA33" s="507"/>
      <c r="ODB33" s="507"/>
      <c r="ODC33" s="507"/>
      <c r="ODD33" s="507"/>
      <c r="ODE33" s="507"/>
      <c r="ODF33" s="507"/>
      <c r="ODG33" s="507"/>
      <c r="ODH33" s="507"/>
      <c r="ODI33" s="507"/>
      <c r="ODJ33" s="507"/>
      <c r="ODK33" s="507"/>
      <c r="ODL33" s="507"/>
      <c r="ODM33" s="507"/>
      <c r="ODN33" s="507"/>
      <c r="ODO33" s="507"/>
      <c r="ODP33" s="507"/>
      <c r="ODQ33" s="507"/>
      <c r="ODR33" s="507"/>
      <c r="ODS33" s="507"/>
      <c r="ODT33" s="507"/>
      <c r="ODU33" s="507"/>
      <c r="ODV33" s="507"/>
      <c r="ODW33" s="507"/>
      <c r="ODX33" s="507"/>
      <c r="ODY33" s="507"/>
      <c r="ODZ33" s="507"/>
      <c r="OEA33" s="507"/>
      <c r="OEB33" s="507"/>
      <c r="OEC33" s="507"/>
      <c r="OED33" s="507"/>
      <c r="OEE33" s="507"/>
      <c r="OEF33" s="507"/>
      <c r="OEG33" s="507"/>
      <c r="OEH33" s="507"/>
      <c r="OEI33" s="507"/>
      <c r="OEJ33" s="507"/>
      <c r="OEK33" s="507"/>
      <c r="OEL33" s="507"/>
      <c r="OEM33" s="507"/>
      <c r="OEN33" s="507"/>
      <c r="OEO33" s="507"/>
      <c r="OEP33" s="507"/>
      <c r="OEQ33" s="507"/>
      <c r="OER33" s="507"/>
      <c r="OES33" s="507"/>
      <c r="OET33" s="507"/>
      <c r="OEU33" s="507"/>
      <c r="OEV33" s="507"/>
      <c r="OEW33" s="507"/>
      <c r="OEX33" s="507"/>
      <c r="OEY33" s="507"/>
      <c r="OEZ33" s="507"/>
      <c r="OFA33" s="507"/>
      <c r="OFB33" s="507"/>
      <c r="OFC33" s="507"/>
      <c r="OFD33" s="507"/>
      <c r="OFE33" s="507"/>
      <c r="OFF33" s="507"/>
      <c r="OFG33" s="507"/>
      <c r="OFH33" s="507"/>
      <c r="OFI33" s="507"/>
      <c r="OFJ33" s="507"/>
      <c r="OFK33" s="507"/>
      <c r="OFL33" s="507"/>
      <c r="OFM33" s="507"/>
      <c r="OFN33" s="507"/>
      <c r="OFO33" s="507"/>
      <c r="OFP33" s="507"/>
      <c r="OFQ33" s="507"/>
      <c r="OFR33" s="507"/>
      <c r="OFS33" s="507"/>
      <c r="OFT33" s="507"/>
      <c r="OFU33" s="507"/>
      <c r="OFV33" s="507"/>
      <c r="OFW33" s="507"/>
      <c r="OFX33" s="507"/>
      <c r="OFY33" s="507"/>
      <c r="OFZ33" s="507"/>
      <c r="OGA33" s="507"/>
      <c r="OGB33" s="507"/>
      <c r="OGC33" s="507"/>
      <c r="OGD33" s="507"/>
      <c r="OGE33" s="507"/>
      <c r="OGF33" s="507"/>
      <c r="OGG33" s="507"/>
      <c r="OGH33" s="507"/>
      <c r="OGI33" s="507"/>
      <c r="OGJ33" s="507"/>
      <c r="OGK33" s="507"/>
      <c r="OGL33" s="507"/>
      <c r="OGM33" s="507"/>
      <c r="OGN33" s="507"/>
      <c r="OGO33" s="507"/>
      <c r="OGP33" s="507"/>
      <c r="OGQ33" s="507"/>
      <c r="OGR33" s="507"/>
      <c r="OGS33" s="507"/>
      <c r="OGT33" s="507"/>
      <c r="OGU33" s="507"/>
      <c r="OGV33" s="507"/>
      <c r="OGW33" s="507"/>
      <c r="OGX33" s="507"/>
      <c r="OGY33" s="507"/>
      <c r="OGZ33" s="507"/>
      <c r="OHA33" s="507"/>
      <c r="OHB33" s="507"/>
      <c r="OHC33" s="507"/>
      <c r="OHD33" s="507"/>
      <c r="OHE33" s="507"/>
      <c r="OHF33" s="507"/>
      <c r="OHG33" s="507"/>
      <c r="OHH33" s="507"/>
      <c r="OHI33" s="507"/>
      <c r="OHJ33" s="507"/>
      <c r="OHK33" s="507"/>
      <c r="OHL33" s="507"/>
      <c r="OHM33" s="507"/>
      <c r="OHN33" s="507"/>
      <c r="OHO33" s="507"/>
      <c r="OHP33" s="507"/>
      <c r="OHQ33" s="507"/>
      <c r="OHR33" s="507"/>
      <c r="OHS33" s="507"/>
      <c r="OHT33" s="507"/>
      <c r="OHU33" s="507"/>
      <c r="OHV33" s="507"/>
      <c r="OHW33" s="507"/>
      <c r="OHX33" s="507"/>
      <c r="OHY33" s="507"/>
      <c r="OHZ33" s="507"/>
      <c r="OIA33" s="507"/>
      <c r="OIB33" s="507"/>
      <c r="OIC33" s="507"/>
      <c r="OID33" s="507"/>
      <c r="OIE33" s="507"/>
      <c r="OIF33" s="507"/>
      <c r="OIG33" s="507"/>
      <c r="OIH33" s="507"/>
      <c r="OII33" s="507"/>
      <c r="OIJ33" s="507"/>
      <c r="OIK33" s="507"/>
      <c r="OIL33" s="507"/>
      <c r="OIM33" s="507"/>
      <c r="OIN33" s="507"/>
      <c r="OIO33" s="507"/>
      <c r="OIP33" s="507"/>
      <c r="OIQ33" s="507"/>
      <c r="OIR33" s="507"/>
      <c r="OIS33" s="507"/>
      <c r="OIT33" s="507"/>
      <c r="OIU33" s="507"/>
      <c r="OIV33" s="507"/>
      <c r="OIW33" s="507"/>
      <c r="OIX33" s="507"/>
      <c r="OIY33" s="507"/>
      <c r="OIZ33" s="507"/>
      <c r="OJA33" s="507"/>
      <c r="OJB33" s="507"/>
      <c r="OJC33" s="507"/>
      <c r="OJD33" s="507"/>
      <c r="OJE33" s="507"/>
      <c r="OJF33" s="507"/>
      <c r="OJG33" s="507"/>
      <c r="OJH33" s="507"/>
      <c r="OJI33" s="507"/>
      <c r="OJJ33" s="507"/>
      <c r="OJK33" s="507"/>
      <c r="OJL33" s="507"/>
      <c r="OJM33" s="507"/>
      <c r="OJN33" s="507"/>
      <c r="OJO33" s="507"/>
      <c r="OJP33" s="507"/>
      <c r="OJQ33" s="507"/>
      <c r="OJR33" s="507"/>
      <c r="OJS33" s="507"/>
      <c r="OJT33" s="507"/>
      <c r="OJU33" s="507"/>
      <c r="OJV33" s="507"/>
      <c r="OJW33" s="507"/>
      <c r="OJX33" s="507"/>
      <c r="OJY33" s="507"/>
      <c r="OJZ33" s="507"/>
      <c r="OKA33" s="507"/>
      <c r="OKB33" s="507"/>
      <c r="OKC33" s="507"/>
      <c r="OKD33" s="507"/>
      <c r="OKE33" s="507"/>
      <c r="OKF33" s="507"/>
      <c r="OKG33" s="507"/>
      <c r="OKH33" s="507"/>
      <c r="OKI33" s="507"/>
      <c r="OKJ33" s="507"/>
      <c r="OKK33" s="507"/>
      <c r="OKL33" s="507"/>
      <c r="OKM33" s="507"/>
      <c r="OKN33" s="507"/>
      <c r="OKO33" s="507"/>
      <c r="OKP33" s="507"/>
      <c r="OKQ33" s="507"/>
      <c r="OKR33" s="507"/>
      <c r="OKS33" s="507"/>
      <c r="OKT33" s="507"/>
      <c r="OKU33" s="507"/>
      <c r="OKV33" s="507"/>
      <c r="OKW33" s="507"/>
      <c r="OKX33" s="507"/>
      <c r="OKY33" s="507"/>
      <c r="OKZ33" s="507"/>
      <c r="OLA33" s="507"/>
      <c r="OLB33" s="507"/>
      <c r="OLC33" s="507"/>
      <c r="OLD33" s="507"/>
      <c r="OLE33" s="507"/>
      <c r="OLF33" s="507"/>
      <c r="OLG33" s="507"/>
      <c r="OLH33" s="507"/>
      <c r="OLI33" s="507"/>
      <c r="OLJ33" s="507"/>
      <c r="OLK33" s="507"/>
      <c r="OLL33" s="507"/>
      <c r="OLM33" s="507"/>
      <c r="OLN33" s="507"/>
      <c r="OLO33" s="507"/>
      <c r="OLP33" s="507"/>
      <c r="OLQ33" s="507"/>
      <c r="OLR33" s="507"/>
      <c r="OLS33" s="507"/>
      <c r="OLT33" s="507"/>
      <c r="OLU33" s="507"/>
      <c r="OLV33" s="507"/>
      <c r="OLW33" s="507"/>
      <c r="OLX33" s="507"/>
      <c r="OLY33" s="507"/>
      <c r="OLZ33" s="507"/>
      <c r="OMA33" s="507"/>
      <c r="OMB33" s="507"/>
      <c r="OMC33" s="507"/>
      <c r="OMD33" s="507"/>
      <c r="OME33" s="507"/>
      <c r="OMF33" s="507"/>
      <c r="OMG33" s="507"/>
      <c r="OMH33" s="507"/>
      <c r="OMI33" s="507"/>
      <c r="OMJ33" s="507"/>
      <c r="OMK33" s="507"/>
      <c r="OML33" s="507"/>
      <c r="OMM33" s="507"/>
      <c r="OMN33" s="507"/>
      <c r="OMO33" s="507"/>
      <c r="OMP33" s="507"/>
      <c r="OMQ33" s="507"/>
      <c r="OMR33" s="507"/>
      <c r="OMS33" s="507"/>
      <c r="OMT33" s="507"/>
      <c r="OMU33" s="507"/>
      <c r="OMV33" s="507"/>
      <c r="OMW33" s="507"/>
      <c r="OMX33" s="507"/>
      <c r="OMY33" s="507"/>
      <c r="OMZ33" s="507"/>
      <c r="ONA33" s="507"/>
      <c r="ONB33" s="507"/>
      <c r="ONC33" s="507"/>
      <c r="OND33" s="507"/>
      <c r="ONE33" s="507"/>
      <c r="ONF33" s="507"/>
      <c r="ONG33" s="507"/>
      <c r="ONH33" s="507"/>
      <c r="ONI33" s="507"/>
      <c r="ONJ33" s="507"/>
      <c r="ONK33" s="507"/>
      <c r="ONL33" s="507"/>
      <c r="ONM33" s="507"/>
      <c r="ONN33" s="507"/>
      <c r="ONO33" s="507"/>
      <c r="ONP33" s="507"/>
      <c r="ONQ33" s="507"/>
      <c r="ONR33" s="507"/>
      <c r="ONS33" s="507"/>
      <c r="ONT33" s="507"/>
      <c r="ONU33" s="507"/>
      <c r="ONV33" s="507"/>
      <c r="ONW33" s="507"/>
      <c r="ONX33" s="507"/>
      <c r="ONY33" s="507"/>
      <c r="ONZ33" s="507"/>
      <c r="OOA33" s="507"/>
      <c r="OOB33" s="507"/>
      <c r="OOC33" s="507"/>
      <c r="OOD33" s="507"/>
      <c r="OOE33" s="507"/>
      <c r="OOF33" s="507"/>
      <c r="OOG33" s="507"/>
      <c r="OOH33" s="507"/>
      <c r="OOI33" s="507"/>
      <c r="OOJ33" s="507"/>
      <c r="OOK33" s="507"/>
      <c r="OOL33" s="507"/>
      <c r="OOM33" s="507"/>
      <c r="OON33" s="507"/>
      <c r="OOO33" s="507"/>
      <c r="OOP33" s="507"/>
      <c r="OOQ33" s="507"/>
      <c r="OOR33" s="507"/>
      <c r="OOS33" s="507"/>
      <c r="OOT33" s="507"/>
      <c r="OOU33" s="507"/>
      <c r="OOV33" s="507"/>
      <c r="OOW33" s="507"/>
      <c r="OOX33" s="507"/>
      <c r="OOY33" s="507"/>
      <c r="OOZ33" s="507"/>
      <c r="OPA33" s="507"/>
      <c r="OPB33" s="507"/>
      <c r="OPC33" s="507"/>
      <c r="OPD33" s="507"/>
      <c r="OPE33" s="507"/>
      <c r="OPF33" s="507"/>
      <c r="OPG33" s="507"/>
      <c r="OPH33" s="507"/>
      <c r="OPI33" s="507"/>
      <c r="OPJ33" s="507"/>
      <c r="OPK33" s="507"/>
      <c r="OPL33" s="507"/>
      <c r="OPM33" s="507"/>
      <c r="OPN33" s="507"/>
      <c r="OPO33" s="507"/>
      <c r="OPP33" s="507"/>
      <c r="OPQ33" s="507"/>
      <c r="OPR33" s="507"/>
      <c r="OPS33" s="507"/>
      <c r="OPT33" s="507"/>
      <c r="OPU33" s="507"/>
      <c r="OPV33" s="507"/>
      <c r="OPW33" s="507"/>
      <c r="OPX33" s="507"/>
      <c r="OPY33" s="507"/>
      <c r="OPZ33" s="507"/>
      <c r="OQA33" s="507"/>
      <c r="OQB33" s="507"/>
      <c r="OQC33" s="507"/>
      <c r="OQD33" s="507"/>
      <c r="OQE33" s="507"/>
      <c r="OQF33" s="507"/>
      <c r="OQG33" s="507"/>
      <c r="OQH33" s="507"/>
      <c r="OQI33" s="507"/>
      <c r="OQJ33" s="507"/>
      <c r="OQK33" s="507"/>
      <c r="OQL33" s="507"/>
      <c r="OQM33" s="507"/>
      <c r="OQN33" s="507"/>
      <c r="OQO33" s="507"/>
      <c r="OQP33" s="507"/>
      <c r="OQQ33" s="507"/>
      <c r="OQR33" s="507"/>
      <c r="OQS33" s="507"/>
      <c r="OQT33" s="507"/>
      <c r="OQU33" s="507"/>
      <c r="OQV33" s="507"/>
      <c r="OQW33" s="507"/>
      <c r="OQX33" s="507"/>
      <c r="OQY33" s="507"/>
      <c r="OQZ33" s="507"/>
      <c r="ORA33" s="507"/>
      <c r="ORB33" s="507"/>
      <c r="ORC33" s="507"/>
      <c r="ORD33" s="507"/>
      <c r="ORE33" s="507"/>
      <c r="ORF33" s="507"/>
      <c r="ORG33" s="507"/>
      <c r="ORH33" s="507"/>
      <c r="ORI33" s="507"/>
      <c r="ORJ33" s="507"/>
      <c r="ORK33" s="507"/>
      <c r="ORL33" s="507"/>
      <c r="ORM33" s="507"/>
      <c r="ORN33" s="507"/>
      <c r="ORO33" s="507"/>
      <c r="ORP33" s="507"/>
      <c r="ORQ33" s="507"/>
      <c r="ORR33" s="507"/>
      <c r="ORS33" s="507"/>
      <c r="ORT33" s="507"/>
      <c r="ORU33" s="507"/>
      <c r="ORV33" s="507"/>
      <c r="ORW33" s="507"/>
      <c r="ORX33" s="507"/>
      <c r="ORY33" s="507"/>
      <c r="ORZ33" s="507"/>
      <c r="OSA33" s="507"/>
      <c r="OSB33" s="507"/>
      <c r="OSC33" s="507"/>
      <c r="OSD33" s="507"/>
      <c r="OSE33" s="507"/>
      <c r="OSF33" s="507"/>
      <c r="OSG33" s="507"/>
      <c r="OSH33" s="507"/>
      <c r="OSI33" s="507"/>
      <c r="OSJ33" s="507"/>
      <c r="OSK33" s="507"/>
      <c r="OSL33" s="507"/>
      <c r="OSM33" s="507"/>
      <c r="OSN33" s="507"/>
      <c r="OSO33" s="507"/>
      <c r="OSP33" s="507"/>
      <c r="OSQ33" s="507"/>
      <c r="OSR33" s="507"/>
      <c r="OSS33" s="507"/>
      <c r="OST33" s="507"/>
      <c r="OSU33" s="507"/>
      <c r="OSV33" s="507"/>
      <c r="OSW33" s="507"/>
      <c r="OSX33" s="507"/>
      <c r="OSY33" s="507"/>
      <c r="OSZ33" s="507"/>
      <c r="OTA33" s="507"/>
      <c r="OTB33" s="507"/>
      <c r="OTC33" s="507"/>
      <c r="OTD33" s="507"/>
      <c r="OTE33" s="507"/>
      <c r="OTF33" s="507"/>
      <c r="OTG33" s="507"/>
      <c r="OTH33" s="507"/>
      <c r="OTI33" s="507"/>
      <c r="OTJ33" s="507"/>
      <c r="OTK33" s="507"/>
      <c r="OTL33" s="507"/>
      <c r="OTM33" s="507"/>
      <c r="OTN33" s="507"/>
      <c r="OTO33" s="507"/>
      <c r="OTP33" s="507"/>
      <c r="OTQ33" s="507"/>
      <c r="OTR33" s="507"/>
      <c r="OTS33" s="507"/>
      <c r="OTT33" s="507"/>
      <c r="OTU33" s="507"/>
      <c r="OTV33" s="507"/>
      <c r="OTW33" s="507"/>
      <c r="OTX33" s="507"/>
      <c r="OTY33" s="507"/>
      <c r="OTZ33" s="507"/>
      <c r="OUA33" s="507"/>
      <c r="OUB33" s="507"/>
      <c r="OUC33" s="507"/>
      <c r="OUD33" s="507"/>
      <c r="OUE33" s="507"/>
      <c r="OUF33" s="507"/>
      <c r="OUG33" s="507"/>
      <c r="OUH33" s="507"/>
      <c r="OUI33" s="507"/>
      <c r="OUJ33" s="507"/>
      <c r="OUK33" s="507"/>
      <c r="OUL33" s="507"/>
      <c r="OUM33" s="507"/>
      <c r="OUN33" s="507"/>
      <c r="OUO33" s="507"/>
      <c r="OUP33" s="507"/>
      <c r="OUQ33" s="507"/>
      <c r="OUR33" s="507"/>
      <c r="OUS33" s="507"/>
      <c r="OUT33" s="507"/>
      <c r="OUU33" s="507"/>
      <c r="OUV33" s="507"/>
      <c r="OUW33" s="507"/>
      <c r="OUX33" s="507"/>
      <c r="OUY33" s="507"/>
      <c r="OUZ33" s="507"/>
      <c r="OVA33" s="507"/>
      <c r="OVB33" s="507"/>
      <c r="OVC33" s="507"/>
      <c r="OVD33" s="507"/>
      <c r="OVE33" s="507"/>
      <c r="OVF33" s="507"/>
      <c r="OVG33" s="507"/>
      <c r="OVH33" s="507"/>
      <c r="OVI33" s="507"/>
      <c r="OVJ33" s="507"/>
      <c r="OVK33" s="507"/>
      <c r="OVL33" s="507"/>
      <c r="OVM33" s="507"/>
      <c r="OVN33" s="507"/>
      <c r="OVO33" s="507"/>
      <c r="OVP33" s="507"/>
      <c r="OVQ33" s="507"/>
      <c r="OVR33" s="507"/>
      <c r="OVS33" s="507"/>
      <c r="OVT33" s="507"/>
      <c r="OVU33" s="507"/>
      <c r="OVV33" s="507"/>
      <c r="OVW33" s="507"/>
      <c r="OVX33" s="507"/>
      <c r="OVY33" s="507"/>
      <c r="OVZ33" s="507"/>
      <c r="OWA33" s="507"/>
      <c r="OWB33" s="507"/>
      <c r="OWC33" s="507"/>
      <c r="OWD33" s="507"/>
      <c r="OWE33" s="507"/>
      <c r="OWF33" s="507"/>
      <c r="OWG33" s="507"/>
      <c r="OWH33" s="507"/>
      <c r="OWI33" s="507"/>
      <c r="OWJ33" s="507"/>
      <c r="OWK33" s="507"/>
      <c r="OWL33" s="507"/>
      <c r="OWM33" s="507"/>
      <c r="OWN33" s="507"/>
      <c r="OWO33" s="507"/>
      <c r="OWP33" s="507"/>
      <c r="OWQ33" s="507"/>
      <c r="OWR33" s="507"/>
      <c r="OWS33" s="507"/>
      <c r="OWT33" s="507"/>
      <c r="OWU33" s="507"/>
      <c r="OWV33" s="507"/>
      <c r="OWW33" s="507"/>
      <c r="OWX33" s="507"/>
      <c r="OWY33" s="507"/>
      <c r="OWZ33" s="507"/>
      <c r="OXA33" s="507"/>
      <c r="OXB33" s="507"/>
      <c r="OXC33" s="507"/>
      <c r="OXD33" s="507"/>
      <c r="OXE33" s="507"/>
      <c r="OXF33" s="507"/>
      <c r="OXG33" s="507"/>
      <c r="OXH33" s="507"/>
      <c r="OXI33" s="507"/>
      <c r="OXJ33" s="507"/>
      <c r="OXK33" s="507"/>
      <c r="OXL33" s="507"/>
      <c r="OXM33" s="507"/>
      <c r="OXN33" s="507"/>
      <c r="OXO33" s="507"/>
      <c r="OXP33" s="507"/>
      <c r="OXQ33" s="507"/>
      <c r="OXR33" s="507"/>
      <c r="OXS33" s="507"/>
      <c r="OXT33" s="507"/>
      <c r="OXU33" s="507"/>
      <c r="OXV33" s="507"/>
      <c r="OXW33" s="507"/>
      <c r="OXX33" s="507"/>
      <c r="OXY33" s="507"/>
      <c r="OXZ33" s="507"/>
      <c r="OYA33" s="507"/>
      <c r="OYB33" s="507"/>
      <c r="OYC33" s="507"/>
      <c r="OYD33" s="507"/>
      <c r="OYE33" s="507"/>
      <c r="OYF33" s="507"/>
      <c r="OYG33" s="507"/>
      <c r="OYH33" s="507"/>
      <c r="OYI33" s="507"/>
      <c r="OYJ33" s="507"/>
      <c r="OYK33" s="507"/>
      <c r="OYL33" s="507"/>
      <c r="OYM33" s="507"/>
      <c r="OYN33" s="507"/>
      <c r="OYO33" s="507"/>
      <c r="OYP33" s="507"/>
      <c r="OYQ33" s="507"/>
      <c r="OYR33" s="507"/>
      <c r="OYS33" s="507"/>
      <c r="OYT33" s="507"/>
      <c r="OYU33" s="507"/>
      <c r="OYV33" s="507"/>
      <c r="OYW33" s="507"/>
      <c r="OYX33" s="507"/>
      <c r="OYY33" s="507"/>
      <c r="OYZ33" s="507"/>
      <c r="OZA33" s="507"/>
      <c r="OZB33" s="507"/>
      <c r="OZC33" s="507"/>
      <c r="OZD33" s="507"/>
      <c r="OZE33" s="507"/>
      <c r="OZF33" s="507"/>
      <c r="OZG33" s="507"/>
      <c r="OZH33" s="507"/>
      <c r="OZI33" s="507"/>
      <c r="OZJ33" s="507"/>
      <c r="OZK33" s="507"/>
      <c r="OZL33" s="507"/>
      <c r="OZM33" s="507"/>
      <c r="OZN33" s="507"/>
      <c r="OZO33" s="507"/>
      <c r="OZP33" s="507"/>
      <c r="OZQ33" s="507"/>
      <c r="OZR33" s="507"/>
      <c r="OZS33" s="507"/>
      <c r="OZT33" s="507"/>
      <c r="OZU33" s="507"/>
      <c r="OZV33" s="507"/>
      <c r="OZW33" s="507"/>
      <c r="OZX33" s="507"/>
      <c r="OZY33" s="507"/>
      <c r="OZZ33" s="507"/>
      <c r="PAA33" s="507"/>
      <c r="PAB33" s="507"/>
      <c r="PAC33" s="507"/>
      <c r="PAD33" s="507"/>
      <c r="PAE33" s="507"/>
      <c r="PAF33" s="507"/>
      <c r="PAG33" s="507"/>
      <c r="PAH33" s="507"/>
      <c r="PAI33" s="507"/>
      <c r="PAJ33" s="507"/>
      <c r="PAK33" s="507"/>
      <c r="PAL33" s="507"/>
      <c r="PAM33" s="507"/>
      <c r="PAN33" s="507"/>
      <c r="PAO33" s="507"/>
      <c r="PAP33" s="507"/>
      <c r="PAQ33" s="507"/>
      <c r="PAR33" s="507"/>
      <c r="PAS33" s="507"/>
      <c r="PAT33" s="507"/>
      <c r="PAU33" s="507"/>
      <c r="PAV33" s="507"/>
      <c r="PAW33" s="507"/>
      <c r="PAX33" s="507"/>
      <c r="PAY33" s="507"/>
      <c r="PAZ33" s="507"/>
      <c r="PBA33" s="507"/>
      <c r="PBB33" s="507"/>
      <c r="PBC33" s="507"/>
      <c r="PBD33" s="507"/>
      <c r="PBE33" s="507"/>
      <c r="PBF33" s="507"/>
      <c r="PBG33" s="507"/>
      <c r="PBH33" s="507"/>
      <c r="PBI33" s="507"/>
      <c r="PBJ33" s="507"/>
      <c r="PBK33" s="507"/>
      <c r="PBL33" s="507"/>
      <c r="PBM33" s="507"/>
      <c r="PBN33" s="507"/>
      <c r="PBO33" s="507"/>
      <c r="PBP33" s="507"/>
      <c r="PBQ33" s="507"/>
      <c r="PBR33" s="507"/>
      <c r="PBS33" s="507"/>
      <c r="PBT33" s="507"/>
      <c r="PBU33" s="507"/>
      <c r="PBV33" s="507"/>
      <c r="PBW33" s="507"/>
      <c r="PBX33" s="507"/>
      <c r="PBY33" s="507"/>
      <c r="PBZ33" s="507"/>
      <c r="PCA33" s="507"/>
      <c r="PCB33" s="507"/>
      <c r="PCC33" s="507"/>
      <c r="PCD33" s="507"/>
      <c r="PCE33" s="507"/>
      <c r="PCF33" s="507"/>
      <c r="PCG33" s="507"/>
      <c r="PCH33" s="507"/>
      <c r="PCI33" s="507"/>
      <c r="PCJ33" s="507"/>
      <c r="PCK33" s="507"/>
      <c r="PCL33" s="507"/>
      <c r="PCM33" s="507"/>
      <c r="PCN33" s="507"/>
      <c r="PCO33" s="507"/>
      <c r="PCP33" s="507"/>
      <c r="PCQ33" s="507"/>
      <c r="PCR33" s="507"/>
      <c r="PCS33" s="507"/>
      <c r="PCT33" s="507"/>
      <c r="PCU33" s="507"/>
      <c r="PCV33" s="507"/>
      <c r="PCW33" s="507"/>
      <c r="PCX33" s="507"/>
      <c r="PCY33" s="507"/>
      <c r="PCZ33" s="507"/>
      <c r="PDA33" s="507"/>
      <c r="PDB33" s="507"/>
      <c r="PDC33" s="507"/>
      <c r="PDD33" s="507"/>
      <c r="PDE33" s="507"/>
      <c r="PDF33" s="507"/>
      <c r="PDG33" s="507"/>
      <c r="PDH33" s="507"/>
      <c r="PDI33" s="507"/>
      <c r="PDJ33" s="507"/>
      <c r="PDK33" s="507"/>
      <c r="PDL33" s="507"/>
      <c r="PDM33" s="507"/>
      <c r="PDN33" s="507"/>
      <c r="PDO33" s="507"/>
      <c r="PDP33" s="507"/>
      <c r="PDQ33" s="507"/>
      <c r="PDR33" s="507"/>
      <c r="PDS33" s="507"/>
      <c r="PDT33" s="507"/>
      <c r="PDU33" s="507"/>
      <c r="PDV33" s="507"/>
      <c r="PDW33" s="507"/>
      <c r="PDX33" s="507"/>
      <c r="PDY33" s="507"/>
      <c r="PDZ33" s="507"/>
      <c r="PEA33" s="507"/>
      <c r="PEB33" s="507"/>
      <c r="PEC33" s="507"/>
      <c r="PED33" s="507"/>
      <c r="PEE33" s="507"/>
      <c r="PEF33" s="507"/>
      <c r="PEG33" s="507"/>
      <c r="PEH33" s="507"/>
      <c r="PEI33" s="507"/>
      <c r="PEJ33" s="507"/>
      <c r="PEK33" s="507"/>
      <c r="PEL33" s="507"/>
      <c r="PEM33" s="507"/>
      <c r="PEN33" s="507"/>
      <c r="PEO33" s="507"/>
      <c r="PEP33" s="507"/>
      <c r="PEQ33" s="507"/>
      <c r="PER33" s="507"/>
      <c r="PES33" s="507"/>
      <c r="PET33" s="507"/>
      <c r="PEU33" s="507"/>
      <c r="PEV33" s="507"/>
      <c r="PEW33" s="507"/>
      <c r="PEX33" s="507"/>
      <c r="PEY33" s="507"/>
      <c r="PEZ33" s="507"/>
      <c r="PFA33" s="507"/>
      <c r="PFB33" s="507"/>
      <c r="PFC33" s="507"/>
      <c r="PFD33" s="507"/>
      <c r="PFE33" s="507"/>
      <c r="PFF33" s="507"/>
      <c r="PFG33" s="507"/>
      <c r="PFH33" s="507"/>
      <c r="PFI33" s="507"/>
      <c r="PFJ33" s="507"/>
      <c r="PFK33" s="507"/>
      <c r="PFL33" s="507"/>
      <c r="PFM33" s="507"/>
      <c r="PFN33" s="507"/>
      <c r="PFO33" s="507"/>
      <c r="PFP33" s="507"/>
      <c r="PFQ33" s="507"/>
      <c r="PFR33" s="507"/>
      <c r="PFS33" s="507"/>
      <c r="PFT33" s="507"/>
      <c r="PFU33" s="507"/>
      <c r="PFV33" s="507"/>
      <c r="PFW33" s="507"/>
      <c r="PFX33" s="507"/>
      <c r="PFY33" s="507"/>
      <c r="PFZ33" s="507"/>
      <c r="PGA33" s="507"/>
      <c r="PGB33" s="507"/>
      <c r="PGC33" s="507"/>
      <c r="PGD33" s="507"/>
      <c r="PGE33" s="507"/>
      <c r="PGF33" s="507"/>
      <c r="PGG33" s="507"/>
      <c r="PGH33" s="507"/>
      <c r="PGI33" s="507"/>
      <c r="PGJ33" s="507"/>
      <c r="PGK33" s="507"/>
      <c r="PGL33" s="507"/>
      <c r="PGM33" s="507"/>
      <c r="PGN33" s="507"/>
      <c r="PGO33" s="507"/>
      <c r="PGP33" s="507"/>
      <c r="PGQ33" s="507"/>
      <c r="PGR33" s="507"/>
      <c r="PGS33" s="507"/>
      <c r="PGT33" s="507"/>
      <c r="PGU33" s="507"/>
      <c r="PGV33" s="507"/>
      <c r="PGW33" s="507"/>
      <c r="PGX33" s="507"/>
      <c r="PGY33" s="507"/>
      <c r="PGZ33" s="507"/>
      <c r="PHA33" s="507"/>
      <c r="PHB33" s="507"/>
      <c r="PHC33" s="507"/>
      <c r="PHD33" s="507"/>
      <c r="PHE33" s="507"/>
      <c r="PHF33" s="507"/>
      <c r="PHG33" s="507"/>
      <c r="PHH33" s="507"/>
      <c r="PHI33" s="507"/>
      <c r="PHJ33" s="507"/>
      <c r="PHK33" s="507"/>
      <c r="PHL33" s="507"/>
      <c r="PHM33" s="507"/>
      <c r="PHN33" s="507"/>
      <c r="PHO33" s="507"/>
      <c r="PHP33" s="507"/>
      <c r="PHQ33" s="507"/>
      <c r="PHR33" s="507"/>
      <c r="PHS33" s="507"/>
      <c r="PHT33" s="507"/>
      <c r="PHU33" s="507"/>
      <c r="PHV33" s="507"/>
      <c r="PHW33" s="507"/>
      <c r="PHX33" s="507"/>
      <c r="PHY33" s="507"/>
      <c r="PHZ33" s="507"/>
      <c r="PIA33" s="507"/>
      <c r="PIB33" s="507"/>
      <c r="PIC33" s="507"/>
      <c r="PID33" s="507"/>
      <c r="PIE33" s="507"/>
      <c r="PIF33" s="507"/>
      <c r="PIG33" s="507"/>
      <c r="PIH33" s="507"/>
      <c r="PII33" s="507"/>
      <c r="PIJ33" s="507"/>
      <c r="PIK33" s="507"/>
      <c r="PIL33" s="507"/>
      <c r="PIM33" s="507"/>
      <c r="PIN33" s="507"/>
      <c r="PIO33" s="507"/>
      <c r="PIP33" s="507"/>
      <c r="PIQ33" s="507"/>
      <c r="PIR33" s="507"/>
      <c r="PIS33" s="507"/>
      <c r="PIT33" s="507"/>
      <c r="PIU33" s="507"/>
      <c r="PIV33" s="507"/>
      <c r="PIW33" s="507"/>
      <c r="PIX33" s="507"/>
      <c r="PIY33" s="507"/>
      <c r="PIZ33" s="507"/>
      <c r="PJA33" s="507"/>
      <c r="PJB33" s="507"/>
      <c r="PJC33" s="507"/>
      <c r="PJD33" s="507"/>
      <c r="PJE33" s="507"/>
      <c r="PJF33" s="507"/>
      <c r="PJG33" s="507"/>
      <c r="PJH33" s="507"/>
      <c r="PJI33" s="507"/>
      <c r="PJJ33" s="507"/>
      <c r="PJK33" s="507"/>
      <c r="PJL33" s="507"/>
      <c r="PJM33" s="507"/>
      <c r="PJN33" s="507"/>
      <c r="PJO33" s="507"/>
      <c r="PJP33" s="507"/>
      <c r="PJQ33" s="507"/>
      <c r="PJR33" s="507"/>
      <c r="PJS33" s="507"/>
      <c r="PJT33" s="507"/>
      <c r="PJU33" s="507"/>
      <c r="PJV33" s="507"/>
      <c r="PJW33" s="507"/>
      <c r="PJX33" s="507"/>
      <c r="PJY33" s="507"/>
      <c r="PJZ33" s="507"/>
      <c r="PKA33" s="507"/>
      <c r="PKB33" s="507"/>
      <c r="PKC33" s="507"/>
      <c r="PKD33" s="507"/>
      <c r="PKE33" s="507"/>
      <c r="PKF33" s="507"/>
      <c r="PKG33" s="507"/>
      <c r="PKH33" s="507"/>
      <c r="PKI33" s="507"/>
      <c r="PKJ33" s="507"/>
      <c r="PKK33" s="507"/>
      <c r="PKL33" s="507"/>
      <c r="PKM33" s="507"/>
      <c r="PKN33" s="507"/>
      <c r="PKO33" s="507"/>
      <c r="PKP33" s="507"/>
      <c r="PKQ33" s="507"/>
      <c r="PKR33" s="507"/>
      <c r="PKS33" s="507"/>
      <c r="PKT33" s="507"/>
      <c r="PKU33" s="507"/>
      <c r="PKV33" s="507"/>
      <c r="PKW33" s="507"/>
      <c r="PKX33" s="507"/>
      <c r="PKY33" s="507"/>
      <c r="PKZ33" s="507"/>
      <c r="PLA33" s="507"/>
      <c r="PLB33" s="507"/>
      <c r="PLC33" s="507"/>
      <c r="PLD33" s="507"/>
      <c r="PLE33" s="507"/>
      <c r="PLF33" s="507"/>
      <c r="PLG33" s="507"/>
      <c r="PLH33" s="507"/>
      <c r="PLI33" s="507"/>
      <c r="PLJ33" s="507"/>
      <c r="PLK33" s="507"/>
      <c r="PLL33" s="507"/>
      <c r="PLM33" s="507"/>
      <c r="PLN33" s="507"/>
      <c r="PLO33" s="507"/>
      <c r="PLP33" s="507"/>
      <c r="PLQ33" s="507"/>
      <c r="PLR33" s="507"/>
      <c r="PLS33" s="507"/>
      <c r="PLT33" s="507"/>
      <c r="PLU33" s="507"/>
      <c r="PLV33" s="507"/>
      <c r="PLW33" s="507"/>
      <c r="PLX33" s="507"/>
      <c r="PLY33" s="507"/>
      <c r="PLZ33" s="507"/>
      <c r="PMA33" s="507"/>
      <c r="PMB33" s="507"/>
      <c r="PMC33" s="507"/>
      <c r="PMD33" s="507"/>
      <c r="PME33" s="507"/>
      <c r="PMF33" s="507"/>
      <c r="PMG33" s="507"/>
      <c r="PMH33" s="507"/>
      <c r="PMI33" s="507"/>
      <c r="PMJ33" s="507"/>
      <c r="PMK33" s="507"/>
      <c r="PML33" s="507"/>
      <c r="PMM33" s="507"/>
      <c r="PMN33" s="507"/>
      <c r="PMO33" s="507"/>
      <c r="PMP33" s="507"/>
      <c r="PMQ33" s="507"/>
      <c r="PMR33" s="507"/>
      <c r="PMS33" s="507"/>
      <c r="PMT33" s="507"/>
      <c r="PMU33" s="507"/>
      <c r="PMV33" s="507"/>
      <c r="PMW33" s="507"/>
      <c r="PMX33" s="507"/>
      <c r="PMY33" s="507"/>
      <c r="PMZ33" s="507"/>
      <c r="PNA33" s="507"/>
      <c r="PNB33" s="507"/>
      <c r="PNC33" s="507"/>
      <c r="PND33" s="507"/>
      <c r="PNE33" s="507"/>
      <c r="PNF33" s="507"/>
      <c r="PNG33" s="507"/>
      <c r="PNH33" s="507"/>
      <c r="PNI33" s="507"/>
      <c r="PNJ33" s="507"/>
      <c r="PNK33" s="507"/>
      <c r="PNL33" s="507"/>
      <c r="PNM33" s="507"/>
      <c r="PNN33" s="507"/>
      <c r="PNO33" s="507"/>
      <c r="PNP33" s="507"/>
      <c r="PNQ33" s="507"/>
      <c r="PNR33" s="507"/>
      <c r="PNS33" s="507"/>
      <c r="PNT33" s="507"/>
      <c r="PNU33" s="507"/>
      <c r="PNV33" s="507"/>
      <c r="PNW33" s="507"/>
      <c r="PNX33" s="507"/>
      <c r="PNY33" s="507"/>
      <c r="PNZ33" s="507"/>
      <c r="POA33" s="507"/>
      <c r="POB33" s="507"/>
      <c r="POC33" s="507"/>
      <c r="POD33" s="507"/>
      <c r="POE33" s="507"/>
      <c r="POF33" s="507"/>
      <c r="POG33" s="507"/>
      <c r="POH33" s="507"/>
      <c r="POI33" s="507"/>
      <c r="POJ33" s="507"/>
      <c r="POK33" s="507"/>
      <c r="POL33" s="507"/>
      <c r="POM33" s="507"/>
      <c r="PON33" s="507"/>
      <c r="POO33" s="507"/>
      <c r="POP33" s="507"/>
      <c r="POQ33" s="507"/>
      <c r="POR33" s="507"/>
      <c r="POS33" s="507"/>
      <c r="POT33" s="507"/>
      <c r="POU33" s="507"/>
      <c r="POV33" s="507"/>
      <c r="POW33" s="507"/>
      <c r="POX33" s="507"/>
      <c r="POY33" s="507"/>
      <c r="POZ33" s="507"/>
      <c r="PPA33" s="507"/>
      <c r="PPB33" s="507"/>
      <c r="PPC33" s="507"/>
      <c r="PPD33" s="507"/>
      <c r="PPE33" s="507"/>
      <c r="PPF33" s="507"/>
      <c r="PPG33" s="507"/>
      <c r="PPH33" s="507"/>
      <c r="PPI33" s="507"/>
      <c r="PPJ33" s="507"/>
      <c r="PPK33" s="507"/>
      <c r="PPL33" s="507"/>
      <c r="PPM33" s="507"/>
      <c r="PPN33" s="507"/>
      <c r="PPO33" s="507"/>
      <c r="PPP33" s="507"/>
      <c r="PPQ33" s="507"/>
      <c r="PPR33" s="507"/>
      <c r="PPS33" s="507"/>
      <c r="PPT33" s="507"/>
      <c r="PPU33" s="507"/>
      <c r="PPV33" s="507"/>
      <c r="PPW33" s="507"/>
      <c r="PPX33" s="507"/>
      <c r="PPY33" s="507"/>
      <c r="PPZ33" s="507"/>
      <c r="PQA33" s="507"/>
      <c r="PQB33" s="507"/>
      <c r="PQC33" s="507"/>
      <c r="PQD33" s="507"/>
      <c r="PQE33" s="507"/>
      <c r="PQF33" s="507"/>
      <c r="PQG33" s="507"/>
      <c r="PQH33" s="507"/>
      <c r="PQI33" s="507"/>
      <c r="PQJ33" s="507"/>
      <c r="PQK33" s="507"/>
      <c r="PQL33" s="507"/>
      <c r="PQM33" s="507"/>
      <c r="PQN33" s="507"/>
      <c r="PQO33" s="507"/>
      <c r="PQP33" s="507"/>
      <c r="PQQ33" s="507"/>
      <c r="PQR33" s="507"/>
      <c r="PQS33" s="507"/>
      <c r="PQT33" s="507"/>
      <c r="PQU33" s="507"/>
      <c r="PQV33" s="507"/>
      <c r="PQW33" s="507"/>
      <c r="PQX33" s="507"/>
      <c r="PQY33" s="507"/>
      <c r="PQZ33" s="507"/>
      <c r="PRA33" s="507"/>
      <c r="PRB33" s="507"/>
      <c r="PRC33" s="507"/>
      <c r="PRD33" s="507"/>
      <c r="PRE33" s="507"/>
      <c r="PRF33" s="507"/>
      <c r="PRG33" s="507"/>
      <c r="PRH33" s="507"/>
      <c r="PRI33" s="507"/>
      <c r="PRJ33" s="507"/>
      <c r="PRK33" s="507"/>
      <c r="PRL33" s="507"/>
      <c r="PRM33" s="507"/>
      <c r="PRN33" s="507"/>
      <c r="PRO33" s="507"/>
      <c r="PRP33" s="507"/>
      <c r="PRQ33" s="507"/>
      <c r="PRR33" s="507"/>
      <c r="PRS33" s="507"/>
      <c r="PRT33" s="507"/>
      <c r="PRU33" s="507"/>
      <c r="PRV33" s="507"/>
      <c r="PRW33" s="507"/>
      <c r="PRX33" s="507"/>
      <c r="PRY33" s="507"/>
      <c r="PRZ33" s="507"/>
      <c r="PSA33" s="507"/>
      <c r="PSB33" s="507"/>
      <c r="PSC33" s="507"/>
      <c r="PSD33" s="507"/>
      <c r="PSE33" s="507"/>
      <c r="PSF33" s="507"/>
      <c r="PSG33" s="507"/>
      <c r="PSH33" s="507"/>
      <c r="PSI33" s="507"/>
      <c r="PSJ33" s="507"/>
      <c r="PSK33" s="507"/>
      <c r="PSL33" s="507"/>
      <c r="PSM33" s="507"/>
      <c r="PSN33" s="507"/>
      <c r="PSO33" s="507"/>
      <c r="PSP33" s="507"/>
      <c r="PSQ33" s="507"/>
      <c r="PSR33" s="507"/>
      <c r="PSS33" s="507"/>
      <c r="PST33" s="507"/>
      <c r="PSU33" s="507"/>
      <c r="PSV33" s="507"/>
      <c r="PSW33" s="507"/>
      <c r="PSX33" s="507"/>
      <c r="PSY33" s="507"/>
      <c r="PSZ33" s="507"/>
      <c r="PTA33" s="507"/>
      <c r="PTB33" s="507"/>
      <c r="PTC33" s="507"/>
      <c r="PTD33" s="507"/>
      <c r="PTE33" s="507"/>
      <c r="PTF33" s="507"/>
      <c r="PTG33" s="507"/>
      <c r="PTH33" s="507"/>
      <c r="PTI33" s="507"/>
      <c r="PTJ33" s="507"/>
      <c r="PTK33" s="507"/>
      <c r="PTL33" s="507"/>
      <c r="PTM33" s="507"/>
      <c r="PTN33" s="507"/>
      <c r="PTO33" s="507"/>
      <c r="PTP33" s="507"/>
      <c r="PTQ33" s="507"/>
      <c r="PTR33" s="507"/>
      <c r="PTS33" s="507"/>
      <c r="PTT33" s="507"/>
      <c r="PTU33" s="507"/>
      <c r="PTV33" s="507"/>
      <c r="PTW33" s="507"/>
      <c r="PTX33" s="507"/>
      <c r="PTY33" s="507"/>
      <c r="PTZ33" s="507"/>
      <c r="PUA33" s="507"/>
      <c r="PUB33" s="507"/>
      <c r="PUC33" s="507"/>
      <c r="PUD33" s="507"/>
      <c r="PUE33" s="507"/>
      <c r="PUF33" s="507"/>
      <c r="PUG33" s="507"/>
      <c r="PUH33" s="507"/>
      <c r="PUI33" s="507"/>
      <c r="PUJ33" s="507"/>
      <c r="PUK33" s="507"/>
      <c r="PUL33" s="507"/>
      <c r="PUM33" s="507"/>
      <c r="PUN33" s="507"/>
      <c r="PUO33" s="507"/>
      <c r="PUP33" s="507"/>
      <c r="PUQ33" s="507"/>
      <c r="PUR33" s="507"/>
      <c r="PUS33" s="507"/>
      <c r="PUT33" s="507"/>
      <c r="PUU33" s="507"/>
      <c r="PUV33" s="507"/>
      <c r="PUW33" s="507"/>
      <c r="PUX33" s="507"/>
      <c r="PUY33" s="507"/>
      <c r="PUZ33" s="507"/>
      <c r="PVA33" s="507"/>
      <c r="PVB33" s="507"/>
      <c r="PVC33" s="507"/>
      <c r="PVD33" s="507"/>
      <c r="PVE33" s="507"/>
      <c r="PVF33" s="507"/>
      <c r="PVG33" s="507"/>
      <c r="PVH33" s="507"/>
      <c r="PVI33" s="507"/>
      <c r="PVJ33" s="507"/>
      <c r="PVK33" s="507"/>
      <c r="PVL33" s="507"/>
      <c r="PVM33" s="507"/>
      <c r="PVN33" s="507"/>
      <c r="PVO33" s="507"/>
      <c r="PVP33" s="507"/>
      <c r="PVQ33" s="507"/>
      <c r="PVR33" s="507"/>
      <c r="PVS33" s="507"/>
      <c r="PVT33" s="507"/>
      <c r="PVU33" s="507"/>
      <c r="PVV33" s="507"/>
      <c r="PVW33" s="507"/>
      <c r="PVX33" s="507"/>
      <c r="PVY33" s="507"/>
      <c r="PVZ33" s="507"/>
      <c r="PWA33" s="507"/>
      <c r="PWB33" s="507"/>
      <c r="PWC33" s="507"/>
      <c r="PWD33" s="507"/>
      <c r="PWE33" s="507"/>
      <c r="PWF33" s="507"/>
      <c r="PWG33" s="507"/>
      <c r="PWH33" s="507"/>
      <c r="PWI33" s="507"/>
      <c r="PWJ33" s="507"/>
      <c r="PWK33" s="507"/>
      <c r="PWL33" s="507"/>
      <c r="PWM33" s="507"/>
      <c r="PWN33" s="507"/>
      <c r="PWO33" s="507"/>
      <c r="PWP33" s="507"/>
      <c r="PWQ33" s="507"/>
      <c r="PWR33" s="507"/>
      <c r="PWS33" s="507"/>
      <c r="PWT33" s="507"/>
      <c r="PWU33" s="507"/>
      <c r="PWV33" s="507"/>
      <c r="PWW33" s="507"/>
      <c r="PWX33" s="507"/>
      <c r="PWY33" s="507"/>
      <c r="PWZ33" s="507"/>
      <c r="PXA33" s="507"/>
      <c r="PXB33" s="507"/>
      <c r="PXC33" s="507"/>
      <c r="PXD33" s="507"/>
      <c r="PXE33" s="507"/>
      <c r="PXF33" s="507"/>
      <c r="PXG33" s="507"/>
      <c r="PXH33" s="507"/>
      <c r="PXI33" s="507"/>
      <c r="PXJ33" s="507"/>
      <c r="PXK33" s="507"/>
      <c r="PXL33" s="507"/>
      <c r="PXM33" s="507"/>
      <c r="PXN33" s="507"/>
      <c r="PXO33" s="507"/>
      <c r="PXP33" s="507"/>
      <c r="PXQ33" s="507"/>
      <c r="PXR33" s="507"/>
      <c r="PXS33" s="507"/>
      <c r="PXT33" s="507"/>
      <c r="PXU33" s="507"/>
      <c r="PXV33" s="507"/>
      <c r="PXW33" s="507"/>
      <c r="PXX33" s="507"/>
      <c r="PXY33" s="507"/>
      <c r="PXZ33" s="507"/>
      <c r="PYA33" s="507"/>
      <c r="PYB33" s="507"/>
      <c r="PYC33" s="507"/>
      <c r="PYD33" s="507"/>
      <c r="PYE33" s="507"/>
      <c r="PYF33" s="507"/>
      <c r="PYG33" s="507"/>
      <c r="PYH33" s="507"/>
      <c r="PYI33" s="507"/>
      <c r="PYJ33" s="507"/>
      <c r="PYK33" s="507"/>
      <c r="PYL33" s="507"/>
      <c r="PYM33" s="507"/>
      <c r="PYN33" s="507"/>
      <c r="PYO33" s="507"/>
      <c r="PYP33" s="507"/>
      <c r="PYQ33" s="507"/>
      <c r="PYR33" s="507"/>
      <c r="PYS33" s="507"/>
      <c r="PYT33" s="507"/>
      <c r="PYU33" s="507"/>
      <c r="PYV33" s="507"/>
      <c r="PYW33" s="507"/>
      <c r="PYX33" s="507"/>
      <c r="PYY33" s="507"/>
      <c r="PYZ33" s="507"/>
      <c r="PZA33" s="507"/>
      <c r="PZB33" s="507"/>
      <c r="PZC33" s="507"/>
      <c r="PZD33" s="507"/>
      <c r="PZE33" s="507"/>
      <c r="PZF33" s="507"/>
      <c r="PZG33" s="507"/>
      <c r="PZH33" s="507"/>
      <c r="PZI33" s="507"/>
      <c r="PZJ33" s="507"/>
      <c r="PZK33" s="507"/>
      <c r="PZL33" s="507"/>
      <c r="PZM33" s="507"/>
      <c r="PZN33" s="507"/>
      <c r="PZO33" s="507"/>
      <c r="PZP33" s="507"/>
      <c r="PZQ33" s="507"/>
      <c r="PZR33" s="507"/>
      <c r="PZS33" s="507"/>
      <c r="PZT33" s="507"/>
      <c r="PZU33" s="507"/>
      <c r="PZV33" s="507"/>
      <c r="PZW33" s="507"/>
      <c r="PZX33" s="507"/>
      <c r="PZY33" s="507"/>
      <c r="PZZ33" s="507"/>
      <c r="QAA33" s="507"/>
      <c r="QAB33" s="507"/>
      <c r="QAC33" s="507"/>
      <c r="QAD33" s="507"/>
      <c r="QAE33" s="507"/>
      <c r="QAF33" s="507"/>
      <c r="QAG33" s="507"/>
      <c r="QAH33" s="507"/>
      <c r="QAI33" s="507"/>
      <c r="QAJ33" s="507"/>
      <c r="QAK33" s="507"/>
      <c r="QAL33" s="507"/>
      <c r="QAM33" s="507"/>
      <c r="QAN33" s="507"/>
      <c r="QAO33" s="507"/>
      <c r="QAP33" s="507"/>
      <c r="QAQ33" s="507"/>
      <c r="QAR33" s="507"/>
      <c r="QAS33" s="507"/>
      <c r="QAT33" s="507"/>
      <c r="QAU33" s="507"/>
      <c r="QAV33" s="507"/>
      <c r="QAW33" s="507"/>
      <c r="QAX33" s="507"/>
      <c r="QAY33" s="507"/>
      <c r="QAZ33" s="507"/>
      <c r="QBA33" s="507"/>
      <c r="QBB33" s="507"/>
      <c r="QBC33" s="507"/>
      <c r="QBD33" s="507"/>
      <c r="QBE33" s="507"/>
      <c r="QBF33" s="507"/>
      <c r="QBG33" s="507"/>
      <c r="QBH33" s="507"/>
      <c r="QBI33" s="507"/>
      <c r="QBJ33" s="507"/>
      <c r="QBK33" s="507"/>
      <c r="QBL33" s="507"/>
      <c r="QBM33" s="507"/>
      <c r="QBN33" s="507"/>
      <c r="QBO33" s="507"/>
      <c r="QBP33" s="507"/>
      <c r="QBQ33" s="507"/>
      <c r="QBR33" s="507"/>
      <c r="QBS33" s="507"/>
      <c r="QBT33" s="507"/>
      <c r="QBU33" s="507"/>
      <c r="QBV33" s="507"/>
      <c r="QBW33" s="507"/>
      <c r="QBX33" s="507"/>
      <c r="QBY33" s="507"/>
      <c r="QBZ33" s="507"/>
      <c r="QCA33" s="507"/>
      <c r="QCB33" s="507"/>
      <c r="QCC33" s="507"/>
      <c r="QCD33" s="507"/>
      <c r="QCE33" s="507"/>
      <c r="QCF33" s="507"/>
      <c r="QCG33" s="507"/>
      <c r="QCH33" s="507"/>
      <c r="QCI33" s="507"/>
      <c r="QCJ33" s="507"/>
      <c r="QCK33" s="507"/>
      <c r="QCL33" s="507"/>
      <c r="QCM33" s="507"/>
      <c r="QCN33" s="507"/>
      <c r="QCO33" s="507"/>
      <c r="QCP33" s="507"/>
      <c r="QCQ33" s="507"/>
      <c r="QCR33" s="507"/>
      <c r="QCS33" s="507"/>
      <c r="QCT33" s="507"/>
      <c r="QCU33" s="507"/>
      <c r="QCV33" s="507"/>
      <c r="QCW33" s="507"/>
      <c r="QCX33" s="507"/>
      <c r="QCY33" s="507"/>
      <c r="QCZ33" s="507"/>
      <c r="QDA33" s="507"/>
      <c r="QDB33" s="507"/>
      <c r="QDC33" s="507"/>
      <c r="QDD33" s="507"/>
      <c r="QDE33" s="507"/>
      <c r="QDF33" s="507"/>
      <c r="QDG33" s="507"/>
      <c r="QDH33" s="507"/>
      <c r="QDI33" s="507"/>
      <c r="QDJ33" s="507"/>
      <c r="QDK33" s="507"/>
      <c r="QDL33" s="507"/>
      <c r="QDM33" s="507"/>
      <c r="QDN33" s="507"/>
      <c r="QDO33" s="507"/>
      <c r="QDP33" s="507"/>
      <c r="QDQ33" s="507"/>
      <c r="QDR33" s="507"/>
      <c r="QDS33" s="507"/>
      <c r="QDT33" s="507"/>
      <c r="QDU33" s="507"/>
      <c r="QDV33" s="507"/>
      <c r="QDW33" s="507"/>
      <c r="QDX33" s="507"/>
      <c r="QDY33" s="507"/>
      <c r="QDZ33" s="507"/>
      <c r="QEA33" s="507"/>
      <c r="QEB33" s="507"/>
      <c r="QEC33" s="507"/>
      <c r="QED33" s="507"/>
      <c r="QEE33" s="507"/>
      <c r="QEF33" s="507"/>
      <c r="QEG33" s="507"/>
      <c r="QEH33" s="507"/>
      <c r="QEI33" s="507"/>
      <c r="QEJ33" s="507"/>
      <c r="QEK33" s="507"/>
      <c r="QEL33" s="507"/>
      <c r="QEM33" s="507"/>
      <c r="QEN33" s="507"/>
      <c r="QEO33" s="507"/>
      <c r="QEP33" s="507"/>
      <c r="QEQ33" s="507"/>
      <c r="QER33" s="507"/>
      <c r="QES33" s="507"/>
      <c r="QET33" s="507"/>
      <c r="QEU33" s="507"/>
      <c r="QEV33" s="507"/>
      <c r="QEW33" s="507"/>
      <c r="QEX33" s="507"/>
      <c r="QEY33" s="507"/>
      <c r="QEZ33" s="507"/>
      <c r="QFA33" s="507"/>
      <c r="QFB33" s="507"/>
      <c r="QFC33" s="507"/>
      <c r="QFD33" s="507"/>
      <c r="QFE33" s="507"/>
      <c r="QFF33" s="507"/>
      <c r="QFG33" s="507"/>
      <c r="QFH33" s="507"/>
      <c r="QFI33" s="507"/>
      <c r="QFJ33" s="507"/>
      <c r="QFK33" s="507"/>
      <c r="QFL33" s="507"/>
      <c r="QFM33" s="507"/>
      <c r="QFN33" s="507"/>
      <c r="QFO33" s="507"/>
      <c r="QFP33" s="507"/>
      <c r="QFQ33" s="507"/>
      <c r="QFR33" s="507"/>
      <c r="QFS33" s="507"/>
      <c r="QFT33" s="507"/>
      <c r="QFU33" s="507"/>
      <c r="QFV33" s="507"/>
      <c r="QFW33" s="507"/>
      <c r="QFX33" s="507"/>
      <c r="QFY33" s="507"/>
      <c r="QFZ33" s="507"/>
      <c r="QGA33" s="507"/>
      <c r="QGB33" s="507"/>
      <c r="QGC33" s="507"/>
      <c r="QGD33" s="507"/>
      <c r="QGE33" s="507"/>
      <c r="QGF33" s="507"/>
      <c r="QGG33" s="507"/>
      <c r="QGH33" s="507"/>
      <c r="QGI33" s="507"/>
      <c r="QGJ33" s="507"/>
      <c r="QGK33" s="507"/>
      <c r="QGL33" s="507"/>
      <c r="QGM33" s="507"/>
      <c r="QGN33" s="507"/>
      <c r="QGO33" s="507"/>
      <c r="QGP33" s="507"/>
      <c r="QGQ33" s="507"/>
      <c r="QGR33" s="507"/>
      <c r="QGS33" s="507"/>
      <c r="QGT33" s="507"/>
      <c r="QGU33" s="507"/>
      <c r="QGV33" s="507"/>
      <c r="QGW33" s="507"/>
      <c r="QGX33" s="507"/>
      <c r="QGY33" s="507"/>
      <c r="QGZ33" s="507"/>
      <c r="QHA33" s="507"/>
      <c r="QHB33" s="507"/>
      <c r="QHC33" s="507"/>
      <c r="QHD33" s="507"/>
      <c r="QHE33" s="507"/>
      <c r="QHF33" s="507"/>
      <c r="QHG33" s="507"/>
      <c r="QHH33" s="507"/>
      <c r="QHI33" s="507"/>
      <c r="QHJ33" s="507"/>
      <c r="QHK33" s="507"/>
      <c r="QHL33" s="507"/>
      <c r="QHM33" s="507"/>
      <c r="QHN33" s="507"/>
      <c r="QHO33" s="507"/>
      <c r="QHP33" s="507"/>
      <c r="QHQ33" s="507"/>
      <c r="QHR33" s="507"/>
      <c r="QHS33" s="507"/>
      <c r="QHT33" s="507"/>
      <c r="QHU33" s="507"/>
      <c r="QHV33" s="507"/>
      <c r="QHW33" s="507"/>
      <c r="QHX33" s="507"/>
      <c r="QHY33" s="507"/>
      <c r="QHZ33" s="507"/>
      <c r="QIA33" s="507"/>
      <c r="QIB33" s="507"/>
      <c r="QIC33" s="507"/>
      <c r="QID33" s="507"/>
      <c r="QIE33" s="507"/>
      <c r="QIF33" s="507"/>
      <c r="QIG33" s="507"/>
      <c r="QIH33" s="507"/>
      <c r="QII33" s="507"/>
      <c r="QIJ33" s="507"/>
      <c r="QIK33" s="507"/>
      <c r="QIL33" s="507"/>
      <c r="QIM33" s="507"/>
      <c r="QIN33" s="507"/>
      <c r="QIO33" s="507"/>
      <c r="QIP33" s="507"/>
      <c r="QIQ33" s="507"/>
      <c r="QIR33" s="507"/>
      <c r="QIS33" s="507"/>
      <c r="QIT33" s="507"/>
      <c r="QIU33" s="507"/>
      <c r="QIV33" s="507"/>
      <c r="QIW33" s="507"/>
      <c r="QIX33" s="507"/>
      <c r="QIY33" s="507"/>
      <c r="QIZ33" s="507"/>
      <c r="QJA33" s="507"/>
      <c r="QJB33" s="507"/>
      <c r="QJC33" s="507"/>
      <c r="QJD33" s="507"/>
      <c r="QJE33" s="507"/>
      <c r="QJF33" s="507"/>
      <c r="QJG33" s="507"/>
      <c r="QJH33" s="507"/>
      <c r="QJI33" s="507"/>
      <c r="QJJ33" s="507"/>
      <c r="QJK33" s="507"/>
      <c r="QJL33" s="507"/>
      <c r="QJM33" s="507"/>
      <c r="QJN33" s="507"/>
      <c r="QJO33" s="507"/>
      <c r="QJP33" s="507"/>
      <c r="QJQ33" s="507"/>
      <c r="QJR33" s="507"/>
      <c r="QJS33" s="507"/>
      <c r="QJT33" s="507"/>
      <c r="QJU33" s="507"/>
      <c r="QJV33" s="507"/>
      <c r="QJW33" s="507"/>
      <c r="QJX33" s="507"/>
      <c r="QJY33" s="507"/>
      <c r="QJZ33" s="507"/>
      <c r="QKA33" s="507"/>
      <c r="QKB33" s="507"/>
      <c r="QKC33" s="507"/>
      <c r="QKD33" s="507"/>
      <c r="QKE33" s="507"/>
      <c r="QKF33" s="507"/>
      <c r="QKG33" s="507"/>
      <c r="QKH33" s="507"/>
      <c r="QKI33" s="507"/>
      <c r="QKJ33" s="507"/>
      <c r="QKK33" s="507"/>
      <c r="QKL33" s="507"/>
      <c r="QKM33" s="507"/>
      <c r="QKN33" s="507"/>
      <c r="QKO33" s="507"/>
      <c r="QKP33" s="507"/>
      <c r="QKQ33" s="507"/>
      <c r="QKR33" s="507"/>
      <c r="QKS33" s="507"/>
      <c r="QKT33" s="507"/>
      <c r="QKU33" s="507"/>
      <c r="QKV33" s="507"/>
      <c r="QKW33" s="507"/>
      <c r="QKX33" s="507"/>
      <c r="QKY33" s="507"/>
      <c r="QKZ33" s="507"/>
      <c r="QLA33" s="507"/>
      <c r="QLB33" s="507"/>
      <c r="QLC33" s="507"/>
      <c r="QLD33" s="507"/>
      <c r="QLE33" s="507"/>
      <c r="QLF33" s="507"/>
      <c r="QLG33" s="507"/>
      <c r="QLH33" s="507"/>
      <c r="QLI33" s="507"/>
      <c r="QLJ33" s="507"/>
      <c r="QLK33" s="507"/>
      <c r="QLL33" s="507"/>
      <c r="QLM33" s="507"/>
      <c r="QLN33" s="507"/>
      <c r="QLO33" s="507"/>
      <c r="QLP33" s="507"/>
      <c r="QLQ33" s="507"/>
      <c r="QLR33" s="507"/>
      <c r="QLS33" s="507"/>
      <c r="QLT33" s="507"/>
      <c r="QLU33" s="507"/>
      <c r="QLV33" s="507"/>
      <c r="QLW33" s="507"/>
      <c r="QLX33" s="507"/>
      <c r="QLY33" s="507"/>
      <c r="QLZ33" s="507"/>
      <c r="QMA33" s="507"/>
      <c r="QMB33" s="507"/>
      <c r="QMC33" s="507"/>
      <c r="QMD33" s="507"/>
      <c r="QME33" s="507"/>
      <c r="QMF33" s="507"/>
      <c r="QMG33" s="507"/>
      <c r="QMH33" s="507"/>
      <c r="QMI33" s="507"/>
      <c r="QMJ33" s="507"/>
      <c r="QMK33" s="507"/>
      <c r="QML33" s="507"/>
      <c r="QMM33" s="507"/>
      <c r="QMN33" s="507"/>
      <c r="QMO33" s="507"/>
      <c r="QMP33" s="507"/>
      <c r="QMQ33" s="507"/>
      <c r="QMR33" s="507"/>
      <c r="QMS33" s="507"/>
      <c r="QMT33" s="507"/>
      <c r="QMU33" s="507"/>
      <c r="QMV33" s="507"/>
      <c r="QMW33" s="507"/>
      <c r="QMX33" s="507"/>
      <c r="QMY33" s="507"/>
      <c r="QMZ33" s="507"/>
      <c r="QNA33" s="507"/>
      <c r="QNB33" s="507"/>
      <c r="QNC33" s="507"/>
      <c r="QND33" s="507"/>
      <c r="QNE33" s="507"/>
      <c r="QNF33" s="507"/>
      <c r="QNG33" s="507"/>
      <c r="QNH33" s="507"/>
      <c r="QNI33" s="507"/>
      <c r="QNJ33" s="507"/>
      <c r="QNK33" s="507"/>
      <c r="QNL33" s="507"/>
      <c r="QNM33" s="507"/>
      <c r="QNN33" s="507"/>
      <c r="QNO33" s="507"/>
      <c r="QNP33" s="507"/>
      <c r="QNQ33" s="507"/>
      <c r="QNR33" s="507"/>
      <c r="QNS33" s="507"/>
      <c r="QNT33" s="507"/>
      <c r="QNU33" s="507"/>
      <c r="QNV33" s="507"/>
      <c r="QNW33" s="507"/>
      <c r="QNX33" s="507"/>
      <c r="QNY33" s="507"/>
      <c r="QNZ33" s="507"/>
      <c r="QOA33" s="507"/>
      <c r="QOB33" s="507"/>
      <c r="QOC33" s="507"/>
      <c r="QOD33" s="507"/>
      <c r="QOE33" s="507"/>
      <c r="QOF33" s="507"/>
      <c r="QOG33" s="507"/>
      <c r="QOH33" s="507"/>
      <c r="QOI33" s="507"/>
      <c r="QOJ33" s="507"/>
      <c r="QOK33" s="507"/>
      <c r="QOL33" s="507"/>
      <c r="QOM33" s="507"/>
      <c r="QON33" s="507"/>
      <c r="QOO33" s="507"/>
      <c r="QOP33" s="507"/>
      <c r="QOQ33" s="507"/>
      <c r="QOR33" s="507"/>
      <c r="QOS33" s="507"/>
      <c r="QOT33" s="507"/>
      <c r="QOU33" s="507"/>
      <c r="QOV33" s="507"/>
      <c r="QOW33" s="507"/>
      <c r="QOX33" s="507"/>
      <c r="QOY33" s="507"/>
      <c r="QOZ33" s="507"/>
      <c r="QPA33" s="507"/>
      <c r="QPB33" s="507"/>
      <c r="QPC33" s="507"/>
      <c r="QPD33" s="507"/>
      <c r="QPE33" s="507"/>
      <c r="QPF33" s="507"/>
      <c r="QPG33" s="507"/>
      <c r="QPH33" s="507"/>
      <c r="QPI33" s="507"/>
      <c r="QPJ33" s="507"/>
      <c r="QPK33" s="507"/>
      <c r="QPL33" s="507"/>
      <c r="QPM33" s="507"/>
      <c r="QPN33" s="507"/>
      <c r="QPO33" s="507"/>
      <c r="QPP33" s="507"/>
      <c r="QPQ33" s="507"/>
      <c r="QPR33" s="507"/>
      <c r="QPS33" s="507"/>
      <c r="QPT33" s="507"/>
      <c r="QPU33" s="507"/>
      <c r="QPV33" s="507"/>
      <c r="QPW33" s="507"/>
      <c r="QPX33" s="507"/>
      <c r="QPY33" s="507"/>
      <c r="QPZ33" s="507"/>
      <c r="QQA33" s="507"/>
      <c r="QQB33" s="507"/>
      <c r="QQC33" s="507"/>
      <c r="QQD33" s="507"/>
      <c r="QQE33" s="507"/>
      <c r="QQF33" s="507"/>
      <c r="QQG33" s="507"/>
      <c r="QQH33" s="507"/>
      <c r="QQI33" s="507"/>
      <c r="QQJ33" s="507"/>
      <c r="QQK33" s="507"/>
      <c r="QQL33" s="507"/>
      <c r="QQM33" s="507"/>
      <c r="QQN33" s="507"/>
      <c r="QQO33" s="507"/>
      <c r="QQP33" s="507"/>
      <c r="QQQ33" s="507"/>
      <c r="QQR33" s="507"/>
      <c r="QQS33" s="507"/>
      <c r="QQT33" s="507"/>
      <c r="QQU33" s="507"/>
      <c r="QQV33" s="507"/>
      <c r="QQW33" s="507"/>
      <c r="QQX33" s="507"/>
      <c r="QQY33" s="507"/>
      <c r="QQZ33" s="507"/>
      <c r="QRA33" s="507"/>
      <c r="QRB33" s="507"/>
      <c r="QRC33" s="507"/>
      <c r="QRD33" s="507"/>
      <c r="QRE33" s="507"/>
      <c r="QRF33" s="507"/>
      <c r="QRG33" s="507"/>
      <c r="QRH33" s="507"/>
      <c r="QRI33" s="507"/>
      <c r="QRJ33" s="507"/>
      <c r="QRK33" s="507"/>
      <c r="QRL33" s="507"/>
      <c r="QRM33" s="507"/>
      <c r="QRN33" s="507"/>
      <c r="QRO33" s="507"/>
      <c r="QRP33" s="507"/>
      <c r="QRQ33" s="507"/>
      <c r="QRR33" s="507"/>
      <c r="QRS33" s="507"/>
      <c r="QRT33" s="507"/>
      <c r="QRU33" s="507"/>
      <c r="QRV33" s="507"/>
      <c r="QRW33" s="507"/>
      <c r="QRX33" s="507"/>
      <c r="QRY33" s="507"/>
      <c r="QRZ33" s="507"/>
      <c r="QSA33" s="507"/>
      <c r="QSB33" s="507"/>
      <c r="QSC33" s="507"/>
      <c r="QSD33" s="507"/>
      <c r="QSE33" s="507"/>
      <c r="QSF33" s="507"/>
      <c r="QSG33" s="507"/>
      <c r="QSH33" s="507"/>
      <c r="QSI33" s="507"/>
      <c r="QSJ33" s="507"/>
      <c r="QSK33" s="507"/>
      <c r="QSL33" s="507"/>
      <c r="QSM33" s="507"/>
      <c r="QSN33" s="507"/>
      <c r="QSO33" s="507"/>
      <c r="QSP33" s="507"/>
      <c r="QSQ33" s="507"/>
      <c r="QSR33" s="507"/>
      <c r="QSS33" s="507"/>
      <c r="QST33" s="507"/>
      <c r="QSU33" s="507"/>
      <c r="QSV33" s="507"/>
      <c r="QSW33" s="507"/>
      <c r="QSX33" s="507"/>
      <c r="QSY33" s="507"/>
      <c r="QSZ33" s="507"/>
      <c r="QTA33" s="507"/>
      <c r="QTB33" s="507"/>
      <c r="QTC33" s="507"/>
      <c r="QTD33" s="507"/>
      <c r="QTE33" s="507"/>
      <c r="QTF33" s="507"/>
      <c r="QTG33" s="507"/>
      <c r="QTH33" s="507"/>
      <c r="QTI33" s="507"/>
      <c r="QTJ33" s="507"/>
      <c r="QTK33" s="507"/>
      <c r="QTL33" s="507"/>
      <c r="QTM33" s="507"/>
      <c r="QTN33" s="507"/>
      <c r="QTO33" s="507"/>
      <c r="QTP33" s="507"/>
      <c r="QTQ33" s="507"/>
      <c r="QTR33" s="507"/>
      <c r="QTS33" s="507"/>
      <c r="QTT33" s="507"/>
      <c r="QTU33" s="507"/>
      <c r="QTV33" s="507"/>
      <c r="QTW33" s="507"/>
      <c r="QTX33" s="507"/>
      <c r="QTY33" s="507"/>
      <c r="QTZ33" s="507"/>
      <c r="QUA33" s="507"/>
      <c r="QUB33" s="507"/>
      <c r="QUC33" s="507"/>
      <c r="QUD33" s="507"/>
      <c r="QUE33" s="507"/>
      <c r="QUF33" s="507"/>
      <c r="QUG33" s="507"/>
      <c r="QUH33" s="507"/>
      <c r="QUI33" s="507"/>
      <c r="QUJ33" s="507"/>
      <c r="QUK33" s="507"/>
      <c r="QUL33" s="507"/>
      <c r="QUM33" s="507"/>
      <c r="QUN33" s="507"/>
      <c r="QUO33" s="507"/>
      <c r="QUP33" s="507"/>
      <c r="QUQ33" s="507"/>
      <c r="QUR33" s="507"/>
      <c r="QUS33" s="507"/>
      <c r="QUT33" s="507"/>
      <c r="QUU33" s="507"/>
      <c r="QUV33" s="507"/>
      <c r="QUW33" s="507"/>
      <c r="QUX33" s="507"/>
      <c r="QUY33" s="507"/>
      <c r="QUZ33" s="507"/>
      <c r="QVA33" s="507"/>
      <c r="QVB33" s="507"/>
      <c r="QVC33" s="507"/>
      <c r="QVD33" s="507"/>
      <c r="QVE33" s="507"/>
      <c r="QVF33" s="507"/>
      <c r="QVG33" s="507"/>
      <c r="QVH33" s="507"/>
      <c r="QVI33" s="507"/>
      <c r="QVJ33" s="507"/>
      <c r="QVK33" s="507"/>
      <c r="QVL33" s="507"/>
      <c r="QVM33" s="507"/>
      <c r="QVN33" s="507"/>
      <c r="QVO33" s="507"/>
      <c r="QVP33" s="507"/>
      <c r="QVQ33" s="507"/>
      <c r="QVR33" s="507"/>
      <c r="QVS33" s="507"/>
      <c r="QVT33" s="507"/>
      <c r="QVU33" s="507"/>
      <c r="QVV33" s="507"/>
      <c r="QVW33" s="507"/>
      <c r="QVX33" s="507"/>
      <c r="QVY33" s="507"/>
      <c r="QVZ33" s="507"/>
      <c r="QWA33" s="507"/>
      <c r="QWB33" s="507"/>
      <c r="QWC33" s="507"/>
      <c r="QWD33" s="507"/>
      <c r="QWE33" s="507"/>
      <c r="QWF33" s="507"/>
      <c r="QWG33" s="507"/>
      <c r="QWH33" s="507"/>
      <c r="QWI33" s="507"/>
      <c r="QWJ33" s="507"/>
      <c r="QWK33" s="507"/>
      <c r="QWL33" s="507"/>
      <c r="QWM33" s="507"/>
      <c r="QWN33" s="507"/>
      <c r="QWO33" s="507"/>
      <c r="QWP33" s="507"/>
      <c r="QWQ33" s="507"/>
      <c r="QWR33" s="507"/>
      <c r="QWS33" s="507"/>
      <c r="QWT33" s="507"/>
      <c r="QWU33" s="507"/>
      <c r="QWV33" s="507"/>
      <c r="QWW33" s="507"/>
      <c r="QWX33" s="507"/>
      <c r="QWY33" s="507"/>
      <c r="QWZ33" s="507"/>
      <c r="QXA33" s="507"/>
      <c r="QXB33" s="507"/>
      <c r="QXC33" s="507"/>
      <c r="QXD33" s="507"/>
      <c r="QXE33" s="507"/>
      <c r="QXF33" s="507"/>
      <c r="QXG33" s="507"/>
      <c r="QXH33" s="507"/>
      <c r="QXI33" s="507"/>
      <c r="QXJ33" s="507"/>
      <c r="QXK33" s="507"/>
      <c r="QXL33" s="507"/>
      <c r="QXM33" s="507"/>
      <c r="QXN33" s="507"/>
      <c r="QXO33" s="507"/>
      <c r="QXP33" s="507"/>
      <c r="QXQ33" s="507"/>
      <c r="QXR33" s="507"/>
      <c r="QXS33" s="507"/>
      <c r="QXT33" s="507"/>
      <c r="QXU33" s="507"/>
      <c r="QXV33" s="507"/>
      <c r="QXW33" s="507"/>
      <c r="QXX33" s="507"/>
      <c r="QXY33" s="507"/>
      <c r="QXZ33" s="507"/>
      <c r="QYA33" s="507"/>
      <c r="QYB33" s="507"/>
      <c r="QYC33" s="507"/>
      <c r="QYD33" s="507"/>
      <c r="QYE33" s="507"/>
      <c r="QYF33" s="507"/>
      <c r="QYG33" s="507"/>
      <c r="QYH33" s="507"/>
      <c r="QYI33" s="507"/>
      <c r="QYJ33" s="507"/>
      <c r="QYK33" s="507"/>
      <c r="QYL33" s="507"/>
      <c r="QYM33" s="507"/>
      <c r="QYN33" s="507"/>
      <c r="QYO33" s="507"/>
      <c r="QYP33" s="507"/>
      <c r="QYQ33" s="507"/>
      <c r="QYR33" s="507"/>
      <c r="QYS33" s="507"/>
      <c r="QYT33" s="507"/>
      <c r="QYU33" s="507"/>
      <c r="QYV33" s="507"/>
      <c r="QYW33" s="507"/>
      <c r="QYX33" s="507"/>
      <c r="QYY33" s="507"/>
      <c r="QYZ33" s="507"/>
      <c r="QZA33" s="507"/>
      <c r="QZB33" s="507"/>
      <c r="QZC33" s="507"/>
      <c r="QZD33" s="507"/>
      <c r="QZE33" s="507"/>
      <c r="QZF33" s="507"/>
      <c r="QZG33" s="507"/>
      <c r="QZH33" s="507"/>
      <c r="QZI33" s="507"/>
      <c r="QZJ33" s="507"/>
      <c r="QZK33" s="507"/>
      <c r="QZL33" s="507"/>
      <c r="QZM33" s="507"/>
      <c r="QZN33" s="507"/>
      <c r="QZO33" s="507"/>
      <c r="QZP33" s="507"/>
      <c r="QZQ33" s="507"/>
      <c r="QZR33" s="507"/>
      <c r="QZS33" s="507"/>
      <c r="QZT33" s="507"/>
      <c r="QZU33" s="507"/>
      <c r="QZV33" s="507"/>
      <c r="QZW33" s="507"/>
      <c r="QZX33" s="507"/>
      <c r="QZY33" s="507"/>
      <c r="QZZ33" s="507"/>
      <c r="RAA33" s="507"/>
      <c r="RAB33" s="507"/>
      <c r="RAC33" s="507"/>
      <c r="RAD33" s="507"/>
      <c r="RAE33" s="507"/>
      <c r="RAF33" s="507"/>
      <c r="RAG33" s="507"/>
      <c r="RAH33" s="507"/>
      <c r="RAI33" s="507"/>
      <c r="RAJ33" s="507"/>
      <c r="RAK33" s="507"/>
      <c r="RAL33" s="507"/>
      <c r="RAM33" s="507"/>
      <c r="RAN33" s="507"/>
      <c r="RAO33" s="507"/>
      <c r="RAP33" s="507"/>
      <c r="RAQ33" s="507"/>
      <c r="RAR33" s="507"/>
      <c r="RAS33" s="507"/>
      <c r="RAT33" s="507"/>
      <c r="RAU33" s="507"/>
      <c r="RAV33" s="507"/>
      <c r="RAW33" s="507"/>
      <c r="RAX33" s="507"/>
      <c r="RAY33" s="507"/>
      <c r="RAZ33" s="507"/>
      <c r="RBA33" s="507"/>
      <c r="RBB33" s="507"/>
      <c r="RBC33" s="507"/>
      <c r="RBD33" s="507"/>
      <c r="RBE33" s="507"/>
      <c r="RBF33" s="507"/>
      <c r="RBG33" s="507"/>
      <c r="RBH33" s="507"/>
      <c r="RBI33" s="507"/>
      <c r="RBJ33" s="507"/>
      <c r="RBK33" s="507"/>
      <c r="RBL33" s="507"/>
      <c r="RBM33" s="507"/>
      <c r="RBN33" s="507"/>
      <c r="RBO33" s="507"/>
      <c r="RBP33" s="507"/>
      <c r="RBQ33" s="507"/>
      <c r="RBR33" s="507"/>
      <c r="RBS33" s="507"/>
      <c r="RBT33" s="507"/>
      <c r="RBU33" s="507"/>
      <c r="RBV33" s="507"/>
      <c r="RBW33" s="507"/>
      <c r="RBX33" s="507"/>
      <c r="RBY33" s="507"/>
      <c r="RBZ33" s="507"/>
      <c r="RCA33" s="507"/>
      <c r="RCB33" s="507"/>
      <c r="RCC33" s="507"/>
      <c r="RCD33" s="507"/>
      <c r="RCE33" s="507"/>
      <c r="RCF33" s="507"/>
      <c r="RCG33" s="507"/>
      <c r="RCH33" s="507"/>
      <c r="RCI33" s="507"/>
      <c r="RCJ33" s="507"/>
      <c r="RCK33" s="507"/>
      <c r="RCL33" s="507"/>
      <c r="RCM33" s="507"/>
      <c r="RCN33" s="507"/>
      <c r="RCO33" s="507"/>
      <c r="RCP33" s="507"/>
      <c r="RCQ33" s="507"/>
      <c r="RCR33" s="507"/>
      <c r="RCS33" s="507"/>
      <c r="RCT33" s="507"/>
      <c r="RCU33" s="507"/>
      <c r="RCV33" s="507"/>
      <c r="RCW33" s="507"/>
      <c r="RCX33" s="507"/>
      <c r="RCY33" s="507"/>
      <c r="RCZ33" s="507"/>
      <c r="RDA33" s="507"/>
      <c r="RDB33" s="507"/>
      <c r="RDC33" s="507"/>
      <c r="RDD33" s="507"/>
      <c r="RDE33" s="507"/>
      <c r="RDF33" s="507"/>
      <c r="RDG33" s="507"/>
      <c r="RDH33" s="507"/>
      <c r="RDI33" s="507"/>
      <c r="RDJ33" s="507"/>
      <c r="RDK33" s="507"/>
      <c r="RDL33" s="507"/>
      <c r="RDM33" s="507"/>
      <c r="RDN33" s="507"/>
      <c r="RDO33" s="507"/>
      <c r="RDP33" s="507"/>
      <c r="RDQ33" s="507"/>
      <c r="RDR33" s="507"/>
      <c r="RDS33" s="507"/>
      <c r="RDT33" s="507"/>
      <c r="RDU33" s="507"/>
      <c r="RDV33" s="507"/>
      <c r="RDW33" s="507"/>
      <c r="RDX33" s="507"/>
      <c r="RDY33" s="507"/>
      <c r="RDZ33" s="507"/>
      <c r="REA33" s="507"/>
      <c r="REB33" s="507"/>
      <c r="REC33" s="507"/>
      <c r="RED33" s="507"/>
      <c r="REE33" s="507"/>
      <c r="REF33" s="507"/>
      <c r="REG33" s="507"/>
      <c r="REH33" s="507"/>
      <c r="REI33" s="507"/>
      <c r="REJ33" s="507"/>
      <c r="REK33" s="507"/>
      <c r="REL33" s="507"/>
      <c r="REM33" s="507"/>
      <c r="REN33" s="507"/>
      <c r="REO33" s="507"/>
      <c r="REP33" s="507"/>
      <c r="REQ33" s="507"/>
      <c r="RER33" s="507"/>
      <c r="RES33" s="507"/>
      <c r="RET33" s="507"/>
      <c r="REU33" s="507"/>
      <c r="REV33" s="507"/>
      <c r="REW33" s="507"/>
      <c r="REX33" s="507"/>
      <c r="REY33" s="507"/>
      <c r="REZ33" s="507"/>
      <c r="RFA33" s="507"/>
      <c r="RFB33" s="507"/>
      <c r="RFC33" s="507"/>
      <c r="RFD33" s="507"/>
      <c r="RFE33" s="507"/>
      <c r="RFF33" s="507"/>
      <c r="RFG33" s="507"/>
      <c r="RFH33" s="507"/>
      <c r="RFI33" s="507"/>
      <c r="RFJ33" s="507"/>
      <c r="RFK33" s="507"/>
      <c r="RFL33" s="507"/>
      <c r="RFM33" s="507"/>
      <c r="RFN33" s="507"/>
      <c r="RFO33" s="507"/>
      <c r="RFP33" s="507"/>
      <c r="RFQ33" s="507"/>
      <c r="RFR33" s="507"/>
      <c r="RFS33" s="507"/>
      <c r="RFT33" s="507"/>
      <c r="RFU33" s="507"/>
      <c r="RFV33" s="507"/>
      <c r="RFW33" s="507"/>
      <c r="RFX33" s="507"/>
      <c r="RFY33" s="507"/>
      <c r="RFZ33" s="507"/>
      <c r="RGA33" s="507"/>
      <c r="RGB33" s="507"/>
      <c r="RGC33" s="507"/>
      <c r="RGD33" s="507"/>
      <c r="RGE33" s="507"/>
      <c r="RGF33" s="507"/>
      <c r="RGG33" s="507"/>
      <c r="RGH33" s="507"/>
      <c r="RGI33" s="507"/>
      <c r="RGJ33" s="507"/>
      <c r="RGK33" s="507"/>
      <c r="RGL33" s="507"/>
      <c r="RGM33" s="507"/>
      <c r="RGN33" s="507"/>
      <c r="RGO33" s="507"/>
      <c r="RGP33" s="507"/>
      <c r="RGQ33" s="507"/>
      <c r="RGR33" s="507"/>
      <c r="RGS33" s="507"/>
      <c r="RGT33" s="507"/>
      <c r="RGU33" s="507"/>
      <c r="RGV33" s="507"/>
      <c r="RGW33" s="507"/>
      <c r="RGX33" s="507"/>
      <c r="RGY33" s="507"/>
      <c r="RGZ33" s="507"/>
      <c r="RHA33" s="507"/>
      <c r="RHB33" s="507"/>
      <c r="RHC33" s="507"/>
      <c r="RHD33" s="507"/>
      <c r="RHE33" s="507"/>
      <c r="RHF33" s="507"/>
      <c r="RHG33" s="507"/>
      <c r="RHH33" s="507"/>
      <c r="RHI33" s="507"/>
      <c r="RHJ33" s="507"/>
      <c r="RHK33" s="507"/>
      <c r="RHL33" s="507"/>
      <c r="RHM33" s="507"/>
      <c r="RHN33" s="507"/>
      <c r="RHO33" s="507"/>
      <c r="RHP33" s="507"/>
      <c r="RHQ33" s="507"/>
      <c r="RHR33" s="507"/>
      <c r="RHS33" s="507"/>
      <c r="RHT33" s="507"/>
      <c r="RHU33" s="507"/>
      <c r="RHV33" s="507"/>
      <c r="RHW33" s="507"/>
      <c r="RHX33" s="507"/>
      <c r="RHY33" s="507"/>
      <c r="RHZ33" s="507"/>
      <c r="RIA33" s="507"/>
      <c r="RIB33" s="507"/>
      <c r="RIC33" s="507"/>
      <c r="RID33" s="507"/>
      <c r="RIE33" s="507"/>
      <c r="RIF33" s="507"/>
      <c r="RIG33" s="507"/>
      <c r="RIH33" s="507"/>
      <c r="RII33" s="507"/>
      <c r="RIJ33" s="507"/>
      <c r="RIK33" s="507"/>
      <c r="RIL33" s="507"/>
      <c r="RIM33" s="507"/>
      <c r="RIN33" s="507"/>
      <c r="RIO33" s="507"/>
      <c r="RIP33" s="507"/>
      <c r="RIQ33" s="507"/>
      <c r="RIR33" s="507"/>
      <c r="RIS33" s="507"/>
      <c r="RIT33" s="507"/>
      <c r="RIU33" s="507"/>
      <c r="RIV33" s="507"/>
      <c r="RIW33" s="507"/>
      <c r="RIX33" s="507"/>
      <c r="RIY33" s="507"/>
      <c r="RIZ33" s="507"/>
      <c r="RJA33" s="507"/>
      <c r="RJB33" s="507"/>
      <c r="RJC33" s="507"/>
      <c r="RJD33" s="507"/>
      <c r="RJE33" s="507"/>
      <c r="RJF33" s="507"/>
      <c r="RJG33" s="507"/>
      <c r="RJH33" s="507"/>
      <c r="RJI33" s="507"/>
      <c r="RJJ33" s="507"/>
      <c r="RJK33" s="507"/>
      <c r="RJL33" s="507"/>
      <c r="RJM33" s="507"/>
      <c r="RJN33" s="507"/>
      <c r="RJO33" s="507"/>
      <c r="RJP33" s="507"/>
      <c r="RJQ33" s="507"/>
      <c r="RJR33" s="507"/>
      <c r="RJS33" s="507"/>
      <c r="RJT33" s="507"/>
      <c r="RJU33" s="507"/>
      <c r="RJV33" s="507"/>
      <c r="RJW33" s="507"/>
      <c r="RJX33" s="507"/>
      <c r="RJY33" s="507"/>
      <c r="RJZ33" s="507"/>
      <c r="RKA33" s="507"/>
      <c r="RKB33" s="507"/>
      <c r="RKC33" s="507"/>
      <c r="RKD33" s="507"/>
      <c r="RKE33" s="507"/>
      <c r="RKF33" s="507"/>
      <c r="RKG33" s="507"/>
      <c r="RKH33" s="507"/>
      <c r="RKI33" s="507"/>
      <c r="RKJ33" s="507"/>
      <c r="RKK33" s="507"/>
      <c r="RKL33" s="507"/>
      <c r="RKM33" s="507"/>
      <c r="RKN33" s="507"/>
      <c r="RKO33" s="507"/>
      <c r="RKP33" s="507"/>
      <c r="RKQ33" s="507"/>
      <c r="RKR33" s="507"/>
      <c r="RKS33" s="507"/>
      <c r="RKT33" s="507"/>
      <c r="RKU33" s="507"/>
      <c r="RKV33" s="507"/>
      <c r="RKW33" s="507"/>
      <c r="RKX33" s="507"/>
      <c r="RKY33" s="507"/>
      <c r="RKZ33" s="507"/>
      <c r="RLA33" s="507"/>
      <c r="RLB33" s="507"/>
      <c r="RLC33" s="507"/>
      <c r="RLD33" s="507"/>
      <c r="RLE33" s="507"/>
      <c r="RLF33" s="507"/>
      <c r="RLG33" s="507"/>
      <c r="RLH33" s="507"/>
      <c r="RLI33" s="507"/>
      <c r="RLJ33" s="507"/>
      <c r="RLK33" s="507"/>
      <c r="RLL33" s="507"/>
      <c r="RLM33" s="507"/>
      <c r="RLN33" s="507"/>
      <c r="RLO33" s="507"/>
      <c r="RLP33" s="507"/>
      <c r="RLQ33" s="507"/>
      <c r="RLR33" s="507"/>
      <c r="RLS33" s="507"/>
      <c r="RLT33" s="507"/>
      <c r="RLU33" s="507"/>
      <c r="RLV33" s="507"/>
      <c r="RLW33" s="507"/>
      <c r="RLX33" s="507"/>
      <c r="RLY33" s="507"/>
      <c r="RLZ33" s="507"/>
      <c r="RMA33" s="507"/>
      <c r="RMB33" s="507"/>
      <c r="RMC33" s="507"/>
      <c r="RMD33" s="507"/>
      <c r="RME33" s="507"/>
      <c r="RMF33" s="507"/>
      <c r="RMG33" s="507"/>
      <c r="RMH33" s="507"/>
      <c r="RMI33" s="507"/>
      <c r="RMJ33" s="507"/>
      <c r="RMK33" s="507"/>
      <c r="RML33" s="507"/>
      <c r="RMM33" s="507"/>
      <c r="RMN33" s="507"/>
      <c r="RMO33" s="507"/>
      <c r="RMP33" s="507"/>
      <c r="RMQ33" s="507"/>
      <c r="RMR33" s="507"/>
      <c r="RMS33" s="507"/>
      <c r="RMT33" s="507"/>
      <c r="RMU33" s="507"/>
      <c r="RMV33" s="507"/>
      <c r="RMW33" s="507"/>
      <c r="RMX33" s="507"/>
      <c r="RMY33" s="507"/>
      <c r="RMZ33" s="507"/>
      <c r="RNA33" s="507"/>
      <c r="RNB33" s="507"/>
      <c r="RNC33" s="507"/>
      <c r="RND33" s="507"/>
      <c r="RNE33" s="507"/>
      <c r="RNF33" s="507"/>
      <c r="RNG33" s="507"/>
      <c r="RNH33" s="507"/>
      <c r="RNI33" s="507"/>
      <c r="RNJ33" s="507"/>
      <c r="RNK33" s="507"/>
      <c r="RNL33" s="507"/>
      <c r="RNM33" s="507"/>
      <c r="RNN33" s="507"/>
      <c r="RNO33" s="507"/>
      <c r="RNP33" s="507"/>
      <c r="RNQ33" s="507"/>
      <c r="RNR33" s="507"/>
      <c r="RNS33" s="507"/>
      <c r="RNT33" s="507"/>
      <c r="RNU33" s="507"/>
      <c r="RNV33" s="507"/>
      <c r="RNW33" s="507"/>
      <c r="RNX33" s="507"/>
      <c r="RNY33" s="507"/>
      <c r="RNZ33" s="507"/>
      <c r="ROA33" s="507"/>
      <c r="ROB33" s="507"/>
      <c r="ROC33" s="507"/>
      <c r="ROD33" s="507"/>
      <c r="ROE33" s="507"/>
      <c r="ROF33" s="507"/>
      <c r="ROG33" s="507"/>
      <c r="ROH33" s="507"/>
      <c r="ROI33" s="507"/>
      <c r="ROJ33" s="507"/>
      <c r="ROK33" s="507"/>
      <c r="ROL33" s="507"/>
      <c r="ROM33" s="507"/>
      <c r="RON33" s="507"/>
      <c r="ROO33" s="507"/>
      <c r="ROP33" s="507"/>
      <c r="ROQ33" s="507"/>
      <c r="ROR33" s="507"/>
      <c r="ROS33" s="507"/>
      <c r="ROT33" s="507"/>
      <c r="ROU33" s="507"/>
      <c r="ROV33" s="507"/>
      <c r="ROW33" s="507"/>
      <c r="ROX33" s="507"/>
      <c r="ROY33" s="507"/>
      <c r="ROZ33" s="507"/>
      <c r="RPA33" s="507"/>
      <c r="RPB33" s="507"/>
      <c r="RPC33" s="507"/>
      <c r="RPD33" s="507"/>
      <c r="RPE33" s="507"/>
      <c r="RPF33" s="507"/>
      <c r="RPG33" s="507"/>
      <c r="RPH33" s="507"/>
      <c r="RPI33" s="507"/>
      <c r="RPJ33" s="507"/>
      <c r="RPK33" s="507"/>
      <c r="RPL33" s="507"/>
      <c r="RPM33" s="507"/>
      <c r="RPN33" s="507"/>
      <c r="RPO33" s="507"/>
      <c r="RPP33" s="507"/>
      <c r="RPQ33" s="507"/>
      <c r="RPR33" s="507"/>
      <c r="RPS33" s="507"/>
      <c r="RPT33" s="507"/>
      <c r="RPU33" s="507"/>
      <c r="RPV33" s="507"/>
      <c r="RPW33" s="507"/>
      <c r="RPX33" s="507"/>
      <c r="RPY33" s="507"/>
      <c r="RPZ33" s="507"/>
      <c r="RQA33" s="507"/>
      <c r="RQB33" s="507"/>
      <c r="RQC33" s="507"/>
      <c r="RQD33" s="507"/>
      <c r="RQE33" s="507"/>
      <c r="RQF33" s="507"/>
      <c r="RQG33" s="507"/>
      <c r="RQH33" s="507"/>
      <c r="RQI33" s="507"/>
      <c r="RQJ33" s="507"/>
      <c r="RQK33" s="507"/>
      <c r="RQL33" s="507"/>
      <c r="RQM33" s="507"/>
      <c r="RQN33" s="507"/>
      <c r="RQO33" s="507"/>
      <c r="RQP33" s="507"/>
      <c r="RQQ33" s="507"/>
      <c r="RQR33" s="507"/>
      <c r="RQS33" s="507"/>
      <c r="RQT33" s="507"/>
      <c r="RQU33" s="507"/>
      <c r="RQV33" s="507"/>
      <c r="RQW33" s="507"/>
      <c r="RQX33" s="507"/>
      <c r="RQY33" s="507"/>
      <c r="RQZ33" s="507"/>
      <c r="RRA33" s="507"/>
      <c r="RRB33" s="507"/>
      <c r="RRC33" s="507"/>
      <c r="RRD33" s="507"/>
      <c r="RRE33" s="507"/>
      <c r="RRF33" s="507"/>
      <c r="RRG33" s="507"/>
      <c r="RRH33" s="507"/>
      <c r="RRI33" s="507"/>
      <c r="RRJ33" s="507"/>
      <c r="RRK33" s="507"/>
      <c r="RRL33" s="507"/>
      <c r="RRM33" s="507"/>
      <c r="RRN33" s="507"/>
      <c r="RRO33" s="507"/>
      <c r="RRP33" s="507"/>
      <c r="RRQ33" s="507"/>
      <c r="RRR33" s="507"/>
      <c r="RRS33" s="507"/>
      <c r="RRT33" s="507"/>
      <c r="RRU33" s="507"/>
      <c r="RRV33" s="507"/>
      <c r="RRW33" s="507"/>
      <c r="RRX33" s="507"/>
      <c r="RRY33" s="507"/>
      <c r="RRZ33" s="507"/>
      <c r="RSA33" s="507"/>
      <c r="RSB33" s="507"/>
      <c r="RSC33" s="507"/>
      <c r="RSD33" s="507"/>
      <c r="RSE33" s="507"/>
      <c r="RSF33" s="507"/>
      <c r="RSG33" s="507"/>
      <c r="RSH33" s="507"/>
      <c r="RSI33" s="507"/>
      <c r="RSJ33" s="507"/>
      <c r="RSK33" s="507"/>
      <c r="RSL33" s="507"/>
      <c r="RSM33" s="507"/>
      <c r="RSN33" s="507"/>
      <c r="RSO33" s="507"/>
      <c r="RSP33" s="507"/>
      <c r="RSQ33" s="507"/>
      <c r="RSR33" s="507"/>
      <c r="RSS33" s="507"/>
      <c r="RST33" s="507"/>
      <c r="RSU33" s="507"/>
      <c r="RSV33" s="507"/>
      <c r="RSW33" s="507"/>
      <c r="RSX33" s="507"/>
      <c r="RSY33" s="507"/>
      <c r="RSZ33" s="507"/>
      <c r="RTA33" s="507"/>
      <c r="RTB33" s="507"/>
      <c r="RTC33" s="507"/>
      <c r="RTD33" s="507"/>
      <c r="RTE33" s="507"/>
      <c r="RTF33" s="507"/>
      <c r="RTG33" s="507"/>
      <c r="RTH33" s="507"/>
      <c r="RTI33" s="507"/>
      <c r="RTJ33" s="507"/>
      <c r="RTK33" s="507"/>
      <c r="RTL33" s="507"/>
      <c r="RTM33" s="507"/>
      <c r="RTN33" s="507"/>
      <c r="RTO33" s="507"/>
      <c r="RTP33" s="507"/>
      <c r="RTQ33" s="507"/>
      <c r="RTR33" s="507"/>
      <c r="RTS33" s="507"/>
      <c r="RTT33" s="507"/>
      <c r="RTU33" s="507"/>
      <c r="RTV33" s="507"/>
      <c r="RTW33" s="507"/>
      <c r="RTX33" s="507"/>
      <c r="RTY33" s="507"/>
      <c r="RTZ33" s="507"/>
      <c r="RUA33" s="507"/>
      <c r="RUB33" s="507"/>
      <c r="RUC33" s="507"/>
      <c r="RUD33" s="507"/>
      <c r="RUE33" s="507"/>
      <c r="RUF33" s="507"/>
      <c r="RUG33" s="507"/>
      <c r="RUH33" s="507"/>
      <c r="RUI33" s="507"/>
      <c r="RUJ33" s="507"/>
      <c r="RUK33" s="507"/>
      <c r="RUL33" s="507"/>
      <c r="RUM33" s="507"/>
      <c r="RUN33" s="507"/>
      <c r="RUO33" s="507"/>
      <c r="RUP33" s="507"/>
      <c r="RUQ33" s="507"/>
      <c r="RUR33" s="507"/>
      <c r="RUS33" s="507"/>
      <c r="RUT33" s="507"/>
      <c r="RUU33" s="507"/>
      <c r="RUV33" s="507"/>
      <c r="RUW33" s="507"/>
      <c r="RUX33" s="507"/>
      <c r="RUY33" s="507"/>
      <c r="RUZ33" s="507"/>
      <c r="RVA33" s="507"/>
      <c r="RVB33" s="507"/>
      <c r="RVC33" s="507"/>
      <c r="RVD33" s="507"/>
      <c r="RVE33" s="507"/>
      <c r="RVF33" s="507"/>
      <c r="RVG33" s="507"/>
      <c r="RVH33" s="507"/>
      <c r="RVI33" s="507"/>
      <c r="RVJ33" s="507"/>
      <c r="RVK33" s="507"/>
      <c r="RVL33" s="507"/>
      <c r="RVM33" s="507"/>
      <c r="RVN33" s="507"/>
      <c r="RVO33" s="507"/>
      <c r="RVP33" s="507"/>
      <c r="RVQ33" s="507"/>
      <c r="RVR33" s="507"/>
      <c r="RVS33" s="507"/>
      <c r="RVT33" s="507"/>
      <c r="RVU33" s="507"/>
      <c r="RVV33" s="507"/>
      <c r="RVW33" s="507"/>
      <c r="RVX33" s="507"/>
      <c r="RVY33" s="507"/>
      <c r="RVZ33" s="507"/>
      <c r="RWA33" s="507"/>
      <c r="RWB33" s="507"/>
      <c r="RWC33" s="507"/>
      <c r="RWD33" s="507"/>
      <c r="RWE33" s="507"/>
      <c r="RWF33" s="507"/>
      <c r="RWG33" s="507"/>
      <c r="RWH33" s="507"/>
      <c r="RWI33" s="507"/>
      <c r="RWJ33" s="507"/>
      <c r="RWK33" s="507"/>
      <c r="RWL33" s="507"/>
      <c r="RWM33" s="507"/>
      <c r="RWN33" s="507"/>
      <c r="RWO33" s="507"/>
      <c r="RWP33" s="507"/>
      <c r="RWQ33" s="507"/>
      <c r="RWR33" s="507"/>
      <c r="RWS33" s="507"/>
      <c r="RWT33" s="507"/>
      <c r="RWU33" s="507"/>
      <c r="RWV33" s="507"/>
      <c r="RWW33" s="507"/>
      <c r="RWX33" s="507"/>
      <c r="RWY33" s="507"/>
      <c r="RWZ33" s="507"/>
      <c r="RXA33" s="507"/>
      <c r="RXB33" s="507"/>
      <c r="RXC33" s="507"/>
      <c r="RXD33" s="507"/>
      <c r="RXE33" s="507"/>
      <c r="RXF33" s="507"/>
      <c r="RXG33" s="507"/>
      <c r="RXH33" s="507"/>
      <c r="RXI33" s="507"/>
      <c r="RXJ33" s="507"/>
      <c r="RXK33" s="507"/>
      <c r="RXL33" s="507"/>
      <c r="RXM33" s="507"/>
      <c r="RXN33" s="507"/>
      <c r="RXO33" s="507"/>
      <c r="RXP33" s="507"/>
      <c r="RXQ33" s="507"/>
      <c r="RXR33" s="507"/>
      <c r="RXS33" s="507"/>
      <c r="RXT33" s="507"/>
      <c r="RXU33" s="507"/>
      <c r="RXV33" s="507"/>
      <c r="RXW33" s="507"/>
      <c r="RXX33" s="507"/>
      <c r="RXY33" s="507"/>
      <c r="RXZ33" s="507"/>
      <c r="RYA33" s="507"/>
      <c r="RYB33" s="507"/>
      <c r="RYC33" s="507"/>
      <c r="RYD33" s="507"/>
      <c r="RYE33" s="507"/>
      <c r="RYF33" s="507"/>
      <c r="RYG33" s="507"/>
      <c r="RYH33" s="507"/>
      <c r="RYI33" s="507"/>
      <c r="RYJ33" s="507"/>
      <c r="RYK33" s="507"/>
      <c r="RYL33" s="507"/>
      <c r="RYM33" s="507"/>
      <c r="RYN33" s="507"/>
      <c r="RYO33" s="507"/>
      <c r="RYP33" s="507"/>
      <c r="RYQ33" s="507"/>
      <c r="RYR33" s="507"/>
      <c r="RYS33" s="507"/>
      <c r="RYT33" s="507"/>
      <c r="RYU33" s="507"/>
      <c r="RYV33" s="507"/>
      <c r="RYW33" s="507"/>
      <c r="RYX33" s="507"/>
      <c r="RYY33" s="507"/>
      <c r="RYZ33" s="507"/>
      <c r="RZA33" s="507"/>
      <c r="RZB33" s="507"/>
      <c r="RZC33" s="507"/>
      <c r="RZD33" s="507"/>
      <c r="RZE33" s="507"/>
      <c r="RZF33" s="507"/>
      <c r="RZG33" s="507"/>
      <c r="RZH33" s="507"/>
      <c r="RZI33" s="507"/>
      <c r="RZJ33" s="507"/>
      <c r="RZK33" s="507"/>
      <c r="RZL33" s="507"/>
      <c r="RZM33" s="507"/>
      <c r="RZN33" s="507"/>
      <c r="RZO33" s="507"/>
      <c r="RZP33" s="507"/>
      <c r="RZQ33" s="507"/>
      <c r="RZR33" s="507"/>
      <c r="RZS33" s="507"/>
      <c r="RZT33" s="507"/>
      <c r="RZU33" s="507"/>
      <c r="RZV33" s="507"/>
      <c r="RZW33" s="507"/>
      <c r="RZX33" s="507"/>
      <c r="RZY33" s="507"/>
      <c r="RZZ33" s="507"/>
      <c r="SAA33" s="507"/>
      <c r="SAB33" s="507"/>
      <c r="SAC33" s="507"/>
      <c r="SAD33" s="507"/>
      <c r="SAE33" s="507"/>
      <c r="SAF33" s="507"/>
      <c r="SAG33" s="507"/>
      <c r="SAH33" s="507"/>
      <c r="SAI33" s="507"/>
      <c r="SAJ33" s="507"/>
      <c r="SAK33" s="507"/>
      <c r="SAL33" s="507"/>
      <c r="SAM33" s="507"/>
      <c r="SAN33" s="507"/>
      <c r="SAO33" s="507"/>
      <c r="SAP33" s="507"/>
      <c r="SAQ33" s="507"/>
      <c r="SAR33" s="507"/>
      <c r="SAS33" s="507"/>
      <c r="SAT33" s="507"/>
      <c r="SAU33" s="507"/>
      <c r="SAV33" s="507"/>
      <c r="SAW33" s="507"/>
      <c r="SAX33" s="507"/>
      <c r="SAY33" s="507"/>
      <c r="SAZ33" s="507"/>
      <c r="SBA33" s="507"/>
      <c r="SBB33" s="507"/>
      <c r="SBC33" s="507"/>
      <c r="SBD33" s="507"/>
      <c r="SBE33" s="507"/>
      <c r="SBF33" s="507"/>
      <c r="SBG33" s="507"/>
      <c r="SBH33" s="507"/>
      <c r="SBI33" s="507"/>
      <c r="SBJ33" s="507"/>
      <c r="SBK33" s="507"/>
      <c r="SBL33" s="507"/>
      <c r="SBM33" s="507"/>
      <c r="SBN33" s="507"/>
      <c r="SBO33" s="507"/>
      <c r="SBP33" s="507"/>
      <c r="SBQ33" s="507"/>
      <c r="SBR33" s="507"/>
      <c r="SBS33" s="507"/>
      <c r="SBT33" s="507"/>
      <c r="SBU33" s="507"/>
      <c r="SBV33" s="507"/>
      <c r="SBW33" s="507"/>
      <c r="SBX33" s="507"/>
      <c r="SBY33" s="507"/>
      <c r="SBZ33" s="507"/>
      <c r="SCA33" s="507"/>
      <c r="SCB33" s="507"/>
      <c r="SCC33" s="507"/>
      <c r="SCD33" s="507"/>
      <c r="SCE33" s="507"/>
      <c r="SCF33" s="507"/>
      <c r="SCG33" s="507"/>
      <c r="SCH33" s="507"/>
      <c r="SCI33" s="507"/>
      <c r="SCJ33" s="507"/>
      <c r="SCK33" s="507"/>
      <c r="SCL33" s="507"/>
      <c r="SCM33" s="507"/>
      <c r="SCN33" s="507"/>
      <c r="SCO33" s="507"/>
      <c r="SCP33" s="507"/>
      <c r="SCQ33" s="507"/>
      <c r="SCR33" s="507"/>
      <c r="SCS33" s="507"/>
      <c r="SCT33" s="507"/>
      <c r="SCU33" s="507"/>
      <c r="SCV33" s="507"/>
      <c r="SCW33" s="507"/>
      <c r="SCX33" s="507"/>
      <c r="SCY33" s="507"/>
      <c r="SCZ33" s="507"/>
      <c r="SDA33" s="507"/>
      <c r="SDB33" s="507"/>
      <c r="SDC33" s="507"/>
      <c r="SDD33" s="507"/>
      <c r="SDE33" s="507"/>
      <c r="SDF33" s="507"/>
      <c r="SDG33" s="507"/>
      <c r="SDH33" s="507"/>
      <c r="SDI33" s="507"/>
      <c r="SDJ33" s="507"/>
      <c r="SDK33" s="507"/>
      <c r="SDL33" s="507"/>
      <c r="SDM33" s="507"/>
      <c r="SDN33" s="507"/>
      <c r="SDO33" s="507"/>
      <c r="SDP33" s="507"/>
      <c r="SDQ33" s="507"/>
      <c r="SDR33" s="507"/>
      <c r="SDS33" s="507"/>
      <c r="SDT33" s="507"/>
      <c r="SDU33" s="507"/>
      <c r="SDV33" s="507"/>
      <c r="SDW33" s="507"/>
      <c r="SDX33" s="507"/>
      <c r="SDY33" s="507"/>
      <c r="SDZ33" s="507"/>
      <c r="SEA33" s="507"/>
      <c r="SEB33" s="507"/>
      <c r="SEC33" s="507"/>
      <c r="SED33" s="507"/>
      <c r="SEE33" s="507"/>
      <c r="SEF33" s="507"/>
      <c r="SEG33" s="507"/>
      <c r="SEH33" s="507"/>
      <c r="SEI33" s="507"/>
      <c r="SEJ33" s="507"/>
      <c r="SEK33" s="507"/>
      <c r="SEL33" s="507"/>
      <c r="SEM33" s="507"/>
      <c r="SEN33" s="507"/>
      <c r="SEO33" s="507"/>
      <c r="SEP33" s="507"/>
      <c r="SEQ33" s="507"/>
      <c r="SER33" s="507"/>
      <c r="SES33" s="507"/>
      <c r="SET33" s="507"/>
      <c r="SEU33" s="507"/>
      <c r="SEV33" s="507"/>
      <c r="SEW33" s="507"/>
      <c r="SEX33" s="507"/>
      <c r="SEY33" s="507"/>
      <c r="SEZ33" s="507"/>
      <c r="SFA33" s="507"/>
      <c r="SFB33" s="507"/>
      <c r="SFC33" s="507"/>
      <c r="SFD33" s="507"/>
      <c r="SFE33" s="507"/>
      <c r="SFF33" s="507"/>
      <c r="SFG33" s="507"/>
      <c r="SFH33" s="507"/>
      <c r="SFI33" s="507"/>
      <c r="SFJ33" s="507"/>
      <c r="SFK33" s="507"/>
      <c r="SFL33" s="507"/>
      <c r="SFM33" s="507"/>
      <c r="SFN33" s="507"/>
      <c r="SFO33" s="507"/>
      <c r="SFP33" s="507"/>
      <c r="SFQ33" s="507"/>
      <c r="SFR33" s="507"/>
      <c r="SFS33" s="507"/>
      <c r="SFT33" s="507"/>
      <c r="SFU33" s="507"/>
      <c r="SFV33" s="507"/>
      <c r="SFW33" s="507"/>
      <c r="SFX33" s="507"/>
      <c r="SFY33" s="507"/>
      <c r="SFZ33" s="507"/>
      <c r="SGA33" s="507"/>
      <c r="SGB33" s="507"/>
      <c r="SGC33" s="507"/>
      <c r="SGD33" s="507"/>
      <c r="SGE33" s="507"/>
      <c r="SGF33" s="507"/>
      <c r="SGG33" s="507"/>
      <c r="SGH33" s="507"/>
      <c r="SGI33" s="507"/>
      <c r="SGJ33" s="507"/>
      <c r="SGK33" s="507"/>
      <c r="SGL33" s="507"/>
      <c r="SGM33" s="507"/>
      <c r="SGN33" s="507"/>
      <c r="SGO33" s="507"/>
      <c r="SGP33" s="507"/>
      <c r="SGQ33" s="507"/>
      <c r="SGR33" s="507"/>
      <c r="SGS33" s="507"/>
      <c r="SGT33" s="507"/>
      <c r="SGU33" s="507"/>
      <c r="SGV33" s="507"/>
      <c r="SGW33" s="507"/>
      <c r="SGX33" s="507"/>
      <c r="SGY33" s="507"/>
      <c r="SGZ33" s="507"/>
      <c r="SHA33" s="507"/>
      <c r="SHB33" s="507"/>
      <c r="SHC33" s="507"/>
      <c r="SHD33" s="507"/>
      <c r="SHE33" s="507"/>
      <c r="SHF33" s="507"/>
      <c r="SHG33" s="507"/>
      <c r="SHH33" s="507"/>
      <c r="SHI33" s="507"/>
      <c r="SHJ33" s="507"/>
      <c r="SHK33" s="507"/>
      <c r="SHL33" s="507"/>
      <c r="SHM33" s="507"/>
      <c r="SHN33" s="507"/>
      <c r="SHO33" s="507"/>
      <c r="SHP33" s="507"/>
      <c r="SHQ33" s="507"/>
      <c r="SHR33" s="507"/>
      <c r="SHS33" s="507"/>
      <c r="SHT33" s="507"/>
      <c r="SHU33" s="507"/>
      <c r="SHV33" s="507"/>
      <c r="SHW33" s="507"/>
      <c r="SHX33" s="507"/>
      <c r="SHY33" s="507"/>
      <c r="SHZ33" s="507"/>
      <c r="SIA33" s="507"/>
      <c r="SIB33" s="507"/>
      <c r="SIC33" s="507"/>
      <c r="SID33" s="507"/>
      <c r="SIE33" s="507"/>
      <c r="SIF33" s="507"/>
      <c r="SIG33" s="507"/>
      <c r="SIH33" s="507"/>
      <c r="SII33" s="507"/>
      <c r="SIJ33" s="507"/>
      <c r="SIK33" s="507"/>
      <c r="SIL33" s="507"/>
      <c r="SIM33" s="507"/>
      <c r="SIN33" s="507"/>
      <c r="SIO33" s="507"/>
      <c r="SIP33" s="507"/>
      <c r="SIQ33" s="507"/>
      <c r="SIR33" s="507"/>
      <c r="SIS33" s="507"/>
      <c r="SIT33" s="507"/>
      <c r="SIU33" s="507"/>
      <c r="SIV33" s="507"/>
      <c r="SIW33" s="507"/>
      <c r="SIX33" s="507"/>
      <c r="SIY33" s="507"/>
      <c r="SIZ33" s="507"/>
      <c r="SJA33" s="507"/>
      <c r="SJB33" s="507"/>
      <c r="SJC33" s="507"/>
      <c r="SJD33" s="507"/>
      <c r="SJE33" s="507"/>
      <c r="SJF33" s="507"/>
      <c r="SJG33" s="507"/>
      <c r="SJH33" s="507"/>
      <c r="SJI33" s="507"/>
      <c r="SJJ33" s="507"/>
      <c r="SJK33" s="507"/>
      <c r="SJL33" s="507"/>
      <c r="SJM33" s="507"/>
      <c r="SJN33" s="507"/>
      <c r="SJO33" s="507"/>
      <c r="SJP33" s="507"/>
      <c r="SJQ33" s="507"/>
      <c r="SJR33" s="507"/>
      <c r="SJS33" s="507"/>
      <c r="SJT33" s="507"/>
      <c r="SJU33" s="507"/>
      <c r="SJV33" s="507"/>
      <c r="SJW33" s="507"/>
      <c r="SJX33" s="507"/>
      <c r="SJY33" s="507"/>
      <c r="SJZ33" s="507"/>
      <c r="SKA33" s="507"/>
      <c r="SKB33" s="507"/>
      <c r="SKC33" s="507"/>
      <c r="SKD33" s="507"/>
      <c r="SKE33" s="507"/>
      <c r="SKF33" s="507"/>
      <c r="SKG33" s="507"/>
      <c r="SKH33" s="507"/>
      <c r="SKI33" s="507"/>
      <c r="SKJ33" s="507"/>
      <c r="SKK33" s="507"/>
      <c r="SKL33" s="507"/>
      <c r="SKM33" s="507"/>
      <c r="SKN33" s="507"/>
      <c r="SKO33" s="507"/>
      <c r="SKP33" s="507"/>
      <c r="SKQ33" s="507"/>
      <c r="SKR33" s="507"/>
      <c r="SKS33" s="507"/>
      <c r="SKT33" s="507"/>
      <c r="SKU33" s="507"/>
      <c r="SKV33" s="507"/>
      <c r="SKW33" s="507"/>
      <c r="SKX33" s="507"/>
      <c r="SKY33" s="507"/>
      <c r="SKZ33" s="507"/>
      <c r="SLA33" s="507"/>
      <c r="SLB33" s="507"/>
      <c r="SLC33" s="507"/>
      <c r="SLD33" s="507"/>
      <c r="SLE33" s="507"/>
      <c r="SLF33" s="507"/>
      <c r="SLG33" s="507"/>
      <c r="SLH33" s="507"/>
      <c r="SLI33" s="507"/>
      <c r="SLJ33" s="507"/>
      <c r="SLK33" s="507"/>
      <c r="SLL33" s="507"/>
      <c r="SLM33" s="507"/>
      <c r="SLN33" s="507"/>
      <c r="SLO33" s="507"/>
      <c r="SLP33" s="507"/>
      <c r="SLQ33" s="507"/>
      <c r="SLR33" s="507"/>
      <c r="SLS33" s="507"/>
      <c r="SLT33" s="507"/>
      <c r="SLU33" s="507"/>
      <c r="SLV33" s="507"/>
      <c r="SLW33" s="507"/>
      <c r="SLX33" s="507"/>
      <c r="SLY33" s="507"/>
      <c r="SLZ33" s="507"/>
      <c r="SMA33" s="507"/>
      <c r="SMB33" s="507"/>
      <c r="SMC33" s="507"/>
      <c r="SMD33" s="507"/>
      <c r="SME33" s="507"/>
      <c r="SMF33" s="507"/>
      <c r="SMG33" s="507"/>
      <c r="SMH33" s="507"/>
      <c r="SMI33" s="507"/>
      <c r="SMJ33" s="507"/>
      <c r="SMK33" s="507"/>
      <c r="SML33" s="507"/>
      <c r="SMM33" s="507"/>
      <c r="SMN33" s="507"/>
      <c r="SMO33" s="507"/>
      <c r="SMP33" s="507"/>
      <c r="SMQ33" s="507"/>
      <c r="SMR33" s="507"/>
      <c r="SMS33" s="507"/>
      <c r="SMT33" s="507"/>
      <c r="SMU33" s="507"/>
      <c r="SMV33" s="507"/>
      <c r="SMW33" s="507"/>
      <c r="SMX33" s="507"/>
      <c r="SMY33" s="507"/>
      <c r="SMZ33" s="507"/>
      <c r="SNA33" s="507"/>
      <c r="SNB33" s="507"/>
      <c r="SNC33" s="507"/>
      <c r="SND33" s="507"/>
      <c r="SNE33" s="507"/>
      <c r="SNF33" s="507"/>
      <c r="SNG33" s="507"/>
      <c r="SNH33" s="507"/>
      <c r="SNI33" s="507"/>
      <c r="SNJ33" s="507"/>
      <c r="SNK33" s="507"/>
      <c r="SNL33" s="507"/>
      <c r="SNM33" s="507"/>
      <c r="SNN33" s="507"/>
      <c r="SNO33" s="507"/>
      <c r="SNP33" s="507"/>
      <c r="SNQ33" s="507"/>
      <c r="SNR33" s="507"/>
      <c r="SNS33" s="507"/>
      <c r="SNT33" s="507"/>
      <c r="SNU33" s="507"/>
      <c r="SNV33" s="507"/>
      <c r="SNW33" s="507"/>
      <c r="SNX33" s="507"/>
      <c r="SNY33" s="507"/>
      <c r="SNZ33" s="507"/>
      <c r="SOA33" s="507"/>
      <c r="SOB33" s="507"/>
      <c r="SOC33" s="507"/>
      <c r="SOD33" s="507"/>
      <c r="SOE33" s="507"/>
      <c r="SOF33" s="507"/>
      <c r="SOG33" s="507"/>
      <c r="SOH33" s="507"/>
      <c r="SOI33" s="507"/>
      <c r="SOJ33" s="507"/>
      <c r="SOK33" s="507"/>
      <c r="SOL33" s="507"/>
      <c r="SOM33" s="507"/>
      <c r="SON33" s="507"/>
      <c r="SOO33" s="507"/>
      <c r="SOP33" s="507"/>
      <c r="SOQ33" s="507"/>
      <c r="SOR33" s="507"/>
      <c r="SOS33" s="507"/>
      <c r="SOT33" s="507"/>
      <c r="SOU33" s="507"/>
      <c r="SOV33" s="507"/>
      <c r="SOW33" s="507"/>
      <c r="SOX33" s="507"/>
      <c r="SOY33" s="507"/>
      <c r="SOZ33" s="507"/>
      <c r="SPA33" s="507"/>
      <c r="SPB33" s="507"/>
      <c r="SPC33" s="507"/>
      <c r="SPD33" s="507"/>
      <c r="SPE33" s="507"/>
      <c r="SPF33" s="507"/>
      <c r="SPG33" s="507"/>
      <c r="SPH33" s="507"/>
      <c r="SPI33" s="507"/>
      <c r="SPJ33" s="507"/>
      <c r="SPK33" s="507"/>
      <c r="SPL33" s="507"/>
      <c r="SPM33" s="507"/>
      <c r="SPN33" s="507"/>
      <c r="SPO33" s="507"/>
      <c r="SPP33" s="507"/>
      <c r="SPQ33" s="507"/>
      <c r="SPR33" s="507"/>
      <c r="SPS33" s="507"/>
      <c r="SPT33" s="507"/>
      <c r="SPU33" s="507"/>
      <c r="SPV33" s="507"/>
      <c r="SPW33" s="507"/>
      <c r="SPX33" s="507"/>
      <c r="SPY33" s="507"/>
      <c r="SPZ33" s="507"/>
      <c r="SQA33" s="507"/>
      <c r="SQB33" s="507"/>
      <c r="SQC33" s="507"/>
      <c r="SQD33" s="507"/>
      <c r="SQE33" s="507"/>
      <c r="SQF33" s="507"/>
      <c r="SQG33" s="507"/>
      <c r="SQH33" s="507"/>
      <c r="SQI33" s="507"/>
      <c r="SQJ33" s="507"/>
      <c r="SQK33" s="507"/>
      <c r="SQL33" s="507"/>
      <c r="SQM33" s="507"/>
      <c r="SQN33" s="507"/>
      <c r="SQO33" s="507"/>
      <c r="SQP33" s="507"/>
      <c r="SQQ33" s="507"/>
      <c r="SQR33" s="507"/>
      <c r="SQS33" s="507"/>
      <c r="SQT33" s="507"/>
      <c r="SQU33" s="507"/>
      <c r="SQV33" s="507"/>
      <c r="SQW33" s="507"/>
      <c r="SQX33" s="507"/>
      <c r="SQY33" s="507"/>
      <c r="SQZ33" s="507"/>
      <c r="SRA33" s="507"/>
      <c r="SRB33" s="507"/>
      <c r="SRC33" s="507"/>
      <c r="SRD33" s="507"/>
      <c r="SRE33" s="507"/>
      <c r="SRF33" s="507"/>
      <c r="SRG33" s="507"/>
      <c r="SRH33" s="507"/>
      <c r="SRI33" s="507"/>
      <c r="SRJ33" s="507"/>
      <c r="SRK33" s="507"/>
      <c r="SRL33" s="507"/>
      <c r="SRM33" s="507"/>
      <c r="SRN33" s="507"/>
      <c r="SRO33" s="507"/>
      <c r="SRP33" s="507"/>
      <c r="SRQ33" s="507"/>
      <c r="SRR33" s="507"/>
      <c r="SRS33" s="507"/>
      <c r="SRT33" s="507"/>
      <c r="SRU33" s="507"/>
      <c r="SRV33" s="507"/>
      <c r="SRW33" s="507"/>
      <c r="SRX33" s="507"/>
      <c r="SRY33" s="507"/>
      <c r="SRZ33" s="507"/>
      <c r="SSA33" s="507"/>
      <c r="SSB33" s="507"/>
      <c r="SSC33" s="507"/>
      <c r="SSD33" s="507"/>
      <c r="SSE33" s="507"/>
      <c r="SSF33" s="507"/>
      <c r="SSG33" s="507"/>
      <c r="SSH33" s="507"/>
      <c r="SSI33" s="507"/>
      <c r="SSJ33" s="507"/>
      <c r="SSK33" s="507"/>
      <c r="SSL33" s="507"/>
      <c r="SSM33" s="507"/>
      <c r="SSN33" s="507"/>
      <c r="SSO33" s="507"/>
      <c r="SSP33" s="507"/>
      <c r="SSQ33" s="507"/>
      <c r="SSR33" s="507"/>
      <c r="SSS33" s="507"/>
      <c r="SST33" s="507"/>
      <c r="SSU33" s="507"/>
      <c r="SSV33" s="507"/>
      <c r="SSW33" s="507"/>
      <c r="SSX33" s="507"/>
      <c r="SSY33" s="507"/>
      <c r="SSZ33" s="507"/>
      <c r="STA33" s="507"/>
      <c r="STB33" s="507"/>
      <c r="STC33" s="507"/>
      <c r="STD33" s="507"/>
      <c r="STE33" s="507"/>
      <c r="STF33" s="507"/>
      <c r="STG33" s="507"/>
      <c r="STH33" s="507"/>
      <c r="STI33" s="507"/>
      <c r="STJ33" s="507"/>
      <c r="STK33" s="507"/>
      <c r="STL33" s="507"/>
      <c r="STM33" s="507"/>
      <c r="STN33" s="507"/>
      <c r="STO33" s="507"/>
      <c r="STP33" s="507"/>
      <c r="STQ33" s="507"/>
      <c r="STR33" s="507"/>
      <c r="STS33" s="507"/>
      <c r="STT33" s="507"/>
      <c r="STU33" s="507"/>
      <c r="STV33" s="507"/>
      <c r="STW33" s="507"/>
      <c r="STX33" s="507"/>
      <c r="STY33" s="507"/>
      <c r="STZ33" s="507"/>
      <c r="SUA33" s="507"/>
      <c r="SUB33" s="507"/>
      <c r="SUC33" s="507"/>
      <c r="SUD33" s="507"/>
      <c r="SUE33" s="507"/>
      <c r="SUF33" s="507"/>
      <c r="SUG33" s="507"/>
      <c r="SUH33" s="507"/>
      <c r="SUI33" s="507"/>
      <c r="SUJ33" s="507"/>
      <c r="SUK33" s="507"/>
      <c r="SUL33" s="507"/>
      <c r="SUM33" s="507"/>
      <c r="SUN33" s="507"/>
      <c r="SUO33" s="507"/>
      <c r="SUP33" s="507"/>
      <c r="SUQ33" s="507"/>
      <c r="SUR33" s="507"/>
      <c r="SUS33" s="507"/>
      <c r="SUT33" s="507"/>
      <c r="SUU33" s="507"/>
      <c r="SUV33" s="507"/>
      <c r="SUW33" s="507"/>
      <c r="SUX33" s="507"/>
      <c r="SUY33" s="507"/>
      <c r="SUZ33" s="507"/>
      <c r="SVA33" s="507"/>
      <c r="SVB33" s="507"/>
      <c r="SVC33" s="507"/>
      <c r="SVD33" s="507"/>
      <c r="SVE33" s="507"/>
      <c r="SVF33" s="507"/>
      <c r="SVG33" s="507"/>
      <c r="SVH33" s="507"/>
      <c r="SVI33" s="507"/>
      <c r="SVJ33" s="507"/>
      <c r="SVK33" s="507"/>
      <c r="SVL33" s="507"/>
      <c r="SVM33" s="507"/>
      <c r="SVN33" s="507"/>
      <c r="SVO33" s="507"/>
      <c r="SVP33" s="507"/>
      <c r="SVQ33" s="507"/>
      <c r="SVR33" s="507"/>
      <c r="SVS33" s="507"/>
      <c r="SVT33" s="507"/>
      <c r="SVU33" s="507"/>
      <c r="SVV33" s="507"/>
      <c r="SVW33" s="507"/>
      <c r="SVX33" s="507"/>
      <c r="SVY33" s="507"/>
      <c r="SVZ33" s="507"/>
      <c r="SWA33" s="507"/>
      <c r="SWB33" s="507"/>
      <c r="SWC33" s="507"/>
      <c r="SWD33" s="507"/>
      <c r="SWE33" s="507"/>
      <c r="SWF33" s="507"/>
      <c r="SWG33" s="507"/>
      <c r="SWH33" s="507"/>
      <c r="SWI33" s="507"/>
      <c r="SWJ33" s="507"/>
      <c r="SWK33" s="507"/>
      <c r="SWL33" s="507"/>
      <c r="SWM33" s="507"/>
      <c r="SWN33" s="507"/>
      <c r="SWO33" s="507"/>
      <c r="SWP33" s="507"/>
      <c r="SWQ33" s="507"/>
      <c r="SWR33" s="507"/>
      <c r="SWS33" s="507"/>
      <c r="SWT33" s="507"/>
      <c r="SWU33" s="507"/>
      <c r="SWV33" s="507"/>
      <c r="SWW33" s="507"/>
      <c r="SWX33" s="507"/>
      <c r="SWY33" s="507"/>
      <c r="SWZ33" s="507"/>
      <c r="SXA33" s="507"/>
      <c r="SXB33" s="507"/>
      <c r="SXC33" s="507"/>
      <c r="SXD33" s="507"/>
      <c r="SXE33" s="507"/>
      <c r="SXF33" s="507"/>
      <c r="SXG33" s="507"/>
      <c r="SXH33" s="507"/>
      <c r="SXI33" s="507"/>
      <c r="SXJ33" s="507"/>
      <c r="SXK33" s="507"/>
      <c r="SXL33" s="507"/>
      <c r="SXM33" s="507"/>
      <c r="SXN33" s="507"/>
      <c r="SXO33" s="507"/>
      <c r="SXP33" s="507"/>
      <c r="SXQ33" s="507"/>
      <c r="SXR33" s="507"/>
      <c r="SXS33" s="507"/>
      <c r="SXT33" s="507"/>
      <c r="SXU33" s="507"/>
      <c r="SXV33" s="507"/>
      <c r="SXW33" s="507"/>
      <c r="SXX33" s="507"/>
      <c r="SXY33" s="507"/>
      <c r="SXZ33" s="507"/>
      <c r="SYA33" s="507"/>
      <c r="SYB33" s="507"/>
      <c r="SYC33" s="507"/>
      <c r="SYD33" s="507"/>
      <c r="SYE33" s="507"/>
      <c r="SYF33" s="507"/>
      <c r="SYG33" s="507"/>
      <c r="SYH33" s="507"/>
      <c r="SYI33" s="507"/>
      <c r="SYJ33" s="507"/>
      <c r="SYK33" s="507"/>
      <c r="SYL33" s="507"/>
      <c r="SYM33" s="507"/>
      <c r="SYN33" s="507"/>
      <c r="SYO33" s="507"/>
      <c r="SYP33" s="507"/>
      <c r="SYQ33" s="507"/>
      <c r="SYR33" s="507"/>
      <c r="SYS33" s="507"/>
      <c r="SYT33" s="507"/>
      <c r="SYU33" s="507"/>
      <c r="SYV33" s="507"/>
      <c r="SYW33" s="507"/>
      <c r="SYX33" s="507"/>
      <c r="SYY33" s="507"/>
      <c r="SYZ33" s="507"/>
      <c r="SZA33" s="507"/>
      <c r="SZB33" s="507"/>
      <c r="SZC33" s="507"/>
      <c r="SZD33" s="507"/>
      <c r="SZE33" s="507"/>
      <c r="SZF33" s="507"/>
      <c r="SZG33" s="507"/>
      <c r="SZH33" s="507"/>
      <c r="SZI33" s="507"/>
      <c r="SZJ33" s="507"/>
      <c r="SZK33" s="507"/>
      <c r="SZL33" s="507"/>
      <c r="SZM33" s="507"/>
      <c r="SZN33" s="507"/>
      <c r="SZO33" s="507"/>
      <c r="SZP33" s="507"/>
      <c r="SZQ33" s="507"/>
      <c r="SZR33" s="507"/>
      <c r="SZS33" s="507"/>
      <c r="SZT33" s="507"/>
      <c r="SZU33" s="507"/>
      <c r="SZV33" s="507"/>
      <c r="SZW33" s="507"/>
      <c r="SZX33" s="507"/>
      <c r="SZY33" s="507"/>
      <c r="SZZ33" s="507"/>
      <c r="TAA33" s="507"/>
      <c r="TAB33" s="507"/>
      <c r="TAC33" s="507"/>
      <c r="TAD33" s="507"/>
      <c r="TAE33" s="507"/>
      <c r="TAF33" s="507"/>
      <c r="TAG33" s="507"/>
      <c r="TAH33" s="507"/>
      <c r="TAI33" s="507"/>
      <c r="TAJ33" s="507"/>
      <c r="TAK33" s="507"/>
      <c r="TAL33" s="507"/>
      <c r="TAM33" s="507"/>
      <c r="TAN33" s="507"/>
      <c r="TAO33" s="507"/>
      <c r="TAP33" s="507"/>
      <c r="TAQ33" s="507"/>
      <c r="TAR33" s="507"/>
      <c r="TAS33" s="507"/>
      <c r="TAT33" s="507"/>
      <c r="TAU33" s="507"/>
      <c r="TAV33" s="507"/>
      <c r="TAW33" s="507"/>
      <c r="TAX33" s="507"/>
      <c r="TAY33" s="507"/>
      <c r="TAZ33" s="507"/>
      <c r="TBA33" s="507"/>
      <c r="TBB33" s="507"/>
      <c r="TBC33" s="507"/>
      <c r="TBD33" s="507"/>
      <c r="TBE33" s="507"/>
      <c r="TBF33" s="507"/>
      <c r="TBG33" s="507"/>
      <c r="TBH33" s="507"/>
      <c r="TBI33" s="507"/>
      <c r="TBJ33" s="507"/>
      <c r="TBK33" s="507"/>
      <c r="TBL33" s="507"/>
      <c r="TBM33" s="507"/>
      <c r="TBN33" s="507"/>
      <c r="TBO33" s="507"/>
      <c r="TBP33" s="507"/>
      <c r="TBQ33" s="507"/>
      <c r="TBR33" s="507"/>
      <c r="TBS33" s="507"/>
      <c r="TBT33" s="507"/>
      <c r="TBU33" s="507"/>
      <c r="TBV33" s="507"/>
      <c r="TBW33" s="507"/>
      <c r="TBX33" s="507"/>
      <c r="TBY33" s="507"/>
      <c r="TBZ33" s="507"/>
      <c r="TCA33" s="507"/>
      <c r="TCB33" s="507"/>
      <c r="TCC33" s="507"/>
      <c r="TCD33" s="507"/>
      <c r="TCE33" s="507"/>
      <c r="TCF33" s="507"/>
      <c r="TCG33" s="507"/>
      <c r="TCH33" s="507"/>
      <c r="TCI33" s="507"/>
      <c r="TCJ33" s="507"/>
      <c r="TCK33" s="507"/>
      <c r="TCL33" s="507"/>
      <c r="TCM33" s="507"/>
      <c r="TCN33" s="507"/>
      <c r="TCO33" s="507"/>
      <c r="TCP33" s="507"/>
      <c r="TCQ33" s="507"/>
      <c r="TCR33" s="507"/>
      <c r="TCS33" s="507"/>
      <c r="TCT33" s="507"/>
      <c r="TCU33" s="507"/>
      <c r="TCV33" s="507"/>
      <c r="TCW33" s="507"/>
      <c r="TCX33" s="507"/>
      <c r="TCY33" s="507"/>
      <c r="TCZ33" s="507"/>
      <c r="TDA33" s="507"/>
      <c r="TDB33" s="507"/>
      <c r="TDC33" s="507"/>
      <c r="TDD33" s="507"/>
      <c r="TDE33" s="507"/>
      <c r="TDF33" s="507"/>
      <c r="TDG33" s="507"/>
      <c r="TDH33" s="507"/>
      <c r="TDI33" s="507"/>
      <c r="TDJ33" s="507"/>
      <c r="TDK33" s="507"/>
      <c r="TDL33" s="507"/>
      <c r="TDM33" s="507"/>
      <c r="TDN33" s="507"/>
      <c r="TDO33" s="507"/>
      <c r="TDP33" s="507"/>
      <c r="TDQ33" s="507"/>
      <c r="TDR33" s="507"/>
      <c r="TDS33" s="507"/>
      <c r="TDT33" s="507"/>
      <c r="TDU33" s="507"/>
      <c r="TDV33" s="507"/>
      <c r="TDW33" s="507"/>
      <c r="TDX33" s="507"/>
      <c r="TDY33" s="507"/>
      <c r="TDZ33" s="507"/>
      <c r="TEA33" s="507"/>
      <c r="TEB33" s="507"/>
      <c r="TEC33" s="507"/>
      <c r="TED33" s="507"/>
      <c r="TEE33" s="507"/>
      <c r="TEF33" s="507"/>
      <c r="TEG33" s="507"/>
      <c r="TEH33" s="507"/>
      <c r="TEI33" s="507"/>
      <c r="TEJ33" s="507"/>
      <c r="TEK33" s="507"/>
      <c r="TEL33" s="507"/>
      <c r="TEM33" s="507"/>
      <c r="TEN33" s="507"/>
      <c r="TEO33" s="507"/>
      <c r="TEP33" s="507"/>
      <c r="TEQ33" s="507"/>
      <c r="TER33" s="507"/>
      <c r="TES33" s="507"/>
      <c r="TET33" s="507"/>
      <c r="TEU33" s="507"/>
      <c r="TEV33" s="507"/>
      <c r="TEW33" s="507"/>
      <c r="TEX33" s="507"/>
      <c r="TEY33" s="507"/>
      <c r="TEZ33" s="507"/>
      <c r="TFA33" s="507"/>
      <c r="TFB33" s="507"/>
      <c r="TFC33" s="507"/>
      <c r="TFD33" s="507"/>
      <c r="TFE33" s="507"/>
      <c r="TFF33" s="507"/>
      <c r="TFG33" s="507"/>
      <c r="TFH33" s="507"/>
      <c r="TFI33" s="507"/>
      <c r="TFJ33" s="507"/>
      <c r="TFK33" s="507"/>
      <c r="TFL33" s="507"/>
      <c r="TFM33" s="507"/>
      <c r="TFN33" s="507"/>
      <c r="TFO33" s="507"/>
      <c r="TFP33" s="507"/>
      <c r="TFQ33" s="507"/>
      <c r="TFR33" s="507"/>
      <c r="TFS33" s="507"/>
      <c r="TFT33" s="507"/>
      <c r="TFU33" s="507"/>
      <c r="TFV33" s="507"/>
      <c r="TFW33" s="507"/>
      <c r="TFX33" s="507"/>
      <c r="TFY33" s="507"/>
      <c r="TFZ33" s="507"/>
      <c r="TGA33" s="507"/>
      <c r="TGB33" s="507"/>
      <c r="TGC33" s="507"/>
      <c r="TGD33" s="507"/>
      <c r="TGE33" s="507"/>
      <c r="TGF33" s="507"/>
      <c r="TGG33" s="507"/>
      <c r="TGH33" s="507"/>
      <c r="TGI33" s="507"/>
      <c r="TGJ33" s="507"/>
      <c r="TGK33" s="507"/>
      <c r="TGL33" s="507"/>
      <c r="TGM33" s="507"/>
      <c r="TGN33" s="507"/>
      <c r="TGO33" s="507"/>
      <c r="TGP33" s="507"/>
      <c r="TGQ33" s="507"/>
      <c r="TGR33" s="507"/>
      <c r="TGS33" s="507"/>
      <c r="TGT33" s="507"/>
      <c r="TGU33" s="507"/>
      <c r="TGV33" s="507"/>
      <c r="TGW33" s="507"/>
      <c r="TGX33" s="507"/>
      <c r="TGY33" s="507"/>
      <c r="TGZ33" s="507"/>
      <c r="THA33" s="507"/>
      <c r="THB33" s="507"/>
      <c r="THC33" s="507"/>
      <c r="THD33" s="507"/>
      <c r="THE33" s="507"/>
      <c r="THF33" s="507"/>
      <c r="THG33" s="507"/>
      <c r="THH33" s="507"/>
      <c r="THI33" s="507"/>
      <c r="THJ33" s="507"/>
      <c r="THK33" s="507"/>
      <c r="THL33" s="507"/>
      <c r="THM33" s="507"/>
      <c r="THN33" s="507"/>
      <c r="THO33" s="507"/>
      <c r="THP33" s="507"/>
      <c r="THQ33" s="507"/>
      <c r="THR33" s="507"/>
      <c r="THS33" s="507"/>
      <c r="THT33" s="507"/>
      <c r="THU33" s="507"/>
      <c r="THV33" s="507"/>
      <c r="THW33" s="507"/>
      <c r="THX33" s="507"/>
      <c r="THY33" s="507"/>
      <c r="THZ33" s="507"/>
      <c r="TIA33" s="507"/>
      <c r="TIB33" s="507"/>
      <c r="TIC33" s="507"/>
      <c r="TID33" s="507"/>
      <c r="TIE33" s="507"/>
      <c r="TIF33" s="507"/>
      <c r="TIG33" s="507"/>
      <c r="TIH33" s="507"/>
      <c r="TII33" s="507"/>
      <c r="TIJ33" s="507"/>
      <c r="TIK33" s="507"/>
      <c r="TIL33" s="507"/>
      <c r="TIM33" s="507"/>
      <c r="TIN33" s="507"/>
      <c r="TIO33" s="507"/>
      <c r="TIP33" s="507"/>
      <c r="TIQ33" s="507"/>
      <c r="TIR33" s="507"/>
      <c r="TIS33" s="507"/>
      <c r="TIT33" s="507"/>
      <c r="TIU33" s="507"/>
      <c r="TIV33" s="507"/>
      <c r="TIW33" s="507"/>
      <c r="TIX33" s="507"/>
      <c r="TIY33" s="507"/>
      <c r="TIZ33" s="507"/>
      <c r="TJA33" s="507"/>
      <c r="TJB33" s="507"/>
      <c r="TJC33" s="507"/>
      <c r="TJD33" s="507"/>
      <c r="TJE33" s="507"/>
      <c r="TJF33" s="507"/>
      <c r="TJG33" s="507"/>
      <c r="TJH33" s="507"/>
      <c r="TJI33" s="507"/>
      <c r="TJJ33" s="507"/>
      <c r="TJK33" s="507"/>
      <c r="TJL33" s="507"/>
      <c r="TJM33" s="507"/>
      <c r="TJN33" s="507"/>
      <c r="TJO33" s="507"/>
      <c r="TJP33" s="507"/>
      <c r="TJQ33" s="507"/>
      <c r="TJR33" s="507"/>
      <c r="TJS33" s="507"/>
      <c r="TJT33" s="507"/>
      <c r="TJU33" s="507"/>
      <c r="TJV33" s="507"/>
      <c r="TJW33" s="507"/>
      <c r="TJX33" s="507"/>
      <c r="TJY33" s="507"/>
      <c r="TJZ33" s="507"/>
      <c r="TKA33" s="507"/>
      <c r="TKB33" s="507"/>
      <c r="TKC33" s="507"/>
      <c r="TKD33" s="507"/>
      <c r="TKE33" s="507"/>
      <c r="TKF33" s="507"/>
      <c r="TKG33" s="507"/>
      <c r="TKH33" s="507"/>
      <c r="TKI33" s="507"/>
      <c r="TKJ33" s="507"/>
      <c r="TKK33" s="507"/>
      <c r="TKL33" s="507"/>
      <c r="TKM33" s="507"/>
      <c r="TKN33" s="507"/>
      <c r="TKO33" s="507"/>
      <c r="TKP33" s="507"/>
      <c r="TKQ33" s="507"/>
      <c r="TKR33" s="507"/>
      <c r="TKS33" s="507"/>
      <c r="TKT33" s="507"/>
      <c r="TKU33" s="507"/>
      <c r="TKV33" s="507"/>
      <c r="TKW33" s="507"/>
      <c r="TKX33" s="507"/>
      <c r="TKY33" s="507"/>
      <c r="TKZ33" s="507"/>
      <c r="TLA33" s="507"/>
      <c r="TLB33" s="507"/>
      <c r="TLC33" s="507"/>
      <c r="TLD33" s="507"/>
      <c r="TLE33" s="507"/>
      <c r="TLF33" s="507"/>
      <c r="TLG33" s="507"/>
      <c r="TLH33" s="507"/>
      <c r="TLI33" s="507"/>
      <c r="TLJ33" s="507"/>
      <c r="TLK33" s="507"/>
      <c r="TLL33" s="507"/>
      <c r="TLM33" s="507"/>
      <c r="TLN33" s="507"/>
      <c r="TLO33" s="507"/>
      <c r="TLP33" s="507"/>
      <c r="TLQ33" s="507"/>
      <c r="TLR33" s="507"/>
      <c r="TLS33" s="507"/>
      <c r="TLT33" s="507"/>
      <c r="TLU33" s="507"/>
      <c r="TLV33" s="507"/>
      <c r="TLW33" s="507"/>
      <c r="TLX33" s="507"/>
      <c r="TLY33" s="507"/>
      <c r="TLZ33" s="507"/>
      <c r="TMA33" s="507"/>
      <c r="TMB33" s="507"/>
      <c r="TMC33" s="507"/>
      <c r="TMD33" s="507"/>
      <c r="TME33" s="507"/>
      <c r="TMF33" s="507"/>
      <c r="TMG33" s="507"/>
      <c r="TMH33" s="507"/>
      <c r="TMI33" s="507"/>
      <c r="TMJ33" s="507"/>
      <c r="TMK33" s="507"/>
      <c r="TML33" s="507"/>
      <c r="TMM33" s="507"/>
      <c r="TMN33" s="507"/>
      <c r="TMO33" s="507"/>
      <c r="TMP33" s="507"/>
      <c r="TMQ33" s="507"/>
      <c r="TMR33" s="507"/>
      <c r="TMS33" s="507"/>
      <c r="TMT33" s="507"/>
      <c r="TMU33" s="507"/>
      <c r="TMV33" s="507"/>
      <c r="TMW33" s="507"/>
      <c r="TMX33" s="507"/>
      <c r="TMY33" s="507"/>
      <c r="TMZ33" s="507"/>
      <c r="TNA33" s="507"/>
      <c r="TNB33" s="507"/>
      <c r="TNC33" s="507"/>
      <c r="TND33" s="507"/>
      <c r="TNE33" s="507"/>
      <c r="TNF33" s="507"/>
      <c r="TNG33" s="507"/>
      <c r="TNH33" s="507"/>
      <c r="TNI33" s="507"/>
      <c r="TNJ33" s="507"/>
      <c r="TNK33" s="507"/>
      <c r="TNL33" s="507"/>
      <c r="TNM33" s="507"/>
      <c r="TNN33" s="507"/>
      <c r="TNO33" s="507"/>
      <c r="TNP33" s="507"/>
      <c r="TNQ33" s="507"/>
      <c r="TNR33" s="507"/>
      <c r="TNS33" s="507"/>
      <c r="TNT33" s="507"/>
      <c r="TNU33" s="507"/>
      <c r="TNV33" s="507"/>
      <c r="TNW33" s="507"/>
      <c r="TNX33" s="507"/>
      <c r="TNY33" s="507"/>
      <c r="TNZ33" s="507"/>
      <c r="TOA33" s="507"/>
      <c r="TOB33" s="507"/>
      <c r="TOC33" s="507"/>
      <c r="TOD33" s="507"/>
      <c r="TOE33" s="507"/>
      <c r="TOF33" s="507"/>
      <c r="TOG33" s="507"/>
      <c r="TOH33" s="507"/>
      <c r="TOI33" s="507"/>
      <c r="TOJ33" s="507"/>
      <c r="TOK33" s="507"/>
      <c r="TOL33" s="507"/>
      <c r="TOM33" s="507"/>
      <c r="TON33" s="507"/>
      <c r="TOO33" s="507"/>
      <c r="TOP33" s="507"/>
      <c r="TOQ33" s="507"/>
      <c r="TOR33" s="507"/>
      <c r="TOS33" s="507"/>
      <c r="TOT33" s="507"/>
      <c r="TOU33" s="507"/>
      <c r="TOV33" s="507"/>
      <c r="TOW33" s="507"/>
      <c r="TOX33" s="507"/>
      <c r="TOY33" s="507"/>
      <c r="TOZ33" s="507"/>
      <c r="TPA33" s="507"/>
      <c r="TPB33" s="507"/>
      <c r="TPC33" s="507"/>
      <c r="TPD33" s="507"/>
      <c r="TPE33" s="507"/>
      <c r="TPF33" s="507"/>
      <c r="TPG33" s="507"/>
      <c r="TPH33" s="507"/>
      <c r="TPI33" s="507"/>
      <c r="TPJ33" s="507"/>
      <c r="TPK33" s="507"/>
      <c r="TPL33" s="507"/>
      <c r="TPM33" s="507"/>
      <c r="TPN33" s="507"/>
      <c r="TPO33" s="507"/>
      <c r="TPP33" s="507"/>
      <c r="TPQ33" s="507"/>
      <c r="TPR33" s="507"/>
      <c r="TPS33" s="507"/>
      <c r="TPT33" s="507"/>
      <c r="TPU33" s="507"/>
      <c r="TPV33" s="507"/>
      <c r="TPW33" s="507"/>
      <c r="TPX33" s="507"/>
      <c r="TPY33" s="507"/>
      <c r="TPZ33" s="507"/>
      <c r="TQA33" s="507"/>
      <c r="TQB33" s="507"/>
      <c r="TQC33" s="507"/>
      <c r="TQD33" s="507"/>
      <c r="TQE33" s="507"/>
      <c r="TQF33" s="507"/>
      <c r="TQG33" s="507"/>
      <c r="TQH33" s="507"/>
      <c r="TQI33" s="507"/>
      <c r="TQJ33" s="507"/>
      <c r="TQK33" s="507"/>
      <c r="TQL33" s="507"/>
      <c r="TQM33" s="507"/>
      <c r="TQN33" s="507"/>
      <c r="TQO33" s="507"/>
      <c r="TQP33" s="507"/>
      <c r="TQQ33" s="507"/>
      <c r="TQR33" s="507"/>
      <c r="TQS33" s="507"/>
      <c r="TQT33" s="507"/>
      <c r="TQU33" s="507"/>
      <c r="TQV33" s="507"/>
      <c r="TQW33" s="507"/>
      <c r="TQX33" s="507"/>
      <c r="TQY33" s="507"/>
      <c r="TQZ33" s="507"/>
      <c r="TRA33" s="507"/>
      <c r="TRB33" s="507"/>
      <c r="TRC33" s="507"/>
      <c r="TRD33" s="507"/>
      <c r="TRE33" s="507"/>
      <c r="TRF33" s="507"/>
      <c r="TRG33" s="507"/>
      <c r="TRH33" s="507"/>
      <c r="TRI33" s="507"/>
      <c r="TRJ33" s="507"/>
      <c r="TRK33" s="507"/>
      <c r="TRL33" s="507"/>
      <c r="TRM33" s="507"/>
      <c r="TRN33" s="507"/>
      <c r="TRO33" s="507"/>
      <c r="TRP33" s="507"/>
      <c r="TRQ33" s="507"/>
      <c r="TRR33" s="507"/>
      <c r="TRS33" s="507"/>
      <c r="TRT33" s="507"/>
      <c r="TRU33" s="507"/>
      <c r="TRV33" s="507"/>
      <c r="TRW33" s="507"/>
      <c r="TRX33" s="507"/>
      <c r="TRY33" s="507"/>
      <c r="TRZ33" s="507"/>
      <c r="TSA33" s="507"/>
      <c r="TSB33" s="507"/>
      <c r="TSC33" s="507"/>
      <c r="TSD33" s="507"/>
      <c r="TSE33" s="507"/>
      <c r="TSF33" s="507"/>
      <c r="TSG33" s="507"/>
      <c r="TSH33" s="507"/>
      <c r="TSI33" s="507"/>
      <c r="TSJ33" s="507"/>
      <c r="TSK33" s="507"/>
      <c r="TSL33" s="507"/>
      <c r="TSM33" s="507"/>
      <c r="TSN33" s="507"/>
      <c r="TSO33" s="507"/>
      <c r="TSP33" s="507"/>
      <c r="TSQ33" s="507"/>
      <c r="TSR33" s="507"/>
      <c r="TSS33" s="507"/>
      <c r="TST33" s="507"/>
      <c r="TSU33" s="507"/>
      <c r="TSV33" s="507"/>
      <c r="TSW33" s="507"/>
      <c r="TSX33" s="507"/>
      <c r="TSY33" s="507"/>
      <c r="TSZ33" s="507"/>
      <c r="TTA33" s="507"/>
      <c r="TTB33" s="507"/>
      <c r="TTC33" s="507"/>
      <c r="TTD33" s="507"/>
      <c r="TTE33" s="507"/>
      <c r="TTF33" s="507"/>
      <c r="TTG33" s="507"/>
      <c r="TTH33" s="507"/>
      <c r="TTI33" s="507"/>
      <c r="TTJ33" s="507"/>
      <c r="TTK33" s="507"/>
      <c r="TTL33" s="507"/>
      <c r="TTM33" s="507"/>
      <c r="TTN33" s="507"/>
      <c r="TTO33" s="507"/>
      <c r="TTP33" s="507"/>
      <c r="TTQ33" s="507"/>
      <c r="TTR33" s="507"/>
      <c r="TTS33" s="507"/>
      <c r="TTT33" s="507"/>
      <c r="TTU33" s="507"/>
      <c r="TTV33" s="507"/>
      <c r="TTW33" s="507"/>
      <c r="TTX33" s="507"/>
      <c r="TTY33" s="507"/>
      <c r="TTZ33" s="507"/>
      <c r="TUA33" s="507"/>
      <c r="TUB33" s="507"/>
      <c r="TUC33" s="507"/>
      <c r="TUD33" s="507"/>
      <c r="TUE33" s="507"/>
      <c r="TUF33" s="507"/>
      <c r="TUG33" s="507"/>
      <c r="TUH33" s="507"/>
      <c r="TUI33" s="507"/>
      <c r="TUJ33" s="507"/>
      <c r="TUK33" s="507"/>
      <c r="TUL33" s="507"/>
      <c r="TUM33" s="507"/>
      <c r="TUN33" s="507"/>
      <c r="TUO33" s="507"/>
      <c r="TUP33" s="507"/>
      <c r="TUQ33" s="507"/>
      <c r="TUR33" s="507"/>
      <c r="TUS33" s="507"/>
      <c r="TUT33" s="507"/>
      <c r="TUU33" s="507"/>
      <c r="TUV33" s="507"/>
      <c r="TUW33" s="507"/>
      <c r="TUX33" s="507"/>
      <c r="TUY33" s="507"/>
      <c r="TUZ33" s="507"/>
      <c r="TVA33" s="507"/>
      <c r="TVB33" s="507"/>
      <c r="TVC33" s="507"/>
      <c r="TVD33" s="507"/>
      <c r="TVE33" s="507"/>
      <c r="TVF33" s="507"/>
      <c r="TVG33" s="507"/>
      <c r="TVH33" s="507"/>
      <c r="TVI33" s="507"/>
      <c r="TVJ33" s="507"/>
      <c r="TVK33" s="507"/>
      <c r="TVL33" s="507"/>
      <c r="TVM33" s="507"/>
      <c r="TVN33" s="507"/>
      <c r="TVO33" s="507"/>
      <c r="TVP33" s="507"/>
      <c r="TVQ33" s="507"/>
      <c r="TVR33" s="507"/>
      <c r="TVS33" s="507"/>
      <c r="TVT33" s="507"/>
      <c r="TVU33" s="507"/>
      <c r="TVV33" s="507"/>
      <c r="TVW33" s="507"/>
      <c r="TVX33" s="507"/>
      <c r="TVY33" s="507"/>
      <c r="TVZ33" s="507"/>
      <c r="TWA33" s="507"/>
      <c r="TWB33" s="507"/>
      <c r="TWC33" s="507"/>
      <c r="TWD33" s="507"/>
      <c r="TWE33" s="507"/>
      <c r="TWF33" s="507"/>
      <c r="TWG33" s="507"/>
      <c r="TWH33" s="507"/>
      <c r="TWI33" s="507"/>
      <c r="TWJ33" s="507"/>
      <c r="TWK33" s="507"/>
      <c r="TWL33" s="507"/>
      <c r="TWM33" s="507"/>
      <c r="TWN33" s="507"/>
      <c r="TWO33" s="507"/>
      <c r="TWP33" s="507"/>
      <c r="TWQ33" s="507"/>
      <c r="TWR33" s="507"/>
      <c r="TWS33" s="507"/>
      <c r="TWT33" s="507"/>
      <c r="TWU33" s="507"/>
      <c r="TWV33" s="507"/>
      <c r="TWW33" s="507"/>
      <c r="TWX33" s="507"/>
      <c r="TWY33" s="507"/>
      <c r="TWZ33" s="507"/>
      <c r="TXA33" s="507"/>
      <c r="TXB33" s="507"/>
      <c r="TXC33" s="507"/>
      <c r="TXD33" s="507"/>
      <c r="TXE33" s="507"/>
      <c r="TXF33" s="507"/>
      <c r="TXG33" s="507"/>
      <c r="TXH33" s="507"/>
      <c r="TXI33" s="507"/>
      <c r="TXJ33" s="507"/>
      <c r="TXK33" s="507"/>
      <c r="TXL33" s="507"/>
      <c r="TXM33" s="507"/>
      <c r="TXN33" s="507"/>
      <c r="TXO33" s="507"/>
      <c r="TXP33" s="507"/>
      <c r="TXQ33" s="507"/>
      <c r="TXR33" s="507"/>
      <c r="TXS33" s="507"/>
      <c r="TXT33" s="507"/>
      <c r="TXU33" s="507"/>
      <c r="TXV33" s="507"/>
      <c r="TXW33" s="507"/>
      <c r="TXX33" s="507"/>
      <c r="TXY33" s="507"/>
      <c r="TXZ33" s="507"/>
      <c r="TYA33" s="507"/>
      <c r="TYB33" s="507"/>
      <c r="TYC33" s="507"/>
      <c r="TYD33" s="507"/>
      <c r="TYE33" s="507"/>
      <c r="TYF33" s="507"/>
      <c r="TYG33" s="507"/>
      <c r="TYH33" s="507"/>
      <c r="TYI33" s="507"/>
      <c r="TYJ33" s="507"/>
      <c r="TYK33" s="507"/>
      <c r="TYL33" s="507"/>
      <c r="TYM33" s="507"/>
      <c r="TYN33" s="507"/>
      <c r="TYO33" s="507"/>
      <c r="TYP33" s="507"/>
      <c r="TYQ33" s="507"/>
      <c r="TYR33" s="507"/>
      <c r="TYS33" s="507"/>
      <c r="TYT33" s="507"/>
      <c r="TYU33" s="507"/>
      <c r="TYV33" s="507"/>
      <c r="TYW33" s="507"/>
      <c r="TYX33" s="507"/>
      <c r="TYY33" s="507"/>
      <c r="TYZ33" s="507"/>
      <c r="TZA33" s="507"/>
      <c r="TZB33" s="507"/>
      <c r="TZC33" s="507"/>
      <c r="TZD33" s="507"/>
      <c r="TZE33" s="507"/>
      <c r="TZF33" s="507"/>
      <c r="TZG33" s="507"/>
      <c r="TZH33" s="507"/>
      <c r="TZI33" s="507"/>
      <c r="TZJ33" s="507"/>
      <c r="TZK33" s="507"/>
      <c r="TZL33" s="507"/>
      <c r="TZM33" s="507"/>
      <c r="TZN33" s="507"/>
      <c r="TZO33" s="507"/>
      <c r="TZP33" s="507"/>
      <c r="TZQ33" s="507"/>
      <c r="TZR33" s="507"/>
      <c r="TZS33" s="507"/>
      <c r="TZT33" s="507"/>
      <c r="TZU33" s="507"/>
      <c r="TZV33" s="507"/>
      <c r="TZW33" s="507"/>
      <c r="TZX33" s="507"/>
      <c r="TZY33" s="507"/>
      <c r="TZZ33" s="507"/>
      <c r="UAA33" s="507"/>
      <c r="UAB33" s="507"/>
      <c r="UAC33" s="507"/>
      <c r="UAD33" s="507"/>
      <c r="UAE33" s="507"/>
      <c r="UAF33" s="507"/>
      <c r="UAG33" s="507"/>
      <c r="UAH33" s="507"/>
      <c r="UAI33" s="507"/>
      <c r="UAJ33" s="507"/>
      <c r="UAK33" s="507"/>
      <c r="UAL33" s="507"/>
      <c r="UAM33" s="507"/>
      <c r="UAN33" s="507"/>
      <c r="UAO33" s="507"/>
      <c r="UAP33" s="507"/>
      <c r="UAQ33" s="507"/>
      <c r="UAR33" s="507"/>
      <c r="UAS33" s="507"/>
      <c r="UAT33" s="507"/>
      <c r="UAU33" s="507"/>
      <c r="UAV33" s="507"/>
      <c r="UAW33" s="507"/>
      <c r="UAX33" s="507"/>
      <c r="UAY33" s="507"/>
      <c r="UAZ33" s="507"/>
      <c r="UBA33" s="507"/>
      <c r="UBB33" s="507"/>
      <c r="UBC33" s="507"/>
      <c r="UBD33" s="507"/>
      <c r="UBE33" s="507"/>
      <c r="UBF33" s="507"/>
      <c r="UBG33" s="507"/>
      <c r="UBH33" s="507"/>
      <c r="UBI33" s="507"/>
      <c r="UBJ33" s="507"/>
      <c r="UBK33" s="507"/>
      <c r="UBL33" s="507"/>
      <c r="UBM33" s="507"/>
      <c r="UBN33" s="507"/>
      <c r="UBO33" s="507"/>
      <c r="UBP33" s="507"/>
      <c r="UBQ33" s="507"/>
      <c r="UBR33" s="507"/>
      <c r="UBS33" s="507"/>
      <c r="UBT33" s="507"/>
      <c r="UBU33" s="507"/>
      <c r="UBV33" s="507"/>
      <c r="UBW33" s="507"/>
      <c r="UBX33" s="507"/>
      <c r="UBY33" s="507"/>
      <c r="UBZ33" s="507"/>
      <c r="UCA33" s="507"/>
      <c r="UCB33" s="507"/>
      <c r="UCC33" s="507"/>
      <c r="UCD33" s="507"/>
      <c r="UCE33" s="507"/>
      <c r="UCF33" s="507"/>
      <c r="UCG33" s="507"/>
      <c r="UCH33" s="507"/>
      <c r="UCI33" s="507"/>
      <c r="UCJ33" s="507"/>
      <c r="UCK33" s="507"/>
      <c r="UCL33" s="507"/>
      <c r="UCM33" s="507"/>
      <c r="UCN33" s="507"/>
      <c r="UCO33" s="507"/>
      <c r="UCP33" s="507"/>
      <c r="UCQ33" s="507"/>
      <c r="UCR33" s="507"/>
      <c r="UCS33" s="507"/>
      <c r="UCT33" s="507"/>
      <c r="UCU33" s="507"/>
      <c r="UCV33" s="507"/>
      <c r="UCW33" s="507"/>
      <c r="UCX33" s="507"/>
      <c r="UCY33" s="507"/>
      <c r="UCZ33" s="507"/>
      <c r="UDA33" s="507"/>
      <c r="UDB33" s="507"/>
      <c r="UDC33" s="507"/>
      <c r="UDD33" s="507"/>
      <c r="UDE33" s="507"/>
      <c r="UDF33" s="507"/>
      <c r="UDG33" s="507"/>
      <c r="UDH33" s="507"/>
      <c r="UDI33" s="507"/>
      <c r="UDJ33" s="507"/>
      <c r="UDK33" s="507"/>
      <c r="UDL33" s="507"/>
      <c r="UDM33" s="507"/>
      <c r="UDN33" s="507"/>
      <c r="UDO33" s="507"/>
      <c r="UDP33" s="507"/>
      <c r="UDQ33" s="507"/>
      <c r="UDR33" s="507"/>
      <c r="UDS33" s="507"/>
      <c r="UDT33" s="507"/>
      <c r="UDU33" s="507"/>
      <c r="UDV33" s="507"/>
      <c r="UDW33" s="507"/>
      <c r="UDX33" s="507"/>
      <c r="UDY33" s="507"/>
      <c r="UDZ33" s="507"/>
      <c r="UEA33" s="507"/>
      <c r="UEB33" s="507"/>
      <c r="UEC33" s="507"/>
      <c r="UED33" s="507"/>
      <c r="UEE33" s="507"/>
      <c r="UEF33" s="507"/>
      <c r="UEG33" s="507"/>
      <c r="UEH33" s="507"/>
      <c r="UEI33" s="507"/>
      <c r="UEJ33" s="507"/>
      <c r="UEK33" s="507"/>
      <c r="UEL33" s="507"/>
      <c r="UEM33" s="507"/>
      <c r="UEN33" s="507"/>
      <c r="UEO33" s="507"/>
      <c r="UEP33" s="507"/>
      <c r="UEQ33" s="507"/>
      <c r="UER33" s="507"/>
      <c r="UES33" s="507"/>
      <c r="UET33" s="507"/>
      <c r="UEU33" s="507"/>
      <c r="UEV33" s="507"/>
      <c r="UEW33" s="507"/>
      <c r="UEX33" s="507"/>
      <c r="UEY33" s="507"/>
      <c r="UEZ33" s="507"/>
      <c r="UFA33" s="507"/>
      <c r="UFB33" s="507"/>
      <c r="UFC33" s="507"/>
      <c r="UFD33" s="507"/>
      <c r="UFE33" s="507"/>
      <c r="UFF33" s="507"/>
      <c r="UFG33" s="507"/>
      <c r="UFH33" s="507"/>
      <c r="UFI33" s="507"/>
      <c r="UFJ33" s="507"/>
      <c r="UFK33" s="507"/>
      <c r="UFL33" s="507"/>
      <c r="UFM33" s="507"/>
      <c r="UFN33" s="507"/>
      <c r="UFO33" s="507"/>
      <c r="UFP33" s="507"/>
      <c r="UFQ33" s="507"/>
      <c r="UFR33" s="507"/>
      <c r="UFS33" s="507"/>
      <c r="UFT33" s="507"/>
      <c r="UFU33" s="507"/>
      <c r="UFV33" s="507"/>
      <c r="UFW33" s="507"/>
      <c r="UFX33" s="507"/>
      <c r="UFY33" s="507"/>
      <c r="UFZ33" s="507"/>
      <c r="UGA33" s="507"/>
      <c r="UGB33" s="507"/>
      <c r="UGC33" s="507"/>
      <c r="UGD33" s="507"/>
      <c r="UGE33" s="507"/>
      <c r="UGF33" s="507"/>
      <c r="UGG33" s="507"/>
      <c r="UGH33" s="507"/>
      <c r="UGI33" s="507"/>
      <c r="UGJ33" s="507"/>
      <c r="UGK33" s="507"/>
      <c r="UGL33" s="507"/>
      <c r="UGM33" s="507"/>
      <c r="UGN33" s="507"/>
      <c r="UGO33" s="507"/>
      <c r="UGP33" s="507"/>
      <c r="UGQ33" s="507"/>
      <c r="UGR33" s="507"/>
      <c r="UGS33" s="507"/>
      <c r="UGT33" s="507"/>
      <c r="UGU33" s="507"/>
      <c r="UGV33" s="507"/>
      <c r="UGW33" s="507"/>
      <c r="UGX33" s="507"/>
      <c r="UGY33" s="507"/>
      <c r="UGZ33" s="507"/>
      <c r="UHA33" s="507"/>
      <c r="UHB33" s="507"/>
      <c r="UHC33" s="507"/>
      <c r="UHD33" s="507"/>
      <c r="UHE33" s="507"/>
      <c r="UHF33" s="507"/>
      <c r="UHG33" s="507"/>
      <c r="UHH33" s="507"/>
      <c r="UHI33" s="507"/>
      <c r="UHJ33" s="507"/>
      <c r="UHK33" s="507"/>
      <c r="UHL33" s="507"/>
      <c r="UHM33" s="507"/>
      <c r="UHN33" s="507"/>
      <c r="UHO33" s="507"/>
      <c r="UHP33" s="507"/>
      <c r="UHQ33" s="507"/>
      <c r="UHR33" s="507"/>
      <c r="UHS33" s="507"/>
      <c r="UHT33" s="507"/>
      <c r="UHU33" s="507"/>
      <c r="UHV33" s="507"/>
      <c r="UHW33" s="507"/>
      <c r="UHX33" s="507"/>
      <c r="UHY33" s="507"/>
      <c r="UHZ33" s="507"/>
      <c r="UIA33" s="507"/>
      <c r="UIB33" s="507"/>
      <c r="UIC33" s="507"/>
      <c r="UID33" s="507"/>
      <c r="UIE33" s="507"/>
      <c r="UIF33" s="507"/>
      <c r="UIG33" s="507"/>
      <c r="UIH33" s="507"/>
      <c r="UII33" s="507"/>
      <c r="UIJ33" s="507"/>
      <c r="UIK33" s="507"/>
      <c r="UIL33" s="507"/>
      <c r="UIM33" s="507"/>
      <c r="UIN33" s="507"/>
      <c r="UIO33" s="507"/>
      <c r="UIP33" s="507"/>
      <c r="UIQ33" s="507"/>
      <c r="UIR33" s="507"/>
      <c r="UIS33" s="507"/>
      <c r="UIT33" s="507"/>
      <c r="UIU33" s="507"/>
      <c r="UIV33" s="507"/>
      <c r="UIW33" s="507"/>
      <c r="UIX33" s="507"/>
      <c r="UIY33" s="507"/>
      <c r="UIZ33" s="507"/>
      <c r="UJA33" s="507"/>
      <c r="UJB33" s="507"/>
      <c r="UJC33" s="507"/>
      <c r="UJD33" s="507"/>
      <c r="UJE33" s="507"/>
      <c r="UJF33" s="507"/>
      <c r="UJG33" s="507"/>
      <c r="UJH33" s="507"/>
      <c r="UJI33" s="507"/>
      <c r="UJJ33" s="507"/>
      <c r="UJK33" s="507"/>
      <c r="UJL33" s="507"/>
      <c r="UJM33" s="507"/>
      <c r="UJN33" s="507"/>
      <c r="UJO33" s="507"/>
      <c r="UJP33" s="507"/>
      <c r="UJQ33" s="507"/>
      <c r="UJR33" s="507"/>
      <c r="UJS33" s="507"/>
      <c r="UJT33" s="507"/>
      <c r="UJU33" s="507"/>
      <c r="UJV33" s="507"/>
      <c r="UJW33" s="507"/>
      <c r="UJX33" s="507"/>
      <c r="UJY33" s="507"/>
      <c r="UJZ33" s="507"/>
      <c r="UKA33" s="507"/>
      <c r="UKB33" s="507"/>
      <c r="UKC33" s="507"/>
      <c r="UKD33" s="507"/>
      <c r="UKE33" s="507"/>
      <c r="UKF33" s="507"/>
      <c r="UKG33" s="507"/>
      <c r="UKH33" s="507"/>
      <c r="UKI33" s="507"/>
      <c r="UKJ33" s="507"/>
      <c r="UKK33" s="507"/>
      <c r="UKL33" s="507"/>
      <c r="UKM33" s="507"/>
      <c r="UKN33" s="507"/>
      <c r="UKO33" s="507"/>
      <c r="UKP33" s="507"/>
      <c r="UKQ33" s="507"/>
      <c r="UKR33" s="507"/>
      <c r="UKS33" s="507"/>
      <c r="UKT33" s="507"/>
      <c r="UKU33" s="507"/>
      <c r="UKV33" s="507"/>
      <c r="UKW33" s="507"/>
      <c r="UKX33" s="507"/>
      <c r="UKY33" s="507"/>
      <c r="UKZ33" s="507"/>
      <c r="ULA33" s="507"/>
      <c r="ULB33" s="507"/>
      <c r="ULC33" s="507"/>
      <c r="ULD33" s="507"/>
      <c r="ULE33" s="507"/>
      <c r="ULF33" s="507"/>
      <c r="ULG33" s="507"/>
      <c r="ULH33" s="507"/>
      <c r="ULI33" s="507"/>
      <c r="ULJ33" s="507"/>
      <c r="ULK33" s="507"/>
      <c r="ULL33" s="507"/>
      <c r="ULM33" s="507"/>
      <c r="ULN33" s="507"/>
      <c r="ULO33" s="507"/>
      <c r="ULP33" s="507"/>
      <c r="ULQ33" s="507"/>
      <c r="ULR33" s="507"/>
      <c r="ULS33" s="507"/>
      <c r="ULT33" s="507"/>
      <c r="ULU33" s="507"/>
      <c r="ULV33" s="507"/>
      <c r="ULW33" s="507"/>
      <c r="ULX33" s="507"/>
      <c r="ULY33" s="507"/>
      <c r="ULZ33" s="507"/>
      <c r="UMA33" s="507"/>
      <c r="UMB33" s="507"/>
      <c r="UMC33" s="507"/>
      <c r="UMD33" s="507"/>
      <c r="UME33" s="507"/>
      <c r="UMF33" s="507"/>
      <c r="UMG33" s="507"/>
      <c r="UMH33" s="507"/>
      <c r="UMI33" s="507"/>
      <c r="UMJ33" s="507"/>
      <c r="UMK33" s="507"/>
      <c r="UML33" s="507"/>
      <c r="UMM33" s="507"/>
      <c r="UMN33" s="507"/>
      <c r="UMO33" s="507"/>
      <c r="UMP33" s="507"/>
      <c r="UMQ33" s="507"/>
      <c r="UMR33" s="507"/>
      <c r="UMS33" s="507"/>
      <c r="UMT33" s="507"/>
      <c r="UMU33" s="507"/>
      <c r="UMV33" s="507"/>
      <c r="UMW33" s="507"/>
      <c r="UMX33" s="507"/>
      <c r="UMY33" s="507"/>
      <c r="UMZ33" s="507"/>
      <c r="UNA33" s="507"/>
      <c r="UNB33" s="507"/>
      <c r="UNC33" s="507"/>
      <c r="UND33" s="507"/>
      <c r="UNE33" s="507"/>
      <c r="UNF33" s="507"/>
      <c r="UNG33" s="507"/>
      <c r="UNH33" s="507"/>
      <c r="UNI33" s="507"/>
      <c r="UNJ33" s="507"/>
      <c r="UNK33" s="507"/>
      <c r="UNL33" s="507"/>
      <c r="UNM33" s="507"/>
      <c r="UNN33" s="507"/>
      <c r="UNO33" s="507"/>
      <c r="UNP33" s="507"/>
      <c r="UNQ33" s="507"/>
      <c r="UNR33" s="507"/>
      <c r="UNS33" s="507"/>
      <c r="UNT33" s="507"/>
      <c r="UNU33" s="507"/>
      <c r="UNV33" s="507"/>
      <c r="UNW33" s="507"/>
      <c r="UNX33" s="507"/>
      <c r="UNY33" s="507"/>
      <c r="UNZ33" s="507"/>
      <c r="UOA33" s="507"/>
      <c r="UOB33" s="507"/>
      <c r="UOC33" s="507"/>
      <c r="UOD33" s="507"/>
      <c r="UOE33" s="507"/>
      <c r="UOF33" s="507"/>
      <c r="UOG33" s="507"/>
      <c r="UOH33" s="507"/>
      <c r="UOI33" s="507"/>
      <c r="UOJ33" s="507"/>
      <c r="UOK33" s="507"/>
      <c r="UOL33" s="507"/>
      <c r="UOM33" s="507"/>
      <c r="UON33" s="507"/>
      <c r="UOO33" s="507"/>
      <c r="UOP33" s="507"/>
      <c r="UOQ33" s="507"/>
      <c r="UOR33" s="507"/>
      <c r="UOS33" s="507"/>
      <c r="UOT33" s="507"/>
      <c r="UOU33" s="507"/>
      <c r="UOV33" s="507"/>
      <c r="UOW33" s="507"/>
      <c r="UOX33" s="507"/>
      <c r="UOY33" s="507"/>
      <c r="UOZ33" s="507"/>
      <c r="UPA33" s="507"/>
      <c r="UPB33" s="507"/>
      <c r="UPC33" s="507"/>
      <c r="UPD33" s="507"/>
      <c r="UPE33" s="507"/>
      <c r="UPF33" s="507"/>
      <c r="UPG33" s="507"/>
      <c r="UPH33" s="507"/>
      <c r="UPI33" s="507"/>
      <c r="UPJ33" s="507"/>
      <c r="UPK33" s="507"/>
      <c r="UPL33" s="507"/>
      <c r="UPM33" s="507"/>
      <c r="UPN33" s="507"/>
      <c r="UPO33" s="507"/>
      <c r="UPP33" s="507"/>
      <c r="UPQ33" s="507"/>
      <c r="UPR33" s="507"/>
      <c r="UPS33" s="507"/>
      <c r="UPT33" s="507"/>
      <c r="UPU33" s="507"/>
      <c r="UPV33" s="507"/>
      <c r="UPW33" s="507"/>
      <c r="UPX33" s="507"/>
      <c r="UPY33" s="507"/>
      <c r="UPZ33" s="507"/>
      <c r="UQA33" s="507"/>
      <c r="UQB33" s="507"/>
      <c r="UQC33" s="507"/>
      <c r="UQD33" s="507"/>
      <c r="UQE33" s="507"/>
      <c r="UQF33" s="507"/>
      <c r="UQG33" s="507"/>
      <c r="UQH33" s="507"/>
      <c r="UQI33" s="507"/>
      <c r="UQJ33" s="507"/>
      <c r="UQK33" s="507"/>
      <c r="UQL33" s="507"/>
      <c r="UQM33" s="507"/>
      <c r="UQN33" s="507"/>
      <c r="UQO33" s="507"/>
      <c r="UQP33" s="507"/>
      <c r="UQQ33" s="507"/>
      <c r="UQR33" s="507"/>
      <c r="UQS33" s="507"/>
      <c r="UQT33" s="507"/>
      <c r="UQU33" s="507"/>
      <c r="UQV33" s="507"/>
      <c r="UQW33" s="507"/>
      <c r="UQX33" s="507"/>
      <c r="UQY33" s="507"/>
      <c r="UQZ33" s="507"/>
      <c r="URA33" s="507"/>
      <c r="URB33" s="507"/>
      <c r="URC33" s="507"/>
      <c r="URD33" s="507"/>
      <c r="URE33" s="507"/>
      <c r="URF33" s="507"/>
      <c r="URG33" s="507"/>
      <c r="URH33" s="507"/>
      <c r="URI33" s="507"/>
      <c r="URJ33" s="507"/>
      <c r="URK33" s="507"/>
      <c r="URL33" s="507"/>
      <c r="URM33" s="507"/>
      <c r="URN33" s="507"/>
      <c r="URO33" s="507"/>
      <c r="URP33" s="507"/>
      <c r="URQ33" s="507"/>
      <c r="URR33" s="507"/>
      <c r="URS33" s="507"/>
      <c r="URT33" s="507"/>
      <c r="URU33" s="507"/>
      <c r="URV33" s="507"/>
      <c r="URW33" s="507"/>
      <c r="URX33" s="507"/>
      <c r="URY33" s="507"/>
      <c r="URZ33" s="507"/>
      <c r="USA33" s="507"/>
      <c r="USB33" s="507"/>
      <c r="USC33" s="507"/>
      <c r="USD33" s="507"/>
      <c r="USE33" s="507"/>
      <c r="USF33" s="507"/>
      <c r="USG33" s="507"/>
      <c r="USH33" s="507"/>
      <c r="USI33" s="507"/>
      <c r="USJ33" s="507"/>
      <c r="USK33" s="507"/>
      <c r="USL33" s="507"/>
      <c r="USM33" s="507"/>
      <c r="USN33" s="507"/>
      <c r="USO33" s="507"/>
      <c r="USP33" s="507"/>
      <c r="USQ33" s="507"/>
      <c r="USR33" s="507"/>
      <c r="USS33" s="507"/>
      <c r="UST33" s="507"/>
      <c r="USU33" s="507"/>
      <c r="USV33" s="507"/>
      <c r="USW33" s="507"/>
      <c r="USX33" s="507"/>
      <c r="USY33" s="507"/>
      <c r="USZ33" s="507"/>
      <c r="UTA33" s="507"/>
      <c r="UTB33" s="507"/>
      <c r="UTC33" s="507"/>
      <c r="UTD33" s="507"/>
      <c r="UTE33" s="507"/>
      <c r="UTF33" s="507"/>
      <c r="UTG33" s="507"/>
      <c r="UTH33" s="507"/>
      <c r="UTI33" s="507"/>
      <c r="UTJ33" s="507"/>
      <c r="UTK33" s="507"/>
      <c r="UTL33" s="507"/>
      <c r="UTM33" s="507"/>
      <c r="UTN33" s="507"/>
      <c r="UTO33" s="507"/>
      <c r="UTP33" s="507"/>
      <c r="UTQ33" s="507"/>
      <c r="UTR33" s="507"/>
      <c r="UTS33" s="507"/>
      <c r="UTT33" s="507"/>
      <c r="UTU33" s="507"/>
      <c r="UTV33" s="507"/>
      <c r="UTW33" s="507"/>
      <c r="UTX33" s="507"/>
      <c r="UTY33" s="507"/>
      <c r="UTZ33" s="507"/>
      <c r="UUA33" s="507"/>
      <c r="UUB33" s="507"/>
      <c r="UUC33" s="507"/>
      <c r="UUD33" s="507"/>
      <c r="UUE33" s="507"/>
      <c r="UUF33" s="507"/>
      <c r="UUG33" s="507"/>
      <c r="UUH33" s="507"/>
      <c r="UUI33" s="507"/>
      <c r="UUJ33" s="507"/>
      <c r="UUK33" s="507"/>
      <c r="UUL33" s="507"/>
      <c r="UUM33" s="507"/>
      <c r="UUN33" s="507"/>
      <c r="UUO33" s="507"/>
      <c r="UUP33" s="507"/>
      <c r="UUQ33" s="507"/>
      <c r="UUR33" s="507"/>
      <c r="UUS33" s="507"/>
      <c r="UUT33" s="507"/>
      <c r="UUU33" s="507"/>
      <c r="UUV33" s="507"/>
      <c r="UUW33" s="507"/>
      <c r="UUX33" s="507"/>
      <c r="UUY33" s="507"/>
      <c r="UUZ33" s="507"/>
      <c r="UVA33" s="507"/>
      <c r="UVB33" s="507"/>
      <c r="UVC33" s="507"/>
      <c r="UVD33" s="507"/>
      <c r="UVE33" s="507"/>
      <c r="UVF33" s="507"/>
      <c r="UVG33" s="507"/>
      <c r="UVH33" s="507"/>
      <c r="UVI33" s="507"/>
      <c r="UVJ33" s="507"/>
      <c r="UVK33" s="507"/>
      <c r="UVL33" s="507"/>
      <c r="UVM33" s="507"/>
      <c r="UVN33" s="507"/>
      <c r="UVO33" s="507"/>
      <c r="UVP33" s="507"/>
      <c r="UVQ33" s="507"/>
      <c r="UVR33" s="507"/>
      <c r="UVS33" s="507"/>
      <c r="UVT33" s="507"/>
      <c r="UVU33" s="507"/>
      <c r="UVV33" s="507"/>
      <c r="UVW33" s="507"/>
      <c r="UVX33" s="507"/>
      <c r="UVY33" s="507"/>
      <c r="UVZ33" s="507"/>
      <c r="UWA33" s="507"/>
      <c r="UWB33" s="507"/>
      <c r="UWC33" s="507"/>
      <c r="UWD33" s="507"/>
      <c r="UWE33" s="507"/>
      <c r="UWF33" s="507"/>
      <c r="UWG33" s="507"/>
      <c r="UWH33" s="507"/>
      <c r="UWI33" s="507"/>
      <c r="UWJ33" s="507"/>
      <c r="UWK33" s="507"/>
      <c r="UWL33" s="507"/>
      <c r="UWM33" s="507"/>
      <c r="UWN33" s="507"/>
      <c r="UWO33" s="507"/>
      <c r="UWP33" s="507"/>
      <c r="UWQ33" s="507"/>
      <c r="UWR33" s="507"/>
      <c r="UWS33" s="507"/>
      <c r="UWT33" s="507"/>
      <c r="UWU33" s="507"/>
      <c r="UWV33" s="507"/>
      <c r="UWW33" s="507"/>
      <c r="UWX33" s="507"/>
      <c r="UWY33" s="507"/>
      <c r="UWZ33" s="507"/>
      <c r="UXA33" s="507"/>
      <c r="UXB33" s="507"/>
      <c r="UXC33" s="507"/>
      <c r="UXD33" s="507"/>
      <c r="UXE33" s="507"/>
      <c r="UXF33" s="507"/>
      <c r="UXG33" s="507"/>
      <c r="UXH33" s="507"/>
      <c r="UXI33" s="507"/>
      <c r="UXJ33" s="507"/>
      <c r="UXK33" s="507"/>
      <c r="UXL33" s="507"/>
      <c r="UXM33" s="507"/>
      <c r="UXN33" s="507"/>
      <c r="UXO33" s="507"/>
      <c r="UXP33" s="507"/>
      <c r="UXQ33" s="507"/>
      <c r="UXR33" s="507"/>
      <c r="UXS33" s="507"/>
      <c r="UXT33" s="507"/>
      <c r="UXU33" s="507"/>
      <c r="UXV33" s="507"/>
      <c r="UXW33" s="507"/>
      <c r="UXX33" s="507"/>
      <c r="UXY33" s="507"/>
      <c r="UXZ33" s="507"/>
      <c r="UYA33" s="507"/>
      <c r="UYB33" s="507"/>
      <c r="UYC33" s="507"/>
      <c r="UYD33" s="507"/>
      <c r="UYE33" s="507"/>
      <c r="UYF33" s="507"/>
      <c r="UYG33" s="507"/>
      <c r="UYH33" s="507"/>
      <c r="UYI33" s="507"/>
      <c r="UYJ33" s="507"/>
      <c r="UYK33" s="507"/>
      <c r="UYL33" s="507"/>
      <c r="UYM33" s="507"/>
      <c r="UYN33" s="507"/>
      <c r="UYO33" s="507"/>
      <c r="UYP33" s="507"/>
      <c r="UYQ33" s="507"/>
      <c r="UYR33" s="507"/>
      <c r="UYS33" s="507"/>
      <c r="UYT33" s="507"/>
      <c r="UYU33" s="507"/>
      <c r="UYV33" s="507"/>
      <c r="UYW33" s="507"/>
      <c r="UYX33" s="507"/>
      <c r="UYY33" s="507"/>
      <c r="UYZ33" s="507"/>
      <c r="UZA33" s="507"/>
      <c r="UZB33" s="507"/>
      <c r="UZC33" s="507"/>
      <c r="UZD33" s="507"/>
      <c r="UZE33" s="507"/>
      <c r="UZF33" s="507"/>
      <c r="UZG33" s="507"/>
      <c r="UZH33" s="507"/>
      <c r="UZI33" s="507"/>
      <c r="UZJ33" s="507"/>
      <c r="UZK33" s="507"/>
      <c r="UZL33" s="507"/>
      <c r="UZM33" s="507"/>
      <c r="UZN33" s="507"/>
      <c r="UZO33" s="507"/>
      <c r="UZP33" s="507"/>
      <c r="UZQ33" s="507"/>
      <c r="UZR33" s="507"/>
      <c r="UZS33" s="507"/>
      <c r="UZT33" s="507"/>
      <c r="UZU33" s="507"/>
      <c r="UZV33" s="507"/>
      <c r="UZW33" s="507"/>
      <c r="UZX33" s="507"/>
      <c r="UZY33" s="507"/>
      <c r="UZZ33" s="507"/>
      <c r="VAA33" s="507"/>
      <c r="VAB33" s="507"/>
      <c r="VAC33" s="507"/>
      <c r="VAD33" s="507"/>
      <c r="VAE33" s="507"/>
      <c r="VAF33" s="507"/>
      <c r="VAG33" s="507"/>
      <c r="VAH33" s="507"/>
      <c r="VAI33" s="507"/>
      <c r="VAJ33" s="507"/>
      <c r="VAK33" s="507"/>
      <c r="VAL33" s="507"/>
      <c r="VAM33" s="507"/>
      <c r="VAN33" s="507"/>
      <c r="VAO33" s="507"/>
      <c r="VAP33" s="507"/>
      <c r="VAQ33" s="507"/>
      <c r="VAR33" s="507"/>
      <c r="VAS33" s="507"/>
      <c r="VAT33" s="507"/>
      <c r="VAU33" s="507"/>
      <c r="VAV33" s="507"/>
      <c r="VAW33" s="507"/>
      <c r="VAX33" s="507"/>
      <c r="VAY33" s="507"/>
      <c r="VAZ33" s="507"/>
      <c r="VBA33" s="507"/>
      <c r="VBB33" s="507"/>
      <c r="VBC33" s="507"/>
      <c r="VBD33" s="507"/>
      <c r="VBE33" s="507"/>
      <c r="VBF33" s="507"/>
      <c r="VBG33" s="507"/>
      <c r="VBH33" s="507"/>
      <c r="VBI33" s="507"/>
      <c r="VBJ33" s="507"/>
      <c r="VBK33" s="507"/>
      <c r="VBL33" s="507"/>
      <c r="VBM33" s="507"/>
      <c r="VBN33" s="507"/>
      <c r="VBO33" s="507"/>
      <c r="VBP33" s="507"/>
      <c r="VBQ33" s="507"/>
      <c r="VBR33" s="507"/>
      <c r="VBS33" s="507"/>
      <c r="VBT33" s="507"/>
      <c r="VBU33" s="507"/>
      <c r="VBV33" s="507"/>
      <c r="VBW33" s="507"/>
      <c r="VBX33" s="507"/>
      <c r="VBY33" s="507"/>
      <c r="VBZ33" s="507"/>
      <c r="VCA33" s="507"/>
      <c r="VCB33" s="507"/>
      <c r="VCC33" s="507"/>
      <c r="VCD33" s="507"/>
      <c r="VCE33" s="507"/>
      <c r="VCF33" s="507"/>
      <c r="VCG33" s="507"/>
      <c r="VCH33" s="507"/>
      <c r="VCI33" s="507"/>
      <c r="VCJ33" s="507"/>
      <c r="VCK33" s="507"/>
      <c r="VCL33" s="507"/>
      <c r="VCM33" s="507"/>
      <c r="VCN33" s="507"/>
      <c r="VCO33" s="507"/>
      <c r="VCP33" s="507"/>
      <c r="VCQ33" s="507"/>
      <c r="VCR33" s="507"/>
      <c r="VCS33" s="507"/>
      <c r="VCT33" s="507"/>
      <c r="VCU33" s="507"/>
      <c r="VCV33" s="507"/>
      <c r="VCW33" s="507"/>
      <c r="VCX33" s="507"/>
      <c r="VCY33" s="507"/>
      <c r="VCZ33" s="507"/>
      <c r="VDA33" s="507"/>
      <c r="VDB33" s="507"/>
      <c r="VDC33" s="507"/>
      <c r="VDD33" s="507"/>
      <c r="VDE33" s="507"/>
      <c r="VDF33" s="507"/>
      <c r="VDG33" s="507"/>
      <c r="VDH33" s="507"/>
      <c r="VDI33" s="507"/>
      <c r="VDJ33" s="507"/>
      <c r="VDK33" s="507"/>
      <c r="VDL33" s="507"/>
      <c r="VDM33" s="507"/>
      <c r="VDN33" s="507"/>
      <c r="VDO33" s="507"/>
      <c r="VDP33" s="507"/>
      <c r="VDQ33" s="507"/>
      <c r="VDR33" s="507"/>
      <c r="VDS33" s="507"/>
      <c r="VDT33" s="507"/>
      <c r="VDU33" s="507"/>
      <c r="VDV33" s="507"/>
      <c r="VDW33" s="507"/>
      <c r="VDX33" s="507"/>
      <c r="VDY33" s="507"/>
      <c r="VDZ33" s="507"/>
      <c r="VEA33" s="507"/>
      <c r="VEB33" s="507"/>
      <c r="VEC33" s="507"/>
      <c r="VED33" s="507"/>
      <c r="VEE33" s="507"/>
      <c r="VEF33" s="507"/>
      <c r="VEG33" s="507"/>
      <c r="VEH33" s="507"/>
      <c r="VEI33" s="507"/>
      <c r="VEJ33" s="507"/>
      <c r="VEK33" s="507"/>
      <c r="VEL33" s="507"/>
      <c r="VEM33" s="507"/>
      <c r="VEN33" s="507"/>
      <c r="VEO33" s="507"/>
      <c r="VEP33" s="507"/>
      <c r="VEQ33" s="507"/>
      <c r="VER33" s="507"/>
      <c r="VES33" s="507"/>
      <c r="VET33" s="507"/>
      <c r="VEU33" s="507"/>
      <c r="VEV33" s="507"/>
      <c r="VEW33" s="507"/>
      <c r="VEX33" s="507"/>
      <c r="VEY33" s="507"/>
      <c r="VEZ33" s="507"/>
      <c r="VFA33" s="507"/>
      <c r="VFB33" s="507"/>
      <c r="VFC33" s="507"/>
      <c r="VFD33" s="507"/>
      <c r="VFE33" s="507"/>
      <c r="VFF33" s="507"/>
      <c r="VFG33" s="507"/>
      <c r="VFH33" s="507"/>
      <c r="VFI33" s="507"/>
      <c r="VFJ33" s="507"/>
      <c r="VFK33" s="507"/>
      <c r="VFL33" s="507"/>
      <c r="VFM33" s="507"/>
      <c r="VFN33" s="507"/>
      <c r="VFO33" s="507"/>
      <c r="VFP33" s="507"/>
      <c r="VFQ33" s="507"/>
      <c r="VFR33" s="507"/>
      <c r="VFS33" s="507"/>
      <c r="VFT33" s="507"/>
      <c r="VFU33" s="507"/>
      <c r="VFV33" s="507"/>
      <c r="VFW33" s="507"/>
      <c r="VFX33" s="507"/>
      <c r="VFY33" s="507"/>
      <c r="VFZ33" s="507"/>
      <c r="VGA33" s="507"/>
      <c r="VGB33" s="507"/>
      <c r="VGC33" s="507"/>
      <c r="VGD33" s="507"/>
      <c r="VGE33" s="507"/>
      <c r="VGF33" s="507"/>
      <c r="VGG33" s="507"/>
      <c r="VGH33" s="507"/>
      <c r="VGI33" s="507"/>
      <c r="VGJ33" s="507"/>
      <c r="VGK33" s="507"/>
      <c r="VGL33" s="507"/>
      <c r="VGM33" s="507"/>
      <c r="VGN33" s="507"/>
      <c r="VGO33" s="507"/>
      <c r="VGP33" s="507"/>
      <c r="VGQ33" s="507"/>
      <c r="VGR33" s="507"/>
      <c r="VGS33" s="507"/>
      <c r="VGT33" s="507"/>
      <c r="VGU33" s="507"/>
      <c r="VGV33" s="507"/>
      <c r="VGW33" s="507"/>
      <c r="VGX33" s="507"/>
      <c r="VGY33" s="507"/>
      <c r="VGZ33" s="507"/>
      <c r="VHA33" s="507"/>
      <c r="VHB33" s="507"/>
      <c r="VHC33" s="507"/>
      <c r="VHD33" s="507"/>
      <c r="VHE33" s="507"/>
      <c r="VHF33" s="507"/>
      <c r="VHG33" s="507"/>
      <c r="VHH33" s="507"/>
      <c r="VHI33" s="507"/>
      <c r="VHJ33" s="507"/>
      <c r="VHK33" s="507"/>
      <c r="VHL33" s="507"/>
      <c r="VHM33" s="507"/>
      <c r="VHN33" s="507"/>
      <c r="VHO33" s="507"/>
      <c r="VHP33" s="507"/>
      <c r="VHQ33" s="507"/>
      <c r="VHR33" s="507"/>
      <c r="VHS33" s="507"/>
      <c r="VHT33" s="507"/>
      <c r="VHU33" s="507"/>
      <c r="VHV33" s="507"/>
      <c r="VHW33" s="507"/>
      <c r="VHX33" s="507"/>
      <c r="VHY33" s="507"/>
      <c r="VHZ33" s="507"/>
      <c r="VIA33" s="507"/>
      <c r="VIB33" s="507"/>
      <c r="VIC33" s="507"/>
      <c r="VID33" s="507"/>
      <c r="VIE33" s="507"/>
      <c r="VIF33" s="507"/>
      <c r="VIG33" s="507"/>
      <c r="VIH33" s="507"/>
      <c r="VII33" s="507"/>
      <c r="VIJ33" s="507"/>
      <c r="VIK33" s="507"/>
      <c r="VIL33" s="507"/>
      <c r="VIM33" s="507"/>
      <c r="VIN33" s="507"/>
      <c r="VIO33" s="507"/>
      <c r="VIP33" s="507"/>
      <c r="VIQ33" s="507"/>
      <c r="VIR33" s="507"/>
      <c r="VIS33" s="507"/>
      <c r="VIT33" s="507"/>
      <c r="VIU33" s="507"/>
      <c r="VIV33" s="507"/>
      <c r="VIW33" s="507"/>
      <c r="VIX33" s="507"/>
      <c r="VIY33" s="507"/>
      <c r="VIZ33" s="507"/>
      <c r="VJA33" s="507"/>
      <c r="VJB33" s="507"/>
      <c r="VJC33" s="507"/>
      <c r="VJD33" s="507"/>
      <c r="VJE33" s="507"/>
      <c r="VJF33" s="507"/>
      <c r="VJG33" s="507"/>
      <c r="VJH33" s="507"/>
      <c r="VJI33" s="507"/>
      <c r="VJJ33" s="507"/>
      <c r="VJK33" s="507"/>
      <c r="VJL33" s="507"/>
      <c r="VJM33" s="507"/>
      <c r="VJN33" s="507"/>
      <c r="VJO33" s="507"/>
      <c r="VJP33" s="507"/>
      <c r="VJQ33" s="507"/>
      <c r="VJR33" s="507"/>
      <c r="VJS33" s="507"/>
      <c r="VJT33" s="507"/>
      <c r="VJU33" s="507"/>
      <c r="VJV33" s="507"/>
      <c r="VJW33" s="507"/>
      <c r="VJX33" s="507"/>
      <c r="VJY33" s="507"/>
      <c r="VJZ33" s="507"/>
      <c r="VKA33" s="507"/>
      <c r="VKB33" s="507"/>
      <c r="VKC33" s="507"/>
      <c r="VKD33" s="507"/>
      <c r="VKE33" s="507"/>
      <c r="VKF33" s="507"/>
      <c r="VKG33" s="507"/>
      <c r="VKH33" s="507"/>
      <c r="VKI33" s="507"/>
      <c r="VKJ33" s="507"/>
      <c r="VKK33" s="507"/>
      <c r="VKL33" s="507"/>
      <c r="VKM33" s="507"/>
      <c r="VKN33" s="507"/>
      <c r="VKO33" s="507"/>
      <c r="VKP33" s="507"/>
      <c r="VKQ33" s="507"/>
      <c r="VKR33" s="507"/>
      <c r="VKS33" s="507"/>
      <c r="VKT33" s="507"/>
      <c r="VKU33" s="507"/>
      <c r="VKV33" s="507"/>
      <c r="VKW33" s="507"/>
      <c r="VKX33" s="507"/>
      <c r="VKY33" s="507"/>
      <c r="VKZ33" s="507"/>
      <c r="VLA33" s="507"/>
      <c r="VLB33" s="507"/>
      <c r="VLC33" s="507"/>
      <c r="VLD33" s="507"/>
      <c r="VLE33" s="507"/>
      <c r="VLF33" s="507"/>
      <c r="VLG33" s="507"/>
      <c r="VLH33" s="507"/>
      <c r="VLI33" s="507"/>
      <c r="VLJ33" s="507"/>
      <c r="VLK33" s="507"/>
      <c r="VLL33" s="507"/>
      <c r="VLM33" s="507"/>
      <c r="VLN33" s="507"/>
      <c r="VLO33" s="507"/>
      <c r="VLP33" s="507"/>
      <c r="VLQ33" s="507"/>
      <c r="VLR33" s="507"/>
      <c r="VLS33" s="507"/>
      <c r="VLT33" s="507"/>
      <c r="VLU33" s="507"/>
      <c r="VLV33" s="507"/>
      <c r="VLW33" s="507"/>
      <c r="VLX33" s="507"/>
      <c r="VLY33" s="507"/>
      <c r="VLZ33" s="507"/>
      <c r="VMA33" s="507"/>
      <c r="VMB33" s="507"/>
      <c r="VMC33" s="507"/>
      <c r="VMD33" s="507"/>
      <c r="VME33" s="507"/>
      <c r="VMF33" s="507"/>
      <c r="VMG33" s="507"/>
      <c r="VMH33" s="507"/>
      <c r="VMI33" s="507"/>
      <c r="VMJ33" s="507"/>
      <c r="VMK33" s="507"/>
      <c r="VML33" s="507"/>
      <c r="VMM33" s="507"/>
      <c r="VMN33" s="507"/>
      <c r="VMO33" s="507"/>
      <c r="VMP33" s="507"/>
      <c r="VMQ33" s="507"/>
      <c r="VMR33" s="507"/>
      <c r="VMS33" s="507"/>
      <c r="VMT33" s="507"/>
      <c r="VMU33" s="507"/>
      <c r="VMV33" s="507"/>
      <c r="VMW33" s="507"/>
      <c r="VMX33" s="507"/>
      <c r="VMY33" s="507"/>
      <c r="VMZ33" s="507"/>
      <c r="VNA33" s="507"/>
      <c r="VNB33" s="507"/>
      <c r="VNC33" s="507"/>
      <c r="VND33" s="507"/>
      <c r="VNE33" s="507"/>
      <c r="VNF33" s="507"/>
      <c r="VNG33" s="507"/>
      <c r="VNH33" s="507"/>
      <c r="VNI33" s="507"/>
      <c r="VNJ33" s="507"/>
      <c r="VNK33" s="507"/>
      <c r="VNL33" s="507"/>
      <c r="VNM33" s="507"/>
      <c r="VNN33" s="507"/>
      <c r="VNO33" s="507"/>
      <c r="VNP33" s="507"/>
      <c r="VNQ33" s="507"/>
      <c r="VNR33" s="507"/>
      <c r="VNS33" s="507"/>
      <c r="VNT33" s="507"/>
      <c r="VNU33" s="507"/>
      <c r="VNV33" s="507"/>
      <c r="VNW33" s="507"/>
      <c r="VNX33" s="507"/>
      <c r="VNY33" s="507"/>
      <c r="VNZ33" s="507"/>
      <c r="VOA33" s="507"/>
      <c r="VOB33" s="507"/>
      <c r="VOC33" s="507"/>
      <c r="VOD33" s="507"/>
      <c r="VOE33" s="507"/>
      <c r="VOF33" s="507"/>
      <c r="VOG33" s="507"/>
      <c r="VOH33" s="507"/>
      <c r="VOI33" s="507"/>
      <c r="VOJ33" s="507"/>
      <c r="VOK33" s="507"/>
      <c r="VOL33" s="507"/>
      <c r="VOM33" s="507"/>
      <c r="VON33" s="507"/>
      <c r="VOO33" s="507"/>
      <c r="VOP33" s="507"/>
      <c r="VOQ33" s="507"/>
      <c r="VOR33" s="507"/>
      <c r="VOS33" s="507"/>
      <c r="VOT33" s="507"/>
      <c r="VOU33" s="507"/>
      <c r="VOV33" s="507"/>
      <c r="VOW33" s="507"/>
      <c r="VOX33" s="507"/>
      <c r="VOY33" s="507"/>
      <c r="VOZ33" s="507"/>
      <c r="VPA33" s="507"/>
      <c r="VPB33" s="507"/>
      <c r="VPC33" s="507"/>
      <c r="VPD33" s="507"/>
      <c r="VPE33" s="507"/>
      <c r="VPF33" s="507"/>
      <c r="VPG33" s="507"/>
      <c r="VPH33" s="507"/>
      <c r="VPI33" s="507"/>
      <c r="VPJ33" s="507"/>
      <c r="VPK33" s="507"/>
      <c r="VPL33" s="507"/>
      <c r="VPM33" s="507"/>
      <c r="VPN33" s="507"/>
      <c r="VPO33" s="507"/>
      <c r="VPP33" s="507"/>
      <c r="VPQ33" s="507"/>
      <c r="VPR33" s="507"/>
      <c r="VPS33" s="507"/>
      <c r="VPT33" s="507"/>
      <c r="VPU33" s="507"/>
      <c r="VPV33" s="507"/>
      <c r="VPW33" s="507"/>
      <c r="VPX33" s="507"/>
      <c r="VPY33" s="507"/>
      <c r="VPZ33" s="507"/>
      <c r="VQA33" s="507"/>
      <c r="VQB33" s="507"/>
      <c r="VQC33" s="507"/>
      <c r="VQD33" s="507"/>
      <c r="VQE33" s="507"/>
      <c r="VQF33" s="507"/>
      <c r="VQG33" s="507"/>
      <c r="VQH33" s="507"/>
      <c r="VQI33" s="507"/>
      <c r="VQJ33" s="507"/>
      <c r="VQK33" s="507"/>
      <c r="VQL33" s="507"/>
      <c r="VQM33" s="507"/>
      <c r="VQN33" s="507"/>
      <c r="VQO33" s="507"/>
      <c r="VQP33" s="507"/>
      <c r="VQQ33" s="507"/>
      <c r="VQR33" s="507"/>
      <c r="VQS33" s="507"/>
      <c r="VQT33" s="507"/>
      <c r="VQU33" s="507"/>
      <c r="VQV33" s="507"/>
      <c r="VQW33" s="507"/>
      <c r="VQX33" s="507"/>
      <c r="VQY33" s="507"/>
      <c r="VQZ33" s="507"/>
      <c r="VRA33" s="507"/>
      <c r="VRB33" s="507"/>
      <c r="VRC33" s="507"/>
      <c r="VRD33" s="507"/>
      <c r="VRE33" s="507"/>
      <c r="VRF33" s="507"/>
      <c r="VRG33" s="507"/>
      <c r="VRH33" s="507"/>
      <c r="VRI33" s="507"/>
      <c r="VRJ33" s="507"/>
      <c r="VRK33" s="507"/>
      <c r="VRL33" s="507"/>
      <c r="VRM33" s="507"/>
      <c r="VRN33" s="507"/>
      <c r="VRO33" s="507"/>
      <c r="VRP33" s="507"/>
      <c r="VRQ33" s="507"/>
      <c r="VRR33" s="507"/>
      <c r="VRS33" s="507"/>
      <c r="VRT33" s="507"/>
      <c r="VRU33" s="507"/>
      <c r="VRV33" s="507"/>
      <c r="VRW33" s="507"/>
      <c r="VRX33" s="507"/>
      <c r="VRY33" s="507"/>
      <c r="VRZ33" s="507"/>
      <c r="VSA33" s="507"/>
      <c r="VSB33" s="507"/>
      <c r="VSC33" s="507"/>
      <c r="VSD33" s="507"/>
      <c r="VSE33" s="507"/>
      <c r="VSF33" s="507"/>
      <c r="VSG33" s="507"/>
      <c r="VSH33" s="507"/>
      <c r="VSI33" s="507"/>
      <c r="VSJ33" s="507"/>
      <c r="VSK33" s="507"/>
      <c r="VSL33" s="507"/>
      <c r="VSM33" s="507"/>
      <c r="VSN33" s="507"/>
      <c r="VSO33" s="507"/>
      <c r="VSP33" s="507"/>
      <c r="VSQ33" s="507"/>
      <c r="VSR33" s="507"/>
      <c r="VSS33" s="507"/>
      <c r="VST33" s="507"/>
      <c r="VSU33" s="507"/>
      <c r="VSV33" s="507"/>
      <c r="VSW33" s="507"/>
      <c r="VSX33" s="507"/>
      <c r="VSY33" s="507"/>
      <c r="VSZ33" s="507"/>
      <c r="VTA33" s="507"/>
      <c r="VTB33" s="507"/>
      <c r="VTC33" s="507"/>
      <c r="VTD33" s="507"/>
      <c r="VTE33" s="507"/>
      <c r="VTF33" s="507"/>
      <c r="VTG33" s="507"/>
      <c r="VTH33" s="507"/>
      <c r="VTI33" s="507"/>
      <c r="VTJ33" s="507"/>
      <c r="VTK33" s="507"/>
      <c r="VTL33" s="507"/>
      <c r="VTM33" s="507"/>
      <c r="VTN33" s="507"/>
      <c r="VTO33" s="507"/>
      <c r="VTP33" s="507"/>
      <c r="VTQ33" s="507"/>
      <c r="VTR33" s="507"/>
      <c r="VTS33" s="507"/>
      <c r="VTT33" s="507"/>
      <c r="VTU33" s="507"/>
      <c r="VTV33" s="507"/>
      <c r="VTW33" s="507"/>
      <c r="VTX33" s="507"/>
      <c r="VTY33" s="507"/>
      <c r="VTZ33" s="507"/>
      <c r="VUA33" s="507"/>
      <c r="VUB33" s="507"/>
      <c r="VUC33" s="507"/>
      <c r="VUD33" s="507"/>
      <c r="VUE33" s="507"/>
      <c r="VUF33" s="507"/>
      <c r="VUG33" s="507"/>
      <c r="VUH33" s="507"/>
      <c r="VUI33" s="507"/>
      <c r="VUJ33" s="507"/>
      <c r="VUK33" s="507"/>
      <c r="VUL33" s="507"/>
      <c r="VUM33" s="507"/>
      <c r="VUN33" s="507"/>
      <c r="VUO33" s="507"/>
      <c r="VUP33" s="507"/>
      <c r="VUQ33" s="507"/>
      <c r="VUR33" s="507"/>
      <c r="VUS33" s="507"/>
      <c r="VUT33" s="507"/>
      <c r="VUU33" s="507"/>
      <c r="VUV33" s="507"/>
      <c r="VUW33" s="507"/>
      <c r="VUX33" s="507"/>
      <c r="VUY33" s="507"/>
      <c r="VUZ33" s="507"/>
      <c r="VVA33" s="507"/>
      <c r="VVB33" s="507"/>
      <c r="VVC33" s="507"/>
      <c r="VVD33" s="507"/>
      <c r="VVE33" s="507"/>
      <c r="VVF33" s="507"/>
      <c r="VVG33" s="507"/>
      <c r="VVH33" s="507"/>
      <c r="VVI33" s="507"/>
      <c r="VVJ33" s="507"/>
      <c r="VVK33" s="507"/>
      <c r="VVL33" s="507"/>
      <c r="VVM33" s="507"/>
      <c r="VVN33" s="507"/>
      <c r="VVO33" s="507"/>
      <c r="VVP33" s="507"/>
      <c r="VVQ33" s="507"/>
      <c r="VVR33" s="507"/>
      <c r="VVS33" s="507"/>
      <c r="VVT33" s="507"/>
      <c r="VVU33" s="507"/>
      <c r="VVV33" s="507"/>
      <c r="VVW33" s="507"/>
      <c r="VVX33" s="507"/>
      <c r="VVY33" s="507"/>
      <c r="VVZ33" s="507"/>
      <c r="VWA33" s="507"/>
      <c r="VWB33" s="507"/>
      <c r="VWC33" s="507"/>
      <c r="VWD33" s="507"/>
      <c r="VWE33" s="507"/>
      <c r="VWF33" s="507"/>
      <c r="VWG33" s="507"/>
      <c r="VWH33" s="507"/>
      <c r="VWI33" s="507"/>
      <c r="VWJ33" s="507"/>
      <c r="VWK33" s="507"/>
      <c r="VWL33" s="507"/>
      <c r="VWM33" s="507"/>
      <c r="VWN33" s="507"/>
      <c r="VWO33" s="507"/>
      <c r="VWP33" s="507"/>
      <c r="VWQ33" s="507"/>
      <c r="VWR33" s="507"/>
      <c r="VWS33" s="507"/>
      <c r="VWT33" s="507"/>
      <c r="VWU33" s="507"/>
      <c r="VWV33" s="507"/>
      <c r="VWW33" s="507"/>
      <c r="VWX33" s="507"/>
      <c r="VWY33" s="507"/>
      <c r="VWZ33" s="507"/>
      <c r="VXA33" s="507"/>
      <c r="VXB33" s="507"/>
      <c r="VXC33" s="507"/>
      <c r="VXD33" s="507"/>
      <c r="VXE33" s="507"/>
      <c r="VXF33" s="507"/>
      <c r="VXG33" s="507"/>
      <c r="VXH33" s="507"/>
      <c r="VXI33" s="507"/>
      <c r="VXJ33" s="507"/>
      <c r="VXK33" s="507"/>
      <c r="VXL33" s="507"/>
      <c r="VXM33" s="507"/>
      <c r="VXN33" s="507"/>
      <c r="VXO33" s="507"/>
      <c r="VXP33" s="507"/>
      <c r="VXQ33" s="507"/>
      <c r="VXR33" s="507"/>
      <c r="VXS33" s="507"/>
      <c r="VXT33" s="507"/>
      <c r="VXU33" s="507"/>
      <c r="VXV33" s="507"/>
      <c r="VXW33" s="507"/>
      <c r="VXX33" s="507"/>
      <c r="VXY33" s="507"/>
      <c r="VXZ33" s="507"/>
      <c r="VYA33" s="507"/>
      <c r="VYB33" s="507"/>
      <c r="VYC33" s="507"/>
      <c r="VYD33" s="507"/>
      <c r="VYE33" s="507"/>
      <c r="VYF33" s="507"/>
      <c r="VYG33" s="507"/>
      <c r="VYH33" s="507"/>
      <c r="VYI33" s="507"/>
      <c r="VYJ33" s="507"/>
      <c r="VYK33" s="507"/>
      <c r="VYL33" s="507"/>
      <c r="VYM33" s="507"/>
      <c r="VYN33" s="507"/>
      <c r="VYO33" s="507"/>
      <c r="VYP33" s="507"/>
      <c r="VYQ33" s="507"/>
      <c r="VYR33" s="507"/>
      <c r="VYS33" s="507"/>
      <c r="VYT33" s="507"/>
      <c r="VYU33" s="507"/>
      <c r="VYV33" s="507"/>
      <c r="VYW33" s="507"/>
      <c r="VYX33" s="507"/>
      <c r="VYY33" s="507"/>
      <c r="VYZ33" s="507"/>
      <c r="VZA33" s="507"/>
      <c r="VZB33" s="507"/>
      <c r="VZC33" s="507"/>
      <c r="VZD33" s="507"/>
      <c r="VZE33" s="507"/>
      <c r="VZF33" s="507"/>
      <c r="VZG33" s="507"/>
      <c r="VZH33" s="507"/>
      <c r="VZI33" s="507"/>
      <c r="VZJ33" s="507"/>
      <c r="VZK33" s="507"/>
      <c r="VZL33" s="507"/>
      <c r="VZM33" s="507"/>
      <c r="VZN33" s="507"/>
      <c r="VZO33" s="507"/>
      <c r="VZP33" s="507"/>
      <c r="VZQ33" s="507"/>
      <c r="VZR33" s="507"/>
      <c r="VZS33" s="507"/>
      <c r="VZT33" s="507"/>
      <c r="VZU33" s="507"/>
      <c r="VZV33" s="507"/>
      <c r="VZW33" s="507"/>
      <c r="VZX33" s="507"/>
      <c r="VZY33" s="507"/>
      <c r="VZZ33" s="507"/>
      <c r="WAA33" s="507"/>
      <c r="WAB33" s="507"/>
      <c r="WAC33" s="507"/>
      <c r="WAD33" s="507"/>
      <c r="WAE33" s="507"/>
      <c r="WAF33" s="507"/>
      <c r="WAG33" s="507"/>
      <c r="WAH33" s="507"/>
      <c r="WAI33" s="507"/>
      <c r="WAJ33" s="507"/>
      <c r="WAK33" s="507"/>
      <c r="WAL33" s="507"/>
      <c r="WAM33" s="507"/>
      <c r="WAN33" s="507"/>
      <c r="WAO33" s="507"/>
      <c r="WAP33" s="507"/>
      <c r="WAQ33" s="507"/>
      <c r="WAR33" s="507"/>
      <c r="WAS33" s="507"/>
      <c r="WAT33" s="507"/>
      <c r="WAU33" s="507"/>
      <c r="WAV33" s="507"/>
      <c r="WAW33" s="507"/>
      <c r="WAX33" s="507"/>
      <c r="WAY33" s="507"/>
      <c r="WAZ33" s="507"/>
      <c r="WBA33" s="507"/>
      <c r="WBB33" s="507"/>
      <c r="WBC33" s="507"/>
      <c r="WBD33" s="507"/>
      <c r="WBE33" s="507"/>
      <c r="WBF33" s="507"/>
      <c r="WBG33" s="507"/>
      <c r="WBH33" s="507"/>
      <c r="WBI33" s="507"/>
      <c r="WBJ33" s="507"/>
      <c r="WBK33" s="507"/>
      <c r="WBL33" s="507"/>
      <c r="WBM33" s="507"/>
      <c r="WBN33" s="507"/>
      <c r="WBO33" s="507"/>
      <c r="WBP33" s="507"/>
      <c r="WBQ33" s="507"/>
      <c r="WBR33" s="507"/>
      <c r="WBS33" s="507"/>
      <c r="WBT33" s="507"/>
      <c r="WBU33" s="507"/>
      <c r="WBV33" s="507"/>
      <c r="WBW33" s="507"/>
      <c r="WBX33" s="507"/>
      <c r="WBY33" s="507"/>
      <c r="WBZ33" s="507"/>
      <c r="WCA33" s="507"/>
      <c r="WCB33" s="507"/>
      <c r="WCC33" s="507"/>
      <c r="WCD33" s="507"/>
      <c r="WCE33" s="507"/>
      <c r="WCF33" s="507"/>
      <c r="WCG33" s="507"/>
      <c r="WCH33" s="507"/>
      <c r="WCI33" s="507"/>
      <c r="WCJ33" s="507"/>
      <c r="WCK33" s="507"/>
      <c r="WCL33" s="507"/>
      <c r="WCM33" s="507"/>
      <c r="WCN33" s="507"/>
      <c r="WCO33" s="507"/>
      <c r="WCP33" s="507"/>
      <c r="WCQ33" s="507"/>
      <c r="WCR33" s="507"/>
      <c r="WCS33" s="507"/>
      <c r="WCT33" s="507"/>
      <c r="WCU33" s="507"/>
      <c r="WCV33" s="507"/>
      <c r="WCW33" s="507"/>
      <c r="WCX33" s="507"/>
      <c r="WCY33" s="507"/>
      <c r="WCZ33" s="507"/>
      <c r="WDA33" s="507"/>
      <c r="WDB33" s="507"/>
      <c r="WDC33" s="507"/>
      <c r="WDD33" s="507"/>
      <c r="WDE33" s="507"/>
      <c r="WDF33" s="507"/>
      <c r="WDG33" s="507"/>
      <c r="WDH33" s="507"/>
      <c r="WDI33" s="507"/>
      <c r="WDJ33" s="507"/>
      <c r="WDK33" s="507"/>
      <c r="WDL33" s="507"/>
      <c r="WDM33" s="507"/>
      <c r="WDN33" s="507"/>
      <c r="WDO33" s="507"/>
      <c r="WDP33" s="507"/>
      <c r="WDQ33" s="507"/>
      <c r="WDR33" s="507"/>
      <c r="WDS33" s="507"/>
      <c r="WDT33" s="507"/>
      <c r="WDU33" s="507"/>
      <c r="WDV33" s="507"/>
      <c r="WDW33" s="507"/>
      <c r="WDX33" s="507"/>
      <c r="WDY33" s="507"/>
      <c r="WDZ33" s="507"/>
      <c r="WEA33" s="507"/>
      <c r="WEB33" s="507"/>
      <c r="WEC33" s="507"/>
      <c r="WED33" s="507"/>
      <c r="WEE33" s="507"/>
      <c r="WEF33" s="507"/>
      <c r="WEG33" s="507"/>
      <c r="WEH33" s="507"/>
      <c r="WEI33" s="507"/>
      <c r="WEJ33" s="507"/>
      <c r="WEK33" s="507"/>
      <c r="WEL33" s="507"/>
      <c r="WEM33" s="507"/>
      <c r="WEN33" s="507"/>
      <c r="WEO33" s="507"/>
      <c r="WEP33" s="507"/>
      <c r="WEQ33" s="507"/>
      <c r="WER33" s="507"/>
      <c r="WES33" s="507"/>
      <c r="WET33" s="507"/>
      <c r="WEU33" s="507"/>
      <c r="WEV33" s="507"/>
      <c r="WEW33" s="507"/>
      <c r="WEX33" s="507"/>
      <c r="WEY33" s="507"/>
      <c r="WEZ33" s="507"/>
      <c r="WFA33" s="507"/>
      <c r="WFB33" s="507"/>
      <c r="WFC33" s="507"/>
      <c r="WFD33" s="507"/>
      <c r="WFE33" s="507"/>
      <c r="WFF33" s="507"/>
      <c r="WFG33" s="507"/>
      <c r="WFH33" s="507"/>
      <c r="WFI33" s="507"/>
      <c r="WFJ33" s="507"/>
      <c r="WFK33" s="507"/>
      <c r="WFL33" s="507"/>
      <c r="WFM33" s="507"/>
      <c r="WFN33" s="507"/>
      <c r="WFO33" s="507"/>
      <c r="WFP33" s="507"/>
      <c r="WFQ33" s="507"/>
      <c r="WFR33" s="507"/>
      <c r="WFS33" s="507"/>
      <c r="WFT33" s="507"/>
      <c r="WFU33" s="507"/>
      <c r="WFV33" s="507"/>
      <c r="WFW33" s="507"/>
      <c r="WFX33" s="507"/>
      <c r="WFY33" s="507"/>
      <c r="WFZ33" s="507"/>
      <c r="WGA33" s="507"/>
      <c r="WGB33" s="507"/>
      <c r="WGC33" s="507"/>
      <c r="WGD33" s="507"/>
      <c r="WGE33" s="507"/>
      <c r="WGF33" s="507"/>
      <c r="WGG33" s="507"/>
      <c r="WGH33" s="507"/>
      <c r="WGI33" s="507"/>
      <c r="WGJ33" s="507"/>
      <c r="WGK33" s="507"/>
      <c r="WGL33" s="507"/>
      <c r="WGM33" s="507"/>
      <c r="WGN33" s="507"/>
      <c r="WGO33" s="507"/>
      <c r="WGP33" s="507"/>
      <c r="WGQ33" s="507"/>
      <c r="WGR33" s="507"/>
      <c r="WGS33" s="507"/>
      <c r="WGT33" s="507"/>
      <c r="WGU33" s="507"/>
      <c r="WGV33" s="507"/>
      <c r="WGW33" s="507"/>
      <c r="WGX33" s="507"/>
      <c r="WGY33" s="507"/>
      <c r="WGZ33" s="507"/>
      <c r="WHA33" s="507"/>
      <c r="WHB33" s="507"/>
      <c r="WHC33" s="507"/>
      <c r="WHD33" s="507"/>
      <c r="WHE33" s="507"/>
      <c r="WHF33" s="507"/>
      <c r="WHG33" s="507"/>
      <c r="WHH33" s="507"/>
      <c r="WHI33" s="507"/>
      <c r="WHJ33" s="507"/>
      <c r="WHK33" s="507"/>
      <c r="WHL33" s="507"/>
      <c r="WHM33" s="507"/>
      <c r="WHN33" s="507"/>
      <c r="WHO33" s="507"/>
      <c r="WHP33" s="507"/>
      <c r="WHQ33" s="507"/>
      <c r="WHR33" s="507"/>
      <c r="WHS33" s="507"/>
      <c r="WHT33" s="507"/>
      <c r="WHU33" s="507"/>
      <c r="WHV33" s="507"/>
      <c r="WHW33" s="507"/>
      <c r="WHX33" s="507"/>
      <c r="WHY33" s="507"/>
      <c r="WHZ33" s="507"/>
      <c r="WIA33" s="507"/>
      <c r="WIB33" s="507"/>
      <c r="WIC33" s="507"/>
      <c r="WID33" s="507"/>
      <c r="WIE33" s="507"/>
      <c r="WIF33" s="507"/>
      <c r="WIG33" s="507"/>
      <c r="WIH33" s="507"/>
      <c r="WII33" s="507"/>
      <c r="WIJ33" s="507"/>
      <c r="WIK33" s="507"/>
      <c r="WIL33" s="507"/>
      <c r="WIM33" s="507"/>
      <c r="WIN33" s="507"/>
      <c r="WIO33" s="507"/>
      <c r="WIP33" s="507"/>
      <c r="WIQ33" s="507"/>
      <c r="WIR33" s="507"/>
      <c r="WIS33" s="507"/>
      <c r="WIT33" s="507"/>
      <c r="WIU33" s="507"/>
      <c r="WIV33" s="507"/>
      <c r="WIW33" s="507"/>
      <c r="WIX33" s="507"/>
      <c r="WIY33" s="507"/>
      <c r="WIZ33" s="507"/>
      <c r="WJA33" s="507"/>
      <c r="WJB33" s="507"/>
      <c r="WJC33" s="507"/>
      <c r="WJD33" s="507"/>
      <c r="WJE33" s="507"/>
      <c r="WJF33" s="507"/>
      <c r="WJG33" s="507"/>
      <c r="WJH33" s="507"/>
      <c r="WJI33" s="507"/>
      <c r="WJJ33" s="507"/>
      <c r="WJK33" s="507"/>
      <c r="WJL33" s="507"/>
      <c r="WJM33" s="507"/>
      <c r="WJN33" s="507"/>
      <c r="WJO33" s="507"/>
      <c r="WJP33" s="507"/>
      <c r="WJQ33" s="507"/>
      <c r="WJR33" s="507"/>
      <c r="WJS33" s="507"/>
      <c r="WJT33" s="507"/>
      <c r="WJU33" s="507"/>
      <c r="WJV33" s="507"/>
      <c r="WJW33" s="507"/>
      <c r="WJX33" s="507"/>
      <c r="WJY33" s="507"/>
      <c r="WJZ33" s="507"/>
      <c r="WKA33" s="507"/>
      <c r="WKB33" s="507"/>
      <c r="WKC33" s="507"/>
      <c r="WKD33" s="507"/>
      <c r="WKE33" s="507"/>
      <c r="WKF33" s="507"/>
      <c r="WKG33" s="507"/>
      <c r="WKH33" s="507"/>
      <c r="WKI33" s="507"/>
      <c r="WKJ33" s="507"/>
      <c r="WKK33" s="507"/>
      <c r="WKL33" s="507"/>
      <c r="WKM33" s="507"/>
      <c r="WKN33" s="507"/>
      <c r="WKO33" s="507"/>
      <c r="WKP33" s="507"/>
      <c r="WKQ33" s="507"/>
      <c r="WKR33" s="507"/>
      <c r="WKS33" s="507"/>
      <c r="WKT33" s="507"/>
      <c r="WKU33" s="507"/>
      <c r="WKV33" s="507"/>
      <c r="WKW33" s="507"/>
      <c r="WKX33" s="507"/>
      <c r="WKY33" s="507"/>
      <c r="WKZ33" s="507"/>
      <c r="WLA33" s="507"/>
      <c r="WLB33" s="507"/>
      <c r="WLC33" s="507"/>
      <c r="WLD33" s="507"/>
      <c r="WLE33" s="507"/>
      <c r="WLF33" s="507"/>
      <c r="WLG33" s="507"/>
      <c r="WLH33" s="507"/>
      <c r="WLI33" s="507"/>
      <c r="WLJ33" s="507"/>
      <c r="WLK33" s="507"/>
      <c r="WLL33" s="507"/>
      <c r="WLM33" s="507"/>
      <c r="WLN33" s="507"/>
      <c r="WLO33" s="507"/>
      <c r="WLP33" s="507"/>
      <c r="WLQ33" s="507"/>
      <c r="WLR33" s="507"/>
      <c r="WLS33" s="507"/>
      <c r="WLT33" s="507"/>
      <c r="WLU33" s="507"/>
      <c r="WLV33" s="507"/>
      <c r="WLW33" s="507"/>
      <c r="WLX33" s="507"/>
      <c r="WLY33" s="507"/>
      <c r="WLZ33" s="507"/>
      <c r="WMA33" s="507"/>
      <c r="WMB33" s="507"/>
      <c r="WMC33" s="507"/>
      <c r="WMD33" s="507"/>
      <c r="WME33" s="507"/>
      <c r="WMF33" s="507"/>
      <c r="WMG33" s="507"/>
      <c r="WMH33" s="507"/>
      <c r="WMI33" s="507"/>
      <c r="WMJ33" s="507"/>
      <c r="WMK33" s="507"/>
      <c r="WML33" s="507"/>
      <c r="WMM33" s="507"/>
      <c r="WMN33" s="507"/>
      <c r="WMO33" s="507"/>
      <c r="WMP33" s="507"/>
      <c r="WMQ33" s="507"/>
      <c r="WMR33" s="507"/>
      <c r="WMS33" s="507"/>
      <c r="WMT33" s="507"/>
      <c r="WMU33" s="507"/>
      <c r="WMV33" s="507"/>
      <c r="WMW33" s="507"/>
      <c r="WMX33" s="507"/>
      <c r="WMY33" s="507"/>
      <c r="WMZ33" s="507"/>
      <c r="WNA33" s="507"/>
      <c r="WNB33" s="507"/>
      <c r="WNC33" s="507"/>
      <c r="WND33" s="507"/>
      <c r="WNE33" s="507"/>
      <c r="WNF33" s="507"/>
      <c r="WNG33" s="507"/>
      <c r="WNH33" s="507"/>
      <c r="WNI33" s="507"/>
      <c r="WNJ33" s="507"/>
      <c r="WNK33" s="507"/>
      <c r="WNL33" s="507"/>
      <c r="WNM33" s="507"/>
      <c r="WNN33" s="507"/>
      <c r="WNO33" s="507"/>
      <c r="WNP33" s="507"/>
      <c r="WNQ33" s="507"/>
      <c r="WNR33" s="507"/>
      <c r="WNS33" s="507"/>
      <c r="WNT33" s="507"/>
      <c r="WNU33" s="507"/>
      <c r="WNV33" s="507"/>
      <c r="WNW33" s="507"/>
      <c r="WNX33" s="507"/>
      <c r="WNY33" s="507"/>
      <c r="WNZ33" s="507"/>
      <c r="WOA33" s="507"/>
      <c r="WOB33" s="507"/>
      <c r="WOC33" s="507"/>
      <c r="WOD33" s="507"/>
      <c r="WOE33" s="507"/>
      <c r="WOF33" s="507"/>
      <c r="WOG33" s="507"/>
      <c r="WOH33" s="507"/>
      <c r="WOI33" s="507"/>
      <c r="WOJ33" s="507"/>
      <c r="WOK33" s="507"/>
      <c r="WOL33" s="507"/>
      <c r="WOM33" s="507"/>
      <c r="WON33" s="507"/>
      <c r="WOO33" s="507"/>
      <c r="WOP33" s="507"/>
      <c r="WOQ33" s="507"/>
      <c r="WOR33" s="507"/>
      <c r="WOS33" s="507"/>
      <c r="WOT33" s="507"/>
      <c r="WOU33" s="507"/>
      <c r="WOV33" s="507"/>
      <c r="WOW33" s="507"/>
      <c r="WOX33" s="507"/>
      <c r="WOY33" s="507"/>
      <c r="WOZ33" s="507"/>
      <c r="WPA33" s="507"/>
      <c r="WPB33" s="507"/>
      <c r="WPC33" s="507"/>
      <c r="WPD33" s="507"/>
      <c r="WPE33" s="507"/>
      <c r="WPF33" s="507"/>
      <c r="WPG33" s="507"/>
      <c r="WPH33" s="507"/>
      <c r="WPI33" s="507"/>
      <c r="WPJ33" s="507"/>
      <c r="WPK33" s="507"/>
      <c r="WPL33" s="507"/>
      <c r="WPM33" s="507"/>
      <c r="WPN33" s="507"/>
      <c r="WPO33" s="507"/>
      <c r="WPP33" s="507"/>
      <c r="WPQ33" s="507"/>
      <c r="WPR33" s="507"/>
      <c r="WPS33" s="507"/>
      <c r="WPT33" s="507"/>
      <c r="WPU33" s="507"/>
      <c r="WPV33" s="507"/>
      <c r="WPW33" s="507"/>
      <c r="WPX33" s="507"/>
      <c r="WPY33" s="507"/>
      <c r="WPZ33" s="507"/>
      <c r="WQA33" s="507"/>
      <c r="WQB33" s="507"/>
      <c r="WQC33" s="507"/>
      <c r="WQD33" s="507"/>
      <c r="WQE33" s="507"/>
      <c r="WQF33" s="507"/>
      <c r="WQG33" s="507"/>
      <c r="WQH33" s="507"/>
      <c r="WQI33" s="507"/>
      <c r="WQJ33" s="507"/>
      <c r="WQK33" s="507"/>
      <c r="WQL33" s="507"/>
      <c r="WQM33" s="507"/>
      <c r="WQN33" s="507"/>
      <c r="WQO33" s="507"/>
      <c r="WQP33" s="507"/>
      <c r="WQQ33" s="507"/>
      <c r="WQR33" s="507"/>
      <c r="WQS33" s="507"/>
      <c r="WQT33" s="507"/>
      <c r="WQU33" s="507"/>
      <c r="WQV33" s="507"/>
      <c r="WQW33" s="507"/>
      <c r="WQX33" s="507"/>
      <c r="WQY33" s="507"/>
      <c r="WQZ33" s="507"/>
      <c r="WRA33" s="507"/>
      <c r="WRB33" s="507"/>
      <c r="WRC33" s="507"/>
      <c r="WRD33" s="507"/>
      <c r="WRE33" s="507"/>
      <c r="WRF33" s="507"/>
      <c r="WRG33" s="507"/>
      <c r="WRH33" s="507"/>
      <c r="WRI33" s="507"/>
      <c r="WRJ33" s="507"/>
      <c r="WRK33" s="507"/>
      <c r="WRL33" s="507"/>
      <c r="WRM33" s="507"/>
      <c r="WRN33" s="507"/>
      <c r="WRO33" s="507"/>
      <c r="WRP33" s="507"/>
      <c r="WRQ33" s="507"/>
      <c r="WRR33" s="507"/>
      <c r="WRS33" s="507"/>
      <c r="WRT33" s="507"/>
      <c r="WRU33" s="507"/>
      <c r="WRV33" s="507"/>
      <c r="WRW33" s="507"/>
      <c r="WRX33" s="507"/>
      <c r="WRY33" s="507"/>
      <c r="WRZ33" s="507"/>
      <c r="WSA33" s="507"/>
      <c r="WSB33" s="507"/>
      <c r="WSC33" s="507"/>
      <c r="WSD33" s="507"/>
      <c r="WSE33" s="507"/>
      <c r="WSF33" s="507"/>
      <c r="WSG33" s="507"/>
      <c r="WSH33" s="507"/>
      <c r="WSI33" s="507"/>
      <c r="WSJ33" s="507"/>
      <c r="WSK33" s="507"/>
      <c r="WSL33" s="507"/>
      <c r="WSM33" s="507"/>
      <c r="WSN33" s="507"/>
      <c r="WSO33" s="507"/>
      <c r="WSP33" s="507"/>
      <c r="WSQ33" s="507"/>
      <c r="WSR33" s="507"/>
      <c r="WSS33" s="507"/>
      <c r="WST33" s="507"/>
      <c r="WSU33" s="507"/>
      <c r="WSV33" s="507"/>
      <c r="WSW33" s="507"/>
      <c r="WSX33" s="507"/>
      <c r="WSY33" s="507"/>
      <c r="WSZ33" s="507"/>
      <c r="WTA33" s="507"/>
      <c r="WTB33" s="507"/>
      <c r="WTC33" s="507"/>
      <c r="WTD33" s="507"/>
      <c r="WTE33" s="507"/>
      <c r="WTF33" s="507"/>
      <c r="WTG33" s="507"/>
      <c r="WTH33" s="507"/>
      <c r="WTI33" s="507"/>
      <c r="WTJ33" s="507"/>
      <c r="WTK33" s="507"/>
      <c r="WTL33" s="507"/>
      <c r="WTM33" s="507"/>
      <c r="WTN33" s="507"/>
      <c r="WTO33" s="507"/>
      <c r="WTP33" s="507"/>
      <c r="WTQ33" s="507"/>
      <c r="WTR33" s="507"/>
      <c r="WTS33" s="507"/>
      <c r="WTT33" s="507"/>
      <c r="WTU33" s="507"/>
      <c r="WTV33" s="507"/>
      <c r="WTW33" s="507"/>
      <c r="WTX33" s="507"/>
      <c r="WTY33" s="507"/>
      <c r="WTZ33" s="507"/>
      <c r="WUA33" s="507"/>
      <c r="WUB33" s="507"/>
      <c r="WUC33" s="507"/>
      <c r="WUD33" s="507"/>
      <c r="WUE33" s="507"/>
      <c r="WUF33" s="507"/>
      <c r="WUG33" s="507"/>
      <c r="WUH33" s="507"/>
      <c r="WUI33" s="507"/>
      <c r="WUJ33" s="507"/>
      <c r="WUK33" s="507"/>
      <c r="WUL33" s="507"/>
      <c r="WUM33" s="507"/>
      <c r="WUN33" s="507"/>
      <c r="WUO33" s="507"/>
      <c r="WUP33" s="507"/>
      <c r="WUQ33" s="507"/>
      <c r="WUR33" s="507"/>
      <c r="WUS33" s="507"/>
      <c r="WUT33" s="507"/>
      <c r="WUU33" s="507"/>
      <c r="WUV33" s="507"/>
      <c r="WUW33" s="507"/>
      <c r="WUX33" s="507"/>
      <c r="WUY33" s="507"/>
      <c r="WUZ33" s="507"/>
      <c r="WVA33" s="507"/>
      <c r="WVB33" s="507"/>
      <c r="WVC33" s="507"/>
      <c r="WVD33" s="507"/>
      <c r="WVE33" s="507"/>
      <c r="WVF33" s="507"/>
      <c r="WVG33" s="507"/>
      <c r="WVH33" s="507"/>
      <c r="WVI33" s="507"/>
      <c r="WVJ33" s="507"/>
      <c r="WVK33" s="507"/>
      <c r="WVL33" s="507"/>
      <c r="WVM33" s="507"/>
      <c r="WVN33" s="507"/>
      <c r="WVO33" s="507"/>
      <c r="WVP33" s="507"/>
      <c r="WVQ33" s="507"/>
      <c r="WVR33" s="507"/>
      <c r="WVS33" s="507"/>
      <c r="WVT33" s="507"/>
      <c r="WVU33" s="507"/>
      <c r="WVV33" s="507"/>
      <c r="WVW33" s="507"/>
      <c r="WVX33" s="507"/>
      <c r="WVY33" s="507"/>
      <c r="WVZ33" s="507"/>
      <c r="WWA33" s="507"/>
      <c r="WWB33" s="507"/>
      <c r="WWC33" s="507"/>
      <c r="WWD33" s="507"/>
      <c r="WWE33" s="507"/>
      <c r="WWF33" s="507"/>
      <c r="WWG33" s="507"/>
      <c r="WWH33" s="507"/>
      <c r="WWI33" s="507"/>
      <c r="WWJ33" s="507"/>
      <c r="WWK33" s="507"/>
      <c r="WWL33" s="507"/>
      <c r="WWM33" s="507"/>
      <c r="WWN33" s="507"/>
      <c r="WWO33" s="507"/>
      <c r="WWP33" s="507"/>
      <c r="WWQ33" s="507"/>
      <c r="WWR33" s="507"/>
      <c r="WWS33" s="507"/>
      <c r="WWT33" s="507"/>
      <c r="WWU33" s="507"/>
      <c r="WWV33" s="507"/>
      <c r="WWW33" s="507"/>
      <c r="WWX33" s="507"/>
      <c r="WWY33" s="507"/>
      <c r="WWZ33" s="507"/>
      <c r="WXA33" s="507"/>
      <c r="WXB33" s="507"/>
      <c r="WXC33" s="507"/>
      <c r="WXD33" s="507"/>
      <c r="WXE33" s="507"/>
      <c r="WXF33" s="507"/>
      <c r="WXG33" s="507"/>
      <c r="WXH33" s="507"/>
      <c r="WXI33" s="507"/>
      <c r="WXJ33" s="507"/>
      <c r="WXK33" s="507"/>
      <c r="WXL33" s="507"/>
      <c r="WXM33" s="507"/>
      <c r="WXN33" s="507"/>
      <c r="WXO33" s="507"/>
      <c r="WXP33" s="507"/>
      <c r="WXQ33" s="507"/>
      <c r="WXR33" s="507"/>
      <c r="WXS33" s="507"/>
      <c r="WXT33" s="507"/>
      <c r="WXU33" s="507"/>
      <c r="WXV33" s="507"/>
      <c r="WXW33" s="507"/>
      <c r="WXX33" s="507"/>
      <c r="WXY33" s="507"/>
      <c r="WXZ33" s="507"/>
      <c r="WYA33" s="507"/>
      <c r="WYB33" s="507"/>
      <c r="WYC33" s="507"/>
      <c r="WYD33" s="507"/>
      <c r="WYE33" s="507"/>
      <c r="WYF33" s="507"/>
      <c r="WYG33" s="507"/>
      <c r="WYH33" s="507"/>
      <c r="WYI33" s="507"/>
      <c r="WYJ33" s="507"/>
      <c r="WYK33" s="507"/>
      <c r="WYL33" s="507"/>
      <c r="WYM33" s="507"/>
      <c r="WYN33" s="507"/>
      <c r="WYO33" s="507"/>
      <c r="WYP33" s="507"/>
      <c r="WYQ33" s="507"/>
      <c r="WYR33" s="507"/>
      <c r="WYS33" s="507"/>
      <c r="WYT33" s="507"/>
      <c r="WYU33" s="507"/>
      <c r="WYV33" s="507"/>
      <c r="WYW33" s="507"/>
      <c r="WYX33" s="507"/>
      <c r="WYY33" s="507"/>
      <c r="WYZ33" s="507"/>
      <c r="WZA33" s="507"/>
      <c r="WZB33" s="507"/>
      <c r="WZC33" s="507"/>
      <c r="WZD33" s="507"/>
      <c r="WZE33" s="507"/>
      <c r="WZF33" s="507"/>
      <c r="WZG33" s="507"/>
      <c r="WZH33" s="507"/>
      <c r="WZI33" s="507"/>
      <c r="WZJ33" s="507"/>
      <c r="WZK33" s="507"/>
      <c r="WZL33" s="507"/>
      <c r="WZM33" s="507"/>
      <c r="WZN33" s="507"/>
      <c r="WZO33" s="507"/>
      <c r="WZP33" s="507"/>
      <c r="WZQ33" s="507"/>
      <c r="WZR33" s="507"/>
      <c r="WZS33" s="507"/>
      <c r="WZT33" s="507"/>
      <c r="WZU33" s="507"/>
      <c r="WZV33" s="507"/>
      <c r="WZW33" s="507"/>
      <c r="WZX33" s="507"/>
      <c r="WZY33" s="507"/>
      <c r="WZZ33" s="507"/>
      <c r="XAA33" s="507"/>
      <c r="XAB33" s="507"/>
      <c r="XAC33" s="507"/>
      <c r="XAD33" s="507"/>
      <c r="XAE33" s="507"/>
      <c r="XAF33" s="507"/>
      <c r="XAG33" s="507"/>
      <c r="XAH33" s="507"/>
      <c r="XAI33" s="507"/>
      <c r="XAJ33" s="507"/>
      <c r="XAK33" s="507"/>
      <c r="XAL33" s="507"/>
      <c r="XAM33" s="507"/>
      <c r="XAN33" s="507"/>
      <c r="XAO33" s="507"/>
      <c r="XAP33" s="507"/>
      <c r="XAQ33" s="507"/>
      <c r="XAR33" s="507"/>
      <c r="XAS33" s="507"/>
      <c r="XAT33" s="507"/>
      <c r="XAU33" s="507"/>
      <c r="XAV33" s="507"/>
      <c r="XAW33" s="507"/>
      <c r="XAX33" s="507"/>
      <c r="XAY33" s="507"/>
      <c r="XAZ33" s="507"/>
      <c r="XBA33" s="507"/>
      <c r="XBB33" s="507"/>
      <c r="XBC33" s="507"/>
      <c r="XBD33" s="507"/>
      <c r="XBE33" s="507"/>
      <c r="XBF33" s="507"/>
      <c r="XBG33" s="507"/>
      <c r="XBH33" s="507"/>
      <c r="XBI33" s="507"/>
      <c r="XBJ33" s="507"/>
      <c r="XBK33" s="507"/>
      <c r="XBL33" s="507"/>
      <c r="XBM33" s="507"/>
      <c r="XBN33" s="507"/>
      <c r="XBO33" s="507"/>
      <c r="XBP33" s="507"/>
      <c r="XBQ33" s="507"/>
      <c r="XBR33" s="507"/>
      <c r="XBS33" s="507"/>
      <c r="XBT33" s="507"/>
      <c r="XBU33" s="507"/>
      <c r="XBV33" s="507"/>
      <c r="XBW33" s="507"/>
      <c r="XBX33" s="507"/>
      <c r="XBY33" s="507"/>
      <c r="XBZ33" s="507"/>
      <c r="XCA33" s="507"/>
      <c r="XCB33" s="507"/>
      <c r="XCC33" s="507"/>
      <c r="XCD33" s="507"/>
      <c r="XCE33" s="507"/>
      <c r="XCF33" s="507"/>
      <c r="XCG33" s="507"/>
      <c r="XCH33" s="507"/>
      <c r="XCI33" s="507"/>
      <c r="XCJ33" s="507"/>
      <c r="XCK33" s="507"/>
      <c r="XCL33" s="507"/>
      <c r="XCM33" s="507"/>
      <c r="XCN33" s="507"/>
      <c r="XCO33" s="507"/>
      <c r="XCP33" s="507"/>
      <c r="XCQ33" s="507"/>
      <c r="XCR33" s="507"/>
      <c r="XCS33" s="507"/>
      <c r="XCT33" s="507"/>
      <c r="XCU33" s="507"/>
      <c r="XCV33" s="507"/>
      <c r="XCW33" s="507"/>
      <c r="XCX33" s="507"/>
      <c r="XCY33" s="507"/>
      <c r="XCZ33" s="507"/>
      <c r="XDA33" s="507"/>
      <c r="XDB33" s="507"/>
      <c r="XDC33" s="507"/>
      <c r="XDD33" s="507"/>
      <c r="XDE33" s="507"/>
      <c r="XDF33" s="507"/>
      <c r="XDG33" s="507"/>
      <c r="XDH33" s="507"/>
      <c r="XDI33" s="507"/>
      <c r="XDJ33" s="507"/>
      <c r="XDK33" s="507"/>
      <c r="XDL33" s="507"/>
      <c r="XDM33" s="507"/>
      <c r="XDN33" s="507"/>
      <c r="XDO33" s="507"/>
      <c r="XDP33" s="507"/>
      <c r="XDQ33" s="507"/>
      <c r="XDR33" s="507"/>
      <c r="XDS33" s="507"/>
      <c r="XDT33" s="507"/>
      <c r="XDU33" s="507"/>
      <c r="XDV33" s="507"/>
      <c r="XDW33" s="507"/>
      <c r="XDX33" s="507"/>
    </row>
    <row r="34" s="527" customFormat="1" ht="18" customHeight="1" spans="1:2">
      <c r="A34" s="514" t="s">
        <v>164</v>
      </c>
      <c r="B34" s="538">
        <v>205660</v>
      </c>
    </row>
    <row r="35" s="527" customFormat="1" ht="18" customHeight="1" spans="1:2">
      <c r="A35" s="514" t="s">
        <v>165</v>
      </c>
      <c r="B35" s="538">
        <v>7200</v>
      </c>
    </row>
    <row r="36" s="527" customFormat="1" ht="18" customHeight="1" spans="1:2">
      <c r="A36" s="514" t="s">
        <v>375</v>
      </c>
      <c r="B36" s="323"/>
    </row>
    <row r="37" s="527" customFormat="1" ht="18" customHeight="1" spans="1:2">
      <c r="A37" s="518" t="s">
        <v>167</v>
      </c>
      <c r="B37" s="323"/>
    </row>
    <row r="38" ht="18" customHeight="1" spans="1:16353">
      <c r="A38" s="518" t="s">
        <v>168</v>
      </c>
      <c r="B38" s="323">
        <v>82600</v>
      </c>
      <c r="XDY38"/>
    </row>
    <row r="39" ht="21" customHeight="1" spans="1:16353">
      <c r="A39" s="539" t="s">
        <v>376</v>
      </c>
      <c r="B39" s="111">
        <f>B27+B28+B29</f>
        <v>1132260</v>
      </c>
      <c r="XDY39"/>
    </row>
  </sheetData>
  <mergeCells count="1">
    <mergeCell ref="A2:B2"/>
  </mergeCells>
  <printOptions horizontalCentered="1"/>
  <pageMargins left="0.707638888888889" right="0.707638888888889" top="0.751388888888889" bottom="0.751388888888889" header="0.310416666666667" footer="0.310416666666667"/>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H83"/>
  <sheetViews>
    <sheetView workbookViewId="0">
      <pane ySplit="3" topLeftCell="A4" activePane="bottomLeft" state="frozen"/>
      <selection/>
      <selection pane="bottomLeft" activeCell="A1" sqref="A1"/>
    </sheetView>
  </sheetViews>
  <sheetFormatPr defaultColWidth="11.1083333333333" defaultRowHeight="14.25"/>
  <cols>
    <col min="1" max="1" width="55.3333333333333" style="264" customWidth="1"/>
    <col min="2" max="2" width="24.8833333333333" style="264" customWidth="1"/>
    <col min="3" max="3" width="9" style="264" customWidth="1"/>
    <col min="4" max="138" width="11.1083333333333" style="264" customWidth="1"/>
    <col min="139" max="168" width="9" style="264" customWidth="1"/>
    <col min="169" max="171" width="1.21666666666667" style="264" customWidth="1"/>
    <col min="172" max="172" width="11.1083333333333" style="264" hidden="1" customWidth="1"/>
    <col min="173" max="173" width="33.8833333333333" style="264" customWidth="1"/>
    <col min="174" max="174" width="14.3333333333333" style="264" customWidth="1"/>
    <col min="175" max="175" width="14.2166666666667" style="264" customWidth="1"/>
    <col min="176" max="190" width="1.21666666666667" style="264" customWidth="1"/>
    <col min="191" max="191" width="21.2166666666667" style="264" customWidth="1"/>
    <col min="192" max="192" width="11.2166666666667" style="264" customWidth="1"/>
    <col min="193" max="16336" width="11.1083333333333" style="264"/>
  </cols>
  <sheetData>
    <row r="1" ht="21" customHeight="1" spans="1:193">
      <c r="A1" s="266" t="s">
        <v>583</v>
      </c>
      <c r="B1" s="407"/>
      <c r="C1" s="402"/>
      <c r="D1" s="402"/>
      <c r="E1" s="402"/>
      <c r="F1" s="402"/>
      <c r="G1" s="402"/>
      <c r="H1" s="402"/>
      <c r="I1" s="402"/>
      <c r="J1" s="402"/>
      <c r="K1" s="402"/>
      <c r="L1" s="402"/>
      <c r="M1" s="402"/>
      <c r="N1" s="402"/>
      <c r="O1" s="402"/>
      <c r="P1" s="402"/>
      <c r="Q1" s="402"/>
      <c r="R1" s="402"/>
      <c r="S1" s="402"/>
      <c r="T1" s="402"/>
      <c r="U1" s="402"/>
      <c r="V1" s="402"/>
      <c r="W1" s="402"/>
      <c r="X1" s="402"/>
      <c r="Y1" s="402"/>
      <c r="Z1" s="402"/>
      <c r="AA1" s="402"/>
      <c r="AB1" s="402"/>
      <c r="AC1" s="402"/>
      <c r="AD1" s="402"/>
      <c r="AE1" s="402"/>
      <c r="AF1" s="402"/>
      <c r="AG1" s="402"/>
      <c r="AH1" s="402"/>
      <c r="AI1" s="402"/>
      <c r="AJ1" s="402"/>
      <c r="AK1" s="402"/>
      <c r="AL1" s="402"/>
      <c r="AM1" s="402"/>
      <c r="AN1" s="402"/>
      <c r="AO1" s="402"/>
      <c r="AP1" s="402"/>
      <c r="AQ1" s="402"/>
      <c r="AR1" s="402"/>
      <c r="AS1" s="402"/>
      <c r="AT1" s="402"/>
      <c r="AU1" s="402"/>
      <c r="AV1" s="402"/>
      <c r="AW1" s="402"/>
      <c r="AX1" s="402"/>
      <c r="AY1" s="402"/>
      <c r="AZ1" s="402"/>
      <c r="BA1" s="402"/>
      <c r="BB1" s="402"/>
      <c r="BC1" s="402"/>
      <c r="BD1" s="402"/>
      <c r="BE1" s="402"/>
      <c r="BF1" s="402"/>
      <c r="BG1" s="402"/>
      <c r="BH1" s="402"/>
      <c r="BI1" s="402"/>
      <c r="BJ1" s="402"/>
      <c r="BK1" s="402"/>
      <c r="BL1" s="402"/>
      <c r="BM1" s="402"/>
      <c r="BN1" s="402"/>
      <c r="BO1" s="402"/>
      <c r="BP1" s="402"/>
      <c r="BQ1" s="402"/>
      <c r="BR1" s="402"/>
      <c r="BS1" s="402"/>
      <c r="BT1" s="402"/>
      <c r="BU1" s="402"/>
      <c r="BV1" s="402"/>
      <c r="BW1" s="402"/>
      <c r="BX1" s="402"/>
      <c r="BY1" s="402"/>
      <c r="BZ1" s="402"/>
      <c r="CA1" s="402"/>
      <c r="CB1" s="402"/>
      <c r="CC1" s="402"/>
      <c r="CD1" s="402"/>
      <c r="CE1" s="402"/>
      <c r="CF1" s="402"/>
      <c r="CG1" s="402"/>
      <c r="CH1" s="402"/>
      <c r="CI1" s="402"/>
      <c r="CJ1" s="402"/>
      <c r="CK1" s="402"/>
      <c r="CL1" s="402"/>
      <c r="CM1" s="402"/>
      <c r="CN1" s="402"/>
      <c r="CO1" s="402"/>
      <c r="CP1" s="402"/>
      <c r="CQ1" s="402"/>
      <c r="CR1" s="402"/>
      <c r="CS1" s="402"/>
      <c r="CT1" s="402"/>
      <c r="CU1" s="402"/>
      <c r="CV1" s="402"/>
      <c r="CW1" s="402"/>
      <c r="CX1" s="402"/>
      <c r="CY1" s="402"/>
      <c r="CZ1" s="402"/>
      <c r="DA1" s="402"/>
      <c r="DB1" s="402"/>
      <c r="DC1" s="402"/>
      <c r="DD1" s="402"/>
      <c r="DE1" s="402"/>
      <c r="DF1" s="402"/>
      <c r="DG1" s="402"/>
      <c r="DH1" s="402"/>
      <c r="DI1" s="402"/>
      <c r="DJ1" s="402"/>
      <c r="DK1" s="402"/>
      <c r="DL1" s="402"/>
      <c r="DM1" s="402"/>
      <c r="DN1" s="402"/>
      <c r="DO1" s="402"/>
      <c r="DP1" s="402"/>
      <c r="DQ1" s="402"/>
      <c r="DR1" s="402"/>
      <c r="DS1" s="402"/>
      <c r="DT1" s="402"/>
      <c r="DU1" s="402"/>
      <c r="DV1" s="402"/>
      <c r="DW1" s="402"/>
      <c r="DX1" s="402"/>
      <c r="DY1" s="402"/>
      <c r="DZ1" s="402"/>
      <c r="EA1" s="402"/>
      <c r="EB1" s="402"/>
      <c r="EC1" s="402"/>
      <c r="ED1" s="402"/>
      <c r="EE1" s="402"/>
      <c r="EF1" s="402"/>
      <c r="EG1" s="402"/>
      <c r="EH1" s="402"/>
      <c r="EI1" s="402"/>
      <c r="EJ1" s="402"/>
      <c r="EK1" s="402"/>
      <c r="EL1" s="402"/>
      <c r="EM1" s="402"/>
      <c r="EN1" s="402"/>
      <c r="EO1" s="402"/>
      <c r="EP1" s="402"/>
      <c r="EQ1" s="402"/>
      <c r="ER1" s="402"/>
      <c r="ES1" s="402"/>
      <c r="ET1" s="402"/>
      <c r="EU1" s="402"/>
      <c r="EV1" s="402"/>
      <c r="EW1" s="402"/>
      <c r="EX1" s="402"/>
      <c r="EY1" s="402"/>
      <c r="EZ1" s="402"/>
      <c r="FA1" s="402"/>
      <c r="FB1" s="402"/>
      <c r="FC1" s="402"/>
      <c r="FD1" s="402"/>
      <c r="FE1" s="402"/>
      <c r="FF1" s="402"/>
      <c r="FG1" s="402"/>
      <c r="FH1" s="402"/>
      <c r="FI1" s="402"/>
      <c r="FJ1" s="402"/>
      <c r="FK1" s="402"/>
      <c r="FL1" s="402"/>
      <c r="FM1" s="402"/>
      <c r="FN1" s="402"/>
      <c r="FO1" s="402"/>
      <c r="FP1" s="402"/>
      <c r="FQ1" s="402"/>
      <c r="FR1" s="402"/>
      <c r="FS1" s="402"/>
      <c r="FT1" s="402"/>
      <c r="FU1" s="402"/>
      <c r="FV1" s="402"/>
      <c r="FW1" s="402"/>
      <c r="FX1" s="402"/>
      <c r="FY1" s="402"/>
      <c r="FZ1" s="402"/>
      <c r="GA1" s="402"/>
      <c r="GB1" s="402"/>
      <c r="GC1" s="402"/>
      <c r="GD1" s="402"/>
      <c r="GE1" s="402"/>
      <c r="GF1" s="402"/>
      <c r="GG1" s="402"/>
      <c r="GH1" s="402"/>
      <c r="GI1" s="402"/>
      <c r="GJ1" s="402"/>
      <c r="GK1" s="402"/>
    </row>
    <row r="2" ht="27" spans="1:193">
      <c r="A2" s="123" t="s">
        <v>584</v>
      </c>
      <c r="B2" s="123"/>
      <c r="C2" s="402"/>
      <c r="D2" s="402"/>
      <c r="E2" s="402"/>
      <c r="F2" s="402"/>
      <c r="G2" s="402"/>
      <c r="H2" s="402"/>
      <c r="I2" s="402"/>
      <c r="J2" s="402"/>
      <c r="K2" s="402"/>
      <c r="L2" s="402"/>
      <c r="M2" s="402"/>
      <c r="N2" s="402"/>
      <c r="O2" s="402"/>
      <c r="P2" s="402"/>
      <c r="Q2" s="402"/>
      <c r="R2" s="402"/>
      <c r="S2" s="402"/>
      <c r="T2" s="402"/>
      <c r="U2" s="402"/>
      <c r="V2" s="402"/>
      <c r="W2" s="402"/>
      <c r="X2" s="402"/>
      <c r="Y2" s="402"/>
      <c r="Z2" s="402"/>
      <c r="AA2" s="402"/>
      <c r="AB2" s="402"/>
      <c r="AC2" s="402"/>
      <c r="AD2" s="402"/>
      <c r="AE2" s="402"/>
      <c r="AF2" s="402"/>
      <c r="AG2" s="402"/>
      <c r="AH2" s="402"/>
      <c r="AI2" s="402"/>
      <c r="AJ2" s="402"/>
      <c r="AK2" s="402"/>
      <c r="AL2" s="402"/>
      <c r="AM2" s="402"/>
      <c r="AN2" s="402"/>
      <c r="AO2" s="402"/>
      <c r="AP2" s="402"/>
      <c r="AQ2" s="402"/>
      <c r="AR2" s="402"/>
      <c r="AS2" s="402"/>
      <c r="AT2" s="402"/>
      <c r="AU2" s="402"/>
      <c r="AV2" s="402"/>
      <c r="AW2" s="402"/>
      <c r="AX2" s="402"/>
      <c r="AY2" s="402"/>
      <c r="AZ2" s="402"/>
      <c r="BA2" s="402"/>
      <c r="BB2" s="402"/>
      <c r="BC2" s="402"/>
      <c r="BD2" s="402"/>
      <c r="BE2" s="402"/>
      <c r="BF2" s="402"/>
      <c r="BG2" s="402"/>
      <c r="BH2" s="402"/>
      <c r="BI2" s="402"/>
      <c r="BJ2" s="402"/>
      <c r="BK2" s="402"/>
      <c r="BL2" s="402"/>
      <c r="BM2" s="402"/>
      <c r="BN2" s="402"/>
      <c r="BO2" s="402"/>
      <c r="BP2" s="402"/>
      <c r="BQ2" s="402"/>
      <c r="BR2" s="402"/>
      <c r="BS2" s="402"/>
      <c r="BT2" s="402"/>
      <c r="BU2" s="402"/>
      <c r="BV2" s="402"/>
      <c r="BW2" s="402"/>
      <c r="BX2" s="402"/>
      <c r="BY2" s="402"/>
      <c r="BZ2" s="402"/>
      <c r="CA2" s="402"/>
      <c r="CB2" s="402"/>
      <c r="CC2" s="402"/>
      <c r="CD2" s="402"/>
      <c r="CE2" s="402"/>
      <c r="CF2" s="402"/>
      <c r="CG2" s="402"/>
      <c r="CH2" s="402"/>
      <c r="CI2" s="402"/>
      <c r="CJ2" s="402"/>
      <c r="CK2" s="402"/>
      <c r="CL2" s="402"/>
      <c r="CM2" s="402"/>
      <c r="CN2" s="402"/>
      <c r="CO2" s="402"/>
      <c r="CP2" s="402"/>
      <c r="CQ2" s="402"/>
      <c r="CR2" s="402"/>
      <c r="CS2" s="402"/>
      <c r="CT2" s="402"/>
      <c r="CU2" s="402"/>
      <c r="CV2" s="402"/>
      <c r="CW2" s="402"/>
      <c r="CX2" s="402"/>
      <c r="CY2" s="402"/>
      <c r="CZ2" s="402"/>
      <c r="DA2" s="402"/>
      <c r="DB2" s="402"/>
      <c r="DC2" s="402"/>
      <c r="DD2" s="402"/>
      <c r="DE2" s="402"/>
      <c r="DF2" s="402"/>
      <c r="DG2" s="402"/>
      <c r="DH2" s="402"/>
      <c r="DI2" s="402"/>
      <c r="DJ2" s="402"/>
      <c r="DK2" s="402"/>
      <c r="DL2" s="402"/>
      <c r="DM2" s="402"/>
      <c r="DN2" s="402"/>
      <c r="DO2" s="402"/>
      <c r="DP2" s="402"/>
      <c r="DQ2" s="402"/>
      <c r="DR2" s="402"/>
      <c r="DS2" s="402"/>
      <c r="DT2" s="402"/>
      <c r="DU2" s="402"/>
      <c r="DV2" s="402"/>
      <c r="DW2" s="402"/>
      <c r="DX2" s="402"/>
      <c r="DY2" s="402"/>
      <c r="DZ2" s="402"/>
      <c r="EA2" s="402"/>
      <c r="EB2" s="402"/>
      <c r="EC2" s="402"/>
      <c r="ED2" s="402"/>
      <c r="EE2" s="402"/>
      <c r="EF2" s="402"/>
      <c r="EG2" s="402"/>
      <c r="EH2" s="402"/>
      <c r="EI2" s="402"/>
      <c r="EJ2" s="402"/>
      <c r="EK2" s="402"/>
      <c r="EL2" s="402"/>
      <c r="EM2" s="402"/>
      <c r="EN2" s="402"/>
      <c r="EO2" s="402"/>
      <c r="EP2" s="402"/>
      <c r="EQ2" s="402"/>
      <c r="ER2" s="402"/>
      <c r="ES2" s="402"/>
      <c r="ET2" s="402"/>
      <c r="EU2" s="402"/>
      <c r="EV2" s="402"/>
      <c r="EW2" s="402"/>
      <c r="EX2" s="402"/>
      <c r="EY2" s="402"/>
      <c r="EZ2" s="402"/>
      <c r="FA2" s="402"/>
      <c r="FB2" s="402"/>
      <c r="FC2" s="402"/>
      <c r="FD2" s="402"/>
      <c r="FE2" s="402"/>
      <c r="FF2" s="402"/>
      <c r="FG2" s="402"/>
      <c r="FH2" s="402"/>
      <c r="FI2" s="402"/>
      <c r="FJ2" s="402"/>
      <c r="FK2" s="402"/>
      <c r="FL2" s="402"/>
      <c r="FM2" s="402"/>
      <c r="FN2" s="402"/>
      <c r="FO2" s="402"/>
      <c r="FP2" s="402"/>
      <c r="FQ2" s="402"/>
      <c r="FR2" s="402"/>
      <c r="FS2" s="402"/>
      <c r="FT2" s="402"/>
      <c r="FU2" s="402"/>
      <c r="FV2" s="402"/>
      <c r="FW2" s="402"/>
      <c r="FX2" s="402"/>
      <c r="FY2" s="402"/>
      <c r="FZ2" s="402"/>
      <c r="GA2" s="402"/>
      <c r="GB2" s="402"/>
      <c r="GC2" s="402"/>
      <c r="GD2" s="402"/>
      <c r="GE2" s="402"/>
      <c r="GF2" s="402"/>
      <c r="GG2" s="402"/>
      <c r="GH2" s="402"/>
      <c r="GI2" s="402"/>
      <c r="GJ2" s="402"/>
      <c r="GK2" s="402"/>
    </row>
    <row r="3" ht="19.05" customHeight="1" spans="1:193">
      <c r="A3" s="203"/>
      <c r="B3" s="508" t="s">
        <v>126</v>
      </c>
      <c r="C3" s="402"/>
      <c r="D3" s="402"/>
      <c r="E3" s="402"/>
      <c r="F3" s="402"/>
      <c r="G3" s="402"/>
      <c r="H3" s="402"/>
      <c r="I3" s="402"/>
      <c r="J3" s="402"/>
      <c r="K3" s="402"/>
      <c r="L3" s="402"/>
      <c r="M3" s="402"/>
      <c r="N3" s="402"/>
      <c r="O3" s="402"/>
      <c r="P3" s="402"/>
      <c r="Q3" s="402"/>
      <c r="R3" s="402"/>
      <c r="S3" s="402"/>
      <c r="T3" s="402"/>
      <c r="U3" s="402"/>
      <c r="V3" s="402"/>
      <c r="W3" s="402"/>
      <c r="X3" s="402"/>
      <c r="Y3" s="402"/>
      <c r="Z3" s="402"/>
      <c r="AA3" s="402"/>
      <c r="AB3" s="402"/>
      <c r="AC3" s="402"/>
      <c r="AD3" s="402"/>
      <c r="AE3" s="402"/>
      <c r="AF3" s="402"/>
      <c r="AG3" s="402"/>
      <c r="AH3" s="402"/>
      <c r="AI3" s="402"/>
      <c r="AJ3" s="402"/>
      <c r="AK3" s="402"/>
      <c r="AL3" s="402"/>
      <c r="AM3" s="402"/>
      <c r="AN3" s="402"/>
      <c r="AO3" s="402"/>
      <c r="AP3" s="402"/>
      <c r="AQ3" s="402"/>
      <c r="AR3" s="402"/>
      <c r="AS3" s="402"/>
      <c r="AT3" s="402"/>
      <c r="AU3" s="402"/>
      <c r="AV3" s="402"/>
      <c r="AW3" s="402"/>
      <c r="AX3" s="402"/>
      <c r="AY3" s="402"/>
      <c r="AZ3" s="402"/>
      <c r="BA3" s="402"/>
      <c r="BB3" s="402"/>
      <c r="BC3" s="402"/>
      <c r="BD3" s="402"/>
      <c r="BE3" s="402"/>
      <c r="BF3" s="402"/>
      <c r="BG3" s="402"/>
      <c r="BH3" s="402"/>
      <c r="BI3" s="402"/>
      <c r="BJ3" s="402"/>
      <c r="BK3" s="402"/>
      <c r="BL3" s="402"/>
      <c r="BM3" s="402"/>
      <c r="BN3" s="402"/>
      <c r="BO3" s="402"/>
      <c r="BP3" s="402"/>
      <c r="BQ3" s="402"/>
      <c r="BR3" s="402"/>
      <c r="BS3" s="402"/>
      <c r="BT3" s="402"/>
      <c r="BU3" s="402"/>
      <c r="BV3" s="402"/>
      <c r="BW3" s="402"/>
      <c r="BX3" s="402"/>
      <c r="BY3" s="402"/>
      <c r="BZ3" s="402"/>
      <c r="CA3" s="402"/>
      <c r="CB3" s="402"/>
      <c r="CC3" s="402"/>
      <c r="CD3" s="402"/>
      <c r="CE3" s="402"/>
      <c r="CF3" s="402"/>
      <c r="CG3" s="402"/>
      <c r="CH3" s="402"/>
      <c r="CI3" s="402"/>
      <c r="CJ3" s="402"/>
      <c r="CK3" s="402"/>
      <c r="CL3" s="402"/>
      <c r="CM3" s="402"/>
      <c r="CN3" s="402"/>
      <c r="CO3" s="402"/>
      <c r="CP3" s="402"/>
      <c r="CQ3" s="402"/>
      <c r="CR3" s="402"/>
      <c r="CS3" s="402"/>
      <c r="CT3" s="402"/>
      <c r="CU3" s="402"/>
      <c r="CV3" s="402"/>
      <c r="CW3" s="402"/>
      <c r="CX3" s="402"/>
      <c r="CY3" s="402"/>
      <c r="CZ3" s="402"/>
      <c r="DA3" s="402"/>
      <c r="DB3" s="402"/>
      <c r="DC3" s="402"/>
      <c r="DD3" s="402"/>
      <c r="DE3" s="402"/>
      <c r="DF3" s="402"/>
      <c r="DG3" s="402"/>
      <c r="DH3" s="402"/>
      <c r="DI3" s="402"/>
      <c r="DJ3" s="402"/>
      <c r="DK3" s="402"/>
      <c r="DL3" s="402"/>
      <c r="DM3" s="402"/>
      <c r="DN3" s="402"/>
      <c r="DO3" s="402"/>
      <c r="DP3" s="402"/>
      <c r="DQ3" s="402"/>
      <c r="DR3" s="402"/>
      <c r="DS3" s="402"/>
      <c r="DT3" s="402"/>
      <c r="DU3" s="402"/>
      <c r="DV3" s="402"/>
      <c r="DW3" s="402"/>
      <c r="DX3" s="402"/>
      <c r="DY3" s="402"/>
      <c r="DZ3" s="402"/>
      <c r="EA3" s="402"/>
      <c r="EB3" s="402"/>
      <c r="EC3" s="402"/>
      <c r="ED3" s="402"/>
      <c r="EE3" s="402"/>
      <c r="EF3" s="402"/>
      <c r="EG3" s="402"/>
      <c r="EH3" s="402"/>
      <c r="EI3" s="402"/>
      <c r="EJ3" s="402"/>
      <c r="EK3" s="402"/>
      <c r="EL3" s="402"/>
      <c r="EM3" s="402"/>
      <c r="EN3" s="402"/>
      <c r="EO3" s="402"/>
      <c r="EP3" s="402"/>
      <c r="EQ3" s="402"/>
      <c r="ER3" s="402"/>
      <c r="ES3" s="402"/>
      <c r="ET3" s="402"/>
      <c r="EU3" s="402"/>
      <c r="EV3" s="402"/>
      <c r="EW3" s="402"/>
      <c r="EX3" s="402"/>
      <c r="EY3" s="402"/>
      <c r="EZ3" s="402"/>
      <c r="FA3" s="402"/>
      <c r="FB3" s="402"/>
      <c r="FC3" s="402"/>
      <c r="FD3" s="402"/>
      <c r="FE3" s="402"/>
      <c r="FF3" s="402"/>
      <c r="FG3" s="402"/>
      <c r="FH3" s="402"/>
      <c r="FI3" s="402"/>
      <c r="FJ3" s="402"/>
      <c r="FK3" s="402"/>
      <c r="FL3" s="402"/>
      <c r="FM3" s="402"/>
      <c r="FN3" s="402"/>
      <c r="FO3" s="402"/>
      <c r="FP3" s="402"/>
      <c r="FQ3" s="402"/>
      <c r="FR3" s="402"/>
      <c r="FS3" s="402"/>
      <c r="FT3" s="402"/>
      <c r="FU3" s="402"/>
      <c r="FV3" s="402"/>
      <c r="FW3" s="402"/>
      <c r="FX3" s="402"/>
      <c r="FY3" s="402"/>
      <c r="FZ3" s="402"/>
      <c r="GA3" s="402"/>
      <c r="GB3" s="402"/>
      <c r="GC3" s="402"/>
      <c r="GD3" s="402"/>
      <c r="GE3" s="402"/>
      <c r="GF3" s="402"/>
      <c r="GG3" s="402"/>
      <c r="GH3" s="402"/>
      <c r="GI3" s="402"/>
      <c r="GJ3" s="402"/>
      <c r="GK3" s="402"/>
    </row>
    <row r="4" ht="19.5" customHeight="1" spans="1:193">
      <c r="A4" s="410" t="s">
        <v>585</v>
      </c>
      <c r="B4" s="509" t="s">
        <v>559</v>
      </c>
      <c r="C4" s="403"/>
      <c r="D4" s="403"/>
      <c r="E4" s="403"/>
      <c r="F4" s="403"/>
      <c r="G4" s="403"/>
      <c r="H4" s="403"/>
      <c r="I4" s="403"/>
      <c r="J4" s="403"/>
      <c r="K4" s="403"/>
      <c r="L4" s="403"/>
      <c r="M4" s="403"/>
      <c r="N4" s="403"/>
      <c r="O4" s="403"/>
      <c r="P4" s="403"/>
      <c r="Q4" s="403"/>
      <c r="R4" s="403"/>
      <c r="S4" s="403"/>
      <c r="T4" s="403"/>
      <c r="U4" s="403"/>
      <c r="V4" s="403"/>
      <c r="W4" s="403"/>
      <c r="X4" s="403"/>
      <c r="Y4" s="403"/>
      <c r="Z4" s="403"/>
      <c r="AA4" s="403"/>
      <c r="AB4" s="403"/>
      <c r="AC4" s="403"/>
      <c r="AD4" s="403"/>
      <c r="AE4" s="403"/>
      <c r="AF4" s="403"/>
      <c r="AG4" s="403"/>
      <c r="AH4" s="403"/>
      <c r="AI4" s="403"/>
      <c r="AJ4" s="403"/>
      <c r="AK4" s="403"/>
      <c r="AL4" s="403"/>
      <c r="AM4" s="403"/>
      <c r="AN4" s="403"/>
      <c r="AO4" s="403"/>
      <c r="AP4" s="403"/>
      <c r="AQ4" s="403"/>
      <c r="AR4" s="403"/>
      <c r="AS4" s="403"/>
      <c r="AT4" s="403"/>
      <c r="AU4" s="403"/>
      <c r="AV4" s="403"/>
      <c r="AW4" s="403"/>
      <c r="AX4" s="403"/>
      <c r="AY4" s="403"/>
      <c r="AZ4" s="403"/>
      <c r="BA4" s="403"/>
      <c r="BB4" s="403"/>
      <c r="BC4" s="403"/>
      <c r="BD4" s="403"/>
      <c r="BE4" s="403"/>
      <c r="BF4" s="403"/>
      <c r="BG4" s="403"/>
      <c r="BH4" s="403"/>
      <c r="BI4" s="403"/>
      <c r="BJ4" s="403"/>
      <c r="BK4" s="403"/>
      <c r="BL4" s="403"/>
      <c r="BM4" s="403"/>
      <c r="BN4" s="403"/>
      <c r="BO4" s="403"/>
      <c r="BP4" s="403"/>
      <c r="BQ4" s="403"/>
      <c r="BR4" s="403"/>
      <c r="BS4" s="403"/>
      <c r="BT4" s="403"/>
      <c r="BU4" s="403"/>
      <c r="BV4" s="403"/>
      <c r="BW4" s="403"/>
      <c r="BX4" s="403"/>
      <c r="BY4" s="403"/>
      <c r="BZ4" s="403"/>
      <c r="CA4" s="403"/>
      <c r="CB4" s="403"/>
      <c r="CC4" s="403"/>
      <c r="CD4" s="403"/>
      <c r="CE4" s="403"/>
      <c r="CF4" s="403"/>
      <c r="CG4" s="403"/>
      <c r="CH4" s="403"/>
      <c r="CI4" s="403"/>
      <c r="CJ4" s="403"/>
      <c r="CK4" s="403"/>
      <c r="CL4" s="403"/>
      <c r="CM4" s="403"/>
      <c r="CN4" s="403"/>
      <c r="CO4" s="403"/>
      <c r="CP4" s="403"/>
      <c r="CQ4" s="403"/>
      <c r="CR4" s="403"/>
      <c r="CS4" s="403"/>
      <c r="CT4" s="403"/>
      <c r="CU4" s="403"/>
      <c r="CV4" s="403"/>
      <c r="CW4" s="403"/>
      <c r="CX4" s="403"/>
      <c r="CY4" s="403"/>
      <c r="CZ4" s="403"/>
      <c r="DA4" s="403"/>
      <c r="DB4" s="403"/>
      <c r="DC4" s="403"/>
      <c r="DD4" s="403"/>
      <c r="DE4" s="403"/>
      <c r="DF4" s="403"/>
      <c r="DG4" s="403"/>
      <c r="DH4" s="403"/>
      <c r="DI4" s="403"/>
      <c r="DJ4" s="403"/>
      <c r="DK4" s="403"/>
      <c r="DL4" s="403"/>
      <c r="DM4" s="403"/>
      <c r="DN4" s="403"/>
      <c r="DO4" s="403"/>
      <c r="DP4" s="403"/>
      <c r="DQ4" s="403"/>
      <c r="DR4" s="403"/>
      <c r="DS4" s="403"/>
      <c r="DT4" s="403"/>
      <c r="DU4" s="403"/>
      <c r="DV4" s="403"/>
      <c r="DW4" s="403"/>
      <c r="DX4" s="403"/>
      <c r="DY4" s="403"/>
      <c r="DZ4" s="403"/>
      <c r="EA4" s="403"/>
      <c r="EB4" s="403"/>
      <c r="EC4" s="403"/>
      <c r="ED4" s="403"/>
      <c r="EE4" s="403"/>
      <c r="EF4" s="403"/>
      <c r="EG4" s="403"/>
      <c r="EH4" s="403"/>
      <c r="EI4" s="403"/>
      <c r="EJ4" s="403"/>
      <c r="EK4" s="403"/>
      <c r="EL4" s="403"/>
      <c r="EM4" s="403"/>
      <c r="EN4" s="403"/>
      <c r="EO4" s="403"/>
      <c r="EP4" s="403"/>
      <c r="EQ4" s="403"/>
      <c r="ER4" s="403"/>
      <c r="ES4" s="403"/>
      <c r="ET4" s="403"/>
      <c r="EU4" s="403"/>
      <c r="EV4" s="403"/>
      <c r="EW4" s="403"/>
      <c r="EX4" s="403"/>
      <c r="EY4" s="403"/>
      <c r="EZ4" s="403"/>
      <c r="FA4" s="403"/>
      <c r="FB4" s="403"/>
      <c r="FC4" s="403"/>
      <c r="FD4" s="403"/>
      <c r="FE4" s="403"/>
      <c r="FF4" s="403"/>
      <c r="FG4" s="403"/>
      <c r="FH4" s="403"/>
      <c r="FI4" s="403"/>
      <c r="FJ4" s="403"/>
      <c r="FK4" s="403"/>
      <c r="FL4" s="403"/>
      <c r="FM4" s="403"/>
      <c r="FN4" s="403"/>
      <c r="FO4" s="403"/>
      <c r="FP4" s="403"/>
      <c r="FQ4" s="403"/>
      <c r="FR4" s="403"/>
      <c r="FS4" s="403"/>
      <c r="FT4" s="403"/>
      <c r="FU4" s="403"/>
      <c r="FV4" s="403"/>
      <c r="FW4" s="403"/>
      <c r="FX4" s="403"/>
      <c r="FY4" s="403"/>
      <c r="FZ4" s="403"/>
      <c r="GA4" s="403"/>
      <c r="GB4" s="403"/>
      <c r="GC4" s="403"/>
      <c r="GD4" s="403"/>
      <c r="GE4" s="403"/>
      <c r="GF4" s="403"/>
      <c r="GG4" s="403"/>
      <c r="GH4" s="403"/>
      <c r="GI4" s="403"/>
      <c r="GJ4" s="403"/>
      <c r="GK4" s="403"/>
    </row>
    <row r="5" ht="16.95" customHeight="1" spans="1:193">
      <c r="A5" s="379" t="s">
        <v>586</v>
      </c>
      <c r="B5" s="487">
        <v>56835</v>
      </c>
      <c r="C5" s="404"/>
      <c r="D5" s="404"/>
      <c r="E5" s="404"/>
      <c r="F5" s="404"/>
      <c r="G5" s="404"/>
      <c r="H5" s="404"/>
      <c r="I5" s="404"/>
      <c r="J5" s="404"/>
      <c r="K5" s="404"/>
      <c r="L5" s="404"/>
      <c r="M5" s="404"/>
      <c r="N5" s="404"/>
      <c r="O5" s="404"/>
      <c r="P5" s="404"/>
      <c r="Q5" s="404"/>
      <c r="R5" s="404"/>
      <c r="S5" s="404"/>
      <c r="T5" s="404"/>
      <c r="U5" s="404"/>
      <c r="V5" s="404"/>
      <c r="W5" s="404"/>
      <c r="X5" s="404"/>
      <c r="Y5" s="404"/>
      <c r="Z5" s="404"/>
      <c r="AA5" s="404"/>
      <c r="AB5" s="404"/>
      <c r="AC5" s="404"/>
      <c r="AD5" s="404"/>
      <c r="AE5" s="404"/>
      <c r="AF5" s="404"/>
      <c r="AG5" s="404"/>
      <c r="AH5" s="404"/>
      <c r="AI5" s="404"/>
      <c r="AJ5" s="404"/>
      <c r="AK5" s="404"/>
      <c r="AL5" s="404"/>
      <c r="AM5" s="404"/>
      <c r="AN5" s="404"/>
      <c r="AO5" s="404"/>
      <c r="AP5" s="404"/>
      <c r="AQ5" s="404"/>
      <c r="AR5" s="404"/>
      <c r="AS5" s="404"/>
      <c r="AT5" s="404"/>
      <c r="AU5" s="404"/>
      <c r="AV5" s="404"/>
      <c r="AW5" s="404"/>
      <c r="AX5" s="404"/>
      <c r="AY5" s="404"/>
      <c r="AZ5" s="404"/>
      <c r="BA5" s="404"/>
      <c r="BB5" s="404"/>
      <c r="BC5" s="404"/>
      <c r="BD5" s="404"/>
      <c r="BE5" s="404"/>
      <c r="BF5" s="404"/>
      <c r="BG5" s="404"/>
      <c r="BH5" s="404"/>
      <c r="BI5" s="404"/>
      <c r="BJ5" s="404"/>
      <c r="BK5" s="404"/>
      <c r="BL5" s="404"/>
      <c r="BM5" s="404"/>
      <c r="BN5" s="404"/>
      <c r="BO5" s="404"/>
      <c r="BP5" s="404"/>
      <c r="BQ5" s="404"/>
      <c r="BR5" s="404"/>
      <c r="BS5" s="404"/>
      <c r="BT5" s="404"/>
      <c r="BU5" s="404"/>
      <c r="BV5" s="404"/>
      <c r="BW5" s="404"/>
      <c r="BX5" s="404"/>
      <c r="BY5" s="404"/>
      <c r="BZ5" s="404"/>
      <c r="CA5" s="404"/>
      <c r="CB5" s="404"/>
      <c r="CC5" s="404"/>
      <c r="CD5" s="404"/>
      <c r="CE5" s="404"/>
      <c r="CF5" s="404"/>
      <c r="CG5" s="404"/>
      <c r="CH5" s="404"/>
      <c r="CI5" s="404"/>
      <c r="CJ5" s="404"/>
      <c r="CK5" s="404"/>
      <c r="CL5" s="404"/>
      <c r="CM5" s="404"/>
      <c r="CN5" s="404"/>
      <c r="CO5" s="404"/>
      <c r="CP5" s="404"/>
      <c r="CQ5" s="404"/>
      <c r="CR5" s="404"/>
      <c r="CS5" s="404"/>
      <c r="CT5" s="404"/>
      <c r="CU5" s="404"/>
      <c r="CV5" s="404"/>
      <c r="CW5" s="404"/>
      <c r="CX5" s="404"/>
      <c r="CY5" s="404"/>
      <c r="CZ5" s="404"/>
      <c r="DA5" s="404"/>
      <c r="DB5" s="404"/>
      <c r="DC5" s="404"/>
      <c r="DD5" s="404"/>
      <c r="DE5" s="404"/>
      <c r="DF5" s="404"/>
      <c r="DG5" s="404"/>
      <c r="DH5" s="404"/>
      <c r="DI5" s="404"/>
      <c r="DJ5" s="404"/>
      <c r="DK5" s="404"/>
      <c r="DL5" s="404"/>
      <c r="DM5" s="404"/>
      <c r="DN5" s="404"/>
      <c r="DO5" s="404"/>
      <c r="DP5" s="404"/>
      <c r="DQ5" s="404"/>
      <c r="DR5" s="404"/>
      <c r="DS5" s="404"/>
      <c r="DT5" s="404"/>
      <c r="DU5" s="404"/>
      <c r="DV5" s="404"/>
      <c r="DW5" s="404"/>
      <c r="DX5" s="404"/>
      <c r="DY5" s="404"/>
      <c r="DZ5" s="404"/>
      <c r="EA5" s="404"/>
      <c r="EB5" s="404"/>
      <c r="EC5" s="404"/>
      <c r="ED5" s="404"/>
      <c r="EE5" s="404"/>
      <c r="EF5" s="404"/>
      <c r="EG5" s="404"/>
      <c r="EH5" s="404"/>
      <c r="EI5" s="404"/>
      <c r="EJ5" s="404"/>
      <c r="EK5" s="404"/>
      <c r="EL5" s="404"/>
      <c r="EM5" s="404"/>
      <c r="EN5" s="404"/>
      <c r="EO5" s="404"/>
      <c r="EP5" s="404"/>
      <c r="EQ5" s="404"/>
      <c r="ER5" s="404"/>
      <c r="ES5" s="404"/>
      <c r="ET5" s="404"/>
      <c r="EU5" s="404"/>
      <c r="EV5" s="404"/>
      <c r="EW5" s="404"/>
      <c r="EX5" s="404"/>
      <c r="EY5" s="404"/>
      <c r="EZ5" s="404"/>
      <c r="FA5" s="404"/>
      <c r="FB5" s="404"/>
      <c r="FC5" s="404"/>
      <c r="FD5" s="404"/>
      <c r="FE5" s="404"/>
      <c r="FF5" s="404"/>
      <c r="FG5" s="404"/>
      <c r="FH5" s="404"/>
      <c r="FI5" s="404"/>
      <c r="FJ5" s="404"/>
      <c r="FK5" s="404"/>
      <c r="FL5" s="404"/>
      <c r="FM5" s="404"/>
      <c r="FN5" s="404"/>
      <c r="FO5" s="404"/>
      <c r="FP5" s="404"/>
      <c r="FQ5" s="404"/>
      <c r="FR5" s="404"/>
      <c r="FS5" s="404"/>
      <c r="FT5" s="404"/>
      <c r="FU5" s="404"/>
      <c r="FV5" s="404"/>
      <c r="FW5" s="404"/>
      <c r="FX5" s="404"/>
      <c r="FY5" s="404"/>
      <c r="FZ5" s="404"/>
      <c r="GA5" s="404"/>
      <c r="GB5" s="404"/>
      <c r="GC5" s="404"/>
      <c r="GD5" s="404"/>
      <c r="GE5" s="404"/>
      <c r="GF5" s="404"/>
      <c r="GG5" s="404"/>
      <c r="GH5" s="404"/>
      <c r="GI5" s="404"/>
      <c r="GJ5" s="404"/>
      <c r="GK5" s="404"/>
    </row>
    <row r="6" ht="16.95" customHeight="1" spans="1:193">
      <c r="A6" s="418" t="s">
        <v>587</v>
      </c>
      <c r="B6" s="487">
        <v>306</v>
      </c>
      <c r="C6" s="404"/>
      <c r="D6" s="404"/>
      <c r="E6" s="404"/>
      <c r="F6" s="404"/>
      <c r="G6" s="404"/>
      <c r="H6" s="404"/>
      <c r="I6" s="404"/>
      <c r="J6" s="404"/>
      <c r="K6" s="404"/>
      <c r="L6" s="404"/>
      <c r="M6" s="404"/>
      <c r="N6" s="404"/>
      <c r="O6" s="404"/>
      <c r="P6" s="404"/>
      <c r="Q6" s="404"/>
      <c r="R6" s="404"/>
      <c r="S6" s="404"/>
      <c r="T6" s="404"/>
      <c r="U6" s="404"/>
      <c r="V6" s="404"/>
      <c r="W6" s="404"/>
      <c r="X6" s="404"/>
      <c r="Y6" s="404"/>
      <c r="Z6" s="404"/>
      <c r="AA6" s="404"/>
      <c r="AB6" s="404"/>
      <c r="AC6" s="404"/>
      <c r="AD6" s="404"/>
      <c r="AE6" s="404"/>
      <c r="AF6" s="404"/>
      <c r="AG6" s="404"/>
      <c r="AH6" s="404"/>
      <c r="AI6" s="404"/>
      <c r="AJ6" s="404"/>
      <c r="AK6" s="404"/>
      <c r="AL6" s="404"/>
      <c r="AM6" s="404"/>
      <c r="AN6" s="404"/>
      <c r="AO6" s="404"/>
      <c r="AP6" s="404"/>
      <c r="AQ6" s="404"/>
      <c r="AR6" s="404"/>
      <c r="AS6" s="404"/>
      <c r="AT6" s="404"/>
      <c r="AU6" s="404"/>
      <c r="AV6" s="404"/>
      <c r="AW6" s="404"/>
      <c r="AX6" s="404"/>
      <c r="AY6" s="404"/>
      <c r="AZ6" s="404"/>
      <c r="BA6" s="404"/>
      <c r="BB6" s="404"/>
      <c r="BC6" s="404"/>
      <c r="BD6" s="404"/>
      <c r="BE6" s="404"/>
      <c r="BF6" s="404"/>
      <c r="BG6" s="404"/>
      <c r="BH6" s="404"/>
      <c r="BI6" s="404"/>
      <c r="BJ6" s="404"/>
      <c r="BK6" s="404"/>
      <c r="BL6" s="404"/>
      <c r="BM6" s="404"/>
      <c r="BN6" s="404"/>
      <c r="BO6" s="404"/>
      <c r="BP6" s="404"/>
      <c r="BQ6" s="404"/>
      <c r="BR6" s="404"/>
      <c r="BS6" s="404"/>
      <c r="BT6" s="404"/>
      <c r="BU6" s="404"/>
      <c r="BV6" s="404"/>
      <c r="BW6" s="404"/>
      <c r="BX6" s="404"/>
      <c r="BY6" s="404"/>
      <c r="BZ6" s="404"/>
      <c r="CA6" s="404"/>
      <c r="CB6" s="404"/>
      <c r="CC6" s="404"/>
      <c r="CD6" s="404"/>
      <c r="CE6" s="404"/>
      <c r="CF6" s="404"/>
      <c r="CG6" s="404"/>
      <c r="CH6" s="404"/>
      <c r="CI6" s="404"/>
      <c r="CJ6" s="404"/>
      <c r="CK6" s="404"/>
      <c r="CL6" s="404"/>
      <c r="CM6" s="404"/>
      <c r="CN6" s="404"/>
      <c r="CO6" s="404"/>
      <c r="CP6" s="404"/>
      <c r="CQ6" s="404"/>
      <c r="CR6" s="404"/>
      <c r="CS6" s="404"/>
      <c r="CT6" s="404"/>
      <c r="CU6" s="404"/>
      <c r="CV6" s="404"/>
      <c r="CW6" s="404"/>
      <c r="CX6" s="404"/>
      <c r="CY6" s="404"/>
      <c r="CZ6" s="404"/>
      <c r="DA6" s="404"/>
      <c r="DB6" s="404"/>
      <c r="DC6" s="404"/>
      <c r="DD6" s="404"/>
      <c r="DE6" s="404"/>
      <c r="DF6" s="404"/>
      <c r="DG6" s="404"/>
      <c r="DH6" s="404"/>
      <c r="DI6" s="404"/>
      <c r="DJ6" s="404"/>
      <c r="DK6" s="404"/>
      <c r="DL6" s="404"/>
      <c r="DM6" s="404"/>
      <c r="DN6" s="404"/>
      <c r="DO6" s="404"/>
      <c r="DP6" s="404"/>
      <c r="DQ6" s="404"/>
      <c r="DR6" s="404"/>
      <c r="DS6" s="404"/>
      <c r="DT6" s="404"/>
      <c r="DU6" s="404"/>
      <c r="DV6" s="404"/>
      <c r="DW6" s="404"/>
      <c r="DX6" s="404"/>
      <c r="DY6" s="404"/>
      <c r="DZ6" s="404"/>
      <c r="EA6" s="404"/>
      <c r="EB6" s="404"/>
      <c r="EC6" s="404"/>
      <c r="ED6" s="404"/>
      <c r="EE6" s="404"/>
      <c r="EF6" s="404"/>
      <c r="EG6" s="404"/>
      <c r="EH6" s="404"/>
      <c r="EI6" s="404"/>
      <c r="EJ6" s="404"/>
      <c r="EK6" s="404"/>
      <c r="EL6" s="404"/>
      <c r="EM6" s="404"/>
      <c r="EN6" s="404"/>
      <c r="EO6" s="404"/>
      <c r="EP6" s="404"/>
      <c r="EQ6" s="404"/>
      <c r="ER6" s="404"/>
      <c r="ES6" s="404"/>
      <c r="ET6" s="404"/>
      <c r="EU6" s="404"/>
      <c r="EV6" s="404"/>
      <c r="EW6" s="404"/>
      <c r="EX6" s="404"/>
      <c r="EY6" s="404"/>
      <c r="EZ6" s="404"/>
      <c r="FA6" s="404"/>
      <c r="FB6" s="404"/>
      <c r="FC6" s="404"/>
      <c r="FD6" s="404"/>
      <c r="FE6" s="404"/>
      <c r="FF6" s="404"/>
      <c r="FG6" s="404"/>
      <c r="FH6" s="404"/>
      <c r="FI6" s="404"/>
      <c r="FJ6" s="404"/>
      <c r="FK6" s="404"/>
      <c r="FL6" s="404"/>
      <c r="FM6" s="404"/>
      <c r="FN6" s="404"/>
      <c r="FO6" s="404"/>
      <c r="FP6" s="404"/>
      <c r="FQ6" s="404"/>
      <c r="FR6" s="404"/>
      <c r="FS6" s="404"/>
      <c r="FT6" s="404"/>
      <c r="FU6" s="404"/>
      <c r="FV6" s="404"/>
      <c r="FW6" s="404"/>
      <c r="FX6" s="404"/>
      <c r="FY6" s="404"/>
      <c r="FZ6" s="404"/>
      <c r="GA6" s="404"/>
      <c r="GB6" s="404"/>
      <c r="GC6" s="404"/>
      <c r="GD6" s="404"/>
      <c r="GE6" s="404"/>
      <c r="GF6" s="404"/>
      <c r="GG6" s="404"/>
      <c r="GH6" s="404"/>
      <c r="GI6" s="404"/>
      <c r="GJ6" s="404"/>
      <c r="GK6" s="404"/>
    </row>
    <row r="7" ht="16.95" customHeight="1" spans="1:193">
      <c r="A7" s="418" t="s">
        <v>588</v>
      </c>
      <c r="B7" s="487">
        <v>34159</v>
      </c>
      <c r="C7" s="403"/>
      <c r="D7" s="403"/>
      <c r="E7" s="403"/>
      <c r="F7" s="403"/>
      <c r="G7" s="403"/>
      <c r="H7" s="403"/>
      <c r="I7" s="403"/>
      <c r="J7" s="403"/>
      <c r="K7" s="403"/>
      <c r="L7" s="403"/>
      <c r="M7" s="403"/>
      <c r="N7" s="403"/>
      <c r="O7" s="403"/>
      <c r="P7" s="403"/>
      <c r="Q7" s="403"/>
      <c r="R7" s="403"/>
      <c r="S7" s="403"/>
      <c r="T7" s="403"/>
      <c r="U7" s="403"/>
      <c r="V7" s="403"/>
      <c r="W7" s="403"/>
      <c r="X7" s="403"/>
      <c r="Y7" s="403"/>
      <c r="Z7" s="403"/>
      <c r="AA7" s="403"/>
      <c r="AB7" s="403"/>
      <c r="AC7" s="403"/>
      <c r="AD7" s="403"/>
      <c r="AE7" s="403"/>
      <c r="AF7" s="403"/>
      <c r="AG7" s="403"/>
      <c r="AH7" s="403"/>
      <c r="AI7" s="403"/>
      <c r="AJ7" s="403"/>
      <c r="AK7" s="403"/>
      <c r="AL7" s="403"/>
      <c r="AM7" s="403"/>
      <c r="AN7" s="403"/>
      <c r="AO7" s="403"/>
      <c r="AP7" s="403"/>
      <c r="AQ7" s="403"/>
      <c r="AR7" s="403"/>
      <c r="AS7" s="403"/>
      <c r="AT7" s="403"/>
      <c r="AU7" s="403"/>
      <c r="AV7" s="403"/>
      <c r="AW7" s="403"/>
      <c r="AX7" s="403"/>
      <c r="AY7" s="403"/>
      <c r="AZ7" s="403"/>
      <c r="BA7" s="403"/>
      <c r="BB7" s="403"/>
      <c r="BC7" s="403"/>
      <c r="BD7" s="403"/>
      <c r="BE7" s="403"/>
      <c r="BF7" s="403"/>
      <c r="BG7" s="403"/>
      <c r="BH7" s="403"/>
      <c r="BI7" s="403"/>
      <c r="BJ7" s="403"/>
      <c r="BK7" s="403"/>
      <c r="BL7" s="403"/>
      <c r="BM7" s="403"/>
      <c r="BN7" s="403"/>
      <c r="BO7" s="403"/>
      <c r="BP7" s="403"/>
      <c r="BQ7" s="403"/>
      <c r="BR7" s="403"/>
      <c r="BS7" s="403"/>
      <c r="BT7" s="403"/>
      <c r="BU7" s="403"/>
      <c r="BV7" s="403"/>
      <c r="BW7" s="403"/>
      <c r="BX7" s="403"/>
      <c r="BY7" s="403"/>
      <c r="BZ7" s="403"/>
      <c r="CA7" s="403"/>
      <c r="CB7" s="403"/>
      <c r="CC7" s="403"/>
      <c r="CD7" s="403"/>
      <c r="CE7" s="403"/>
      <c r="CF7" s="403"/>
      <c r="CG7" s="403"/>
      <c r="CH7" s="403"/>
      <c r="CI7" s="403"/>
      <c r="CJ7" s="403"/>
      <c r="CK7" s="403"/>
      <c r="CL7" s="403"/>
      <c r="CM7" s="403"/>
      <c r="CN7" s="403"/>
      <c r="CO7" s="403"/>
      <c r="CP7" s="403"/>
      <c r="CQ7" s="403"/>
      <c r="CR7" s="403"/>
      <c r="CS7" s="403"/>
      <c r="CT7" s="403"/>
      <c r="CU7" s="403"/>
      <c r="CV7" s="403"/>
      <c r="CW7" s="403"/>
      <c r="CX7" s="403"/>
      <c r="CY7" s="403"/>
      <c r="CZ7" s="403"/>
      <c r="DA7" s="403"/>
      <c r="DB7" s="403"/>
      <c r="DC7" s="403"/>
      <c r="DD7" s="403"/>
      <c r="DE7" s="403"/>
      <c r="DF7" s="403"/>
      <c r="DG7" s="403"/>
      <c r="DH7" s="403"/>
      <c r="DI7" s="403"/>
      <c r="DJ7" s="403"/>
      <c r="DK7" s="403"/>
      <c r="DL7" s="403"/>
      <c r="DM7" s="403"/>
      <c r="DN7" s="403"/>
      <c r="DO7" s="403"/>
      <c r="DP7" s="403"/>
      <c r="DQ7" s="403"/>
      <c r="DR7" s="403"/>
      <c r="DS7" s="403"/>
      <c r="DT7" s="403"/>
      <c r="DU7" s="403"/>
      <c r="DV7" s="403"/>
      <c r="DW7" s="403"/>
      <c r="DX7" s="403"/>
      <c r="DY7" s="403"/>
      <c r="DZ7" s="403"/>
      <c r="EA7" s="403"/>
      <c r="EB7" s="403"/>
      <c r="EC7" s="403"/>
      <c r="ED7" s="403"/>
      <c r="EE7" s="403"/>
      <c r="EF7" s="403"/>
      <c r="EG7" s="403"/>
      <c r="EH7" s="403"/>
      <c r="EI7" s="403"/>
      <c r="EJ7" s="403"/>
      <c r="EK7" s="403"/>
      <c r="EL7" s="403"/>
      <c r="EM7" s="403"/>
      <c r="EN7" s="403"/>
      <c r="EO7" s="403"/>
      <c r="EP7" s="403"/>
      <c r="EQ7" s="403"/>
      <c r="ER7" s="403"/>
      <c r="ES7" s="403"/>
      <c r="ET7" s="403"/>
      <c r="EU7" s="403"/>
      <c r="EV7" s="403"/>
      <c r="EW7" s="403"/>
      <c r="EX7" s="403"/>
      <c r="EY7" s="403"/>
      <c r="EZ7" s="403"/>
      <c r="FA7" s="403"/>
      <c r="FB7" s="403"/>
      <c r="FC7" s="403"/>
      <c r="FD7" s="403"/>
      <c r="FE7" s="403"/>
      <c r="FF7" s="403"/>
      <c r="FG7" s="403"/>
      <c r="FH7" s="403"/>
      <c r="FI7" s="403"/>
      <c r="FJ7" s="403"/>
      <c r="FK7" s="403"/>
      <c r="FL7" s="403"/>
      <c r="FM7" s="403"/>
      <c r="FN7" s="403"/>
      <c r="FO7" s="403"/>
      <c r="FP7" s="403"/>
      <c r="FQ7" s="403"/>
      <c r="FR7" s="403"/>
      <c r="FS7" s="403"/>
      <c r="FT7" s="403"/>
      <c r="FU7" s="403"/>
      <c r="FV7" s="403"/>
      <c r="FW7" s="403"/>
      <c r="FX7" s="403"/>
      <c r="FY7" s="403"/>
      <c r="FZ7" s="403"/>
      <c r="GA7" s="403"/>
      <c r="GB7" s="403"/>
      <c r="GC7" s="403"/>
      <c r="GD7" s="403"/>
      <c r="GE7" s="403"/>
      <c r="GF7" s="403"/>
      <c r="GG7" s="403"/>
      <c r="GH7" s="403"/>
      <c r="GI7" s="403"/>
      <c r="GJ7" s="403"/>
      <c r="GK7" s="403"/>
    </row>
    <row r="8" ht="16.95" customHeight="1" spans="1:193">
      <c r="A8" s="418" t="s">
        <v>589</v>
      </c>
      <c r="B8" s="487">
        <v>197600</v>
      </c>
      <c r="C8" s="403"/>
      <c r="D8" s="403"/>
      <c r="E8" s="403"/>
      <c r="F8" s="403"/>
      <c r="G8" s="403"/>
      <c r="H8" s="403"/>
      <c r="I8" s="403"/>
      <c r="J8" s="403"/>
      <c r="K8" s="403"/>
      <c r="L8" s="403"/>
      <c r="M8" s="403"/>
      <c r="N8" s="403"/>
      <c r="O8" s="403"/>
      <c r="P8" s="403"/>
      <c r="Q8" s="403"/>
      <c r="R8" s="403"/>
      <c r="S8" s="403"/>
      <c r="T8" s="403"/>
      <c r="U8" s="403"/>
      <c r="V8" s="403"/>
      <c r="W8" s="403"/>
      <c r="X8" s="403"/>
      <c r="Y8" s="403"/>
      <c r="Z8" s="403"/>
      <c r="AA8" s="403"/>
      <c r="AB8" s="403"/>
      <c r="AC8" s="403"/>
      <c r="AD8" s="403"/>
      <c r="AE8" s="403"/>
      <c r="AF8" s="403"/>
      <c r="AG8" s="403"/>
      <c r="AH8" s="403"/>
      <c r="AI8" s="403"/>
      <c r="AJ8" s="403"/>
      <c r="AK8" s="403"/>
      <c r="AL8" s="403"/>
      <c r="AM8" s="403"/>
      <c r="AN8" s="403"/>
      <c r="AO8" s="403"/>
      <c r="AP8" s="403"/>
      <c r="AQ8" s="403"/>
      <c r="AR8" s="403"/>
      <c r="AS8" s="403"/>
      <c r="AT8" s="403"/>
      <c r="AU8" s="403"/>
      <c r="AV8" s="403"/>
      <c r="AW8" s="403"/>
      <c r="AX8" s="403"/>
      <c r="AY8" s="403"/>
      <c r="AZ8" s="403"/>
      <c r="BA8" s="403"/>
      <c r="BB8" s="403"/>
      <c r="BC8" s="403"/>
      <c r="BD8" s="403"/>
      <c r="BE8" s="403"/>
      <c r="BF8" s="403"/>
      <c r="BG8" s="403"/>
      <c r="BH8" s="403"/>
      <c r="BI8" s="403"/>
      <c r="BJ8" s="403"/>
      <c r="BK8" s="403"/>
      <c r="BL8" s="403"/>
      <c r="BM8" s="403"/>
      <c r="BN8" s="403"/>
      <c r="BO8" s="403"/>
      <c r="BP8" s="403"/>
      <c r="BQ8" s="403"/>
      <c r="BR8" s="403"/>
      <c r="BS8" s="403"/>
      <c r="BT8" s="403"/>
      <c r="BU8" s="403"/>
      <c r="BV8" s="403"/>
      <c r="BW8" s="403"/>
      <c r="BX8" s="403"/>
      <c r="BY8" s="403"/>
      <c r="BZ8" s="403"/>
      <c r="CA8" s="403"/>
      <c r="CB8" s="403"/>
      <c r="CC8" s="403"/>
      <c r="CD8" s="403"/>
      <c r="CE8" s="403"/>
      <c r="CF8" s="403"/>
      <c r="CG8" s="403"/>
      <c r="CH8" s="403"/>
      <c r="CI8" s="403"/>
      <c r="CJ8" s="403"/>
      <c r="CK8" s="403"/>
      <c r="CL8" s="403"/>
      <c r="CM8" s="403"/>
      <c r="CN8" s="403"/>
      <c r="CO8" s="403"/>
      <c r="CP8" s="403"/>
      <c r="CQ8" s="403"/>
      <c r="CR8" s="403"/>
      <c r="CS8" s="403"/>
      <c r="CT8" s="403"/>
      <c r="CU8" s="403"/>
      <c r="CV8" s="403"/>
      <c r="CW8" s="403"/>
      <c r="CX8" s="403"/>
      <c r="CY8" s="403"/>
      <c r="CZ8" s="403"/>
      <c r="DA8" s="403"/>
      <c r="DB8" s="403"/>
      <c r="DC8" s="403"/>
      <c r="DD8" s="403"/>
      <c r="DE8" s="403"/>
      <c r="DF8" s="403"/>
      <c r="DG8" s="403"/>
      <c r="DH8" s="403"/>
      <c r="DI8" s="403"/>
      <c r="DJ8" s="403"/>
      <c r="DK8" s="403"/>
      <c r="DL8" s="403"/>
      <c r="DM8" s="403"/>
      <c r="DN8" s="403"/>
      <c r="DO8" s="403"/>
      <c r="DP8" s="403"/>
      <c r="DQ8" s="403"/>
      <c r="DR8" s="403"/>
      <c r="DS8" s="403"/>
      <c r="DT8" s="403"/>
      <c r="DU8" s="403"/>
      <c r="DV8" s="403"/>
      <c r="DW8" s="403"/>
      <c r="DX8" s="403"/>
      <c r="DY8" s="403"/>
      <c r="DZ8" s="403"/>
      <c r="EA8" s="403"/>
      <c r="EB8" s="403"/>
      <c r="EC8" s="403"/>
      <c r="ED8" s="403"/>
      <c r="EE8" s="403"/>
      <c r="EF8" s="403"/>
      <c r="EG8" s="403"/>
      <c r="EH8" s="403"/>
      <c r="EI8" s="403"/>
      <c r="EJ8" s="403"/>
      <c r="EK8" s="403"/>
      <c r="EL8" s="403"/>
      <c r="EM8" s="403"/>
      <c r="EN8" s="403"/>
      <c r="EO8" s="403"/>
      <c r="EP8" s="403"/>
      <c r="EQ8" s="403"/>
      <c r="ER8" s="403"/>
      <c r="ES8" s="403"/>
      <c r="ET8" s="403"/>
      <c r="EU8" s="403"/>
      <c r="EV8" s="403"/>
      <c r="EW8" s="403"/>
      <c r="EX8" s="403"/>
      <c r="EY8" s="403"/>
      <c r="EZ8" s="403"/>
      <c r="FA8" s="403"/>
      <c r="FB8" s="403"/>
      <c r="FC8" s="403"/>
      <c r="FD8" s="403"/>
      <c r="FE8" s="403"/>
      <c r="FF8" s="403"/>
      <c r="FG8" s="403"/>
      <c r="FH8" s="403"/>
      <c r="FI8" s="403"/>
      <c r="FJ8" s="403"/>
      <c r="FK8" s="403"/>
      <c r="FL8" s="403"/>
      <c r="FM8" s="403"/>
      <c r="FN8" s="403"/>
      <c r="FO8" s="403"/>
      <c r="FP8" s="403"/>
      <c r="FQ8" s="403"/>
      <c r="FR8" s="403"/>
      <c r="FS8" s="403"/>
      <c r="FT8" s="403"/>
      <c r="FU8" s="403"/>
      <c r="FV8" s="403"/>
      <c r="FW8" s="403"/>
      <c r="FX8" s="403"/>
      <c r="FY8" s="403"/>
      <c r="FZ8" s="403"/>
      <c r="GA8" s="403"/>
      <c r="GB8" s="403"/>
      <c r="GC8" s="403"/>
      <c r="GD8" s="403"/>
      <c r="GE8" s="403"/>
      <c r="GF8" s="403"/>
      <c r="GG8" s="403"/>
      <c r="GH8" s="403"/>
      <c r="GI8" s="403"/>
      <c r="GJ8" s="403"/>
      <c r="GK8" s="403"/>
    </row>
    <row r="9" ht="16.95" customHeight="1" spans="1:193">
      <c r="A9" s="418" t="s">
        <v>590</v>
      </c>
      <c r="B9" s="487">
        <v>38691</v>
      </c>
      <c r="C9" s="403"/>
      <c r="D9" s="403"/>
      <c r="E9" s="403"/>
      <c r="F9" s="403"/>
      <c r="G9" s="403"/>
      <c r="H9" s="403"/>
      <c r="I9" s="403"/>
      <c r="J9" s="403"/>
      <c r="K9" s="403"/>
      <c r="L9" s="403"/>
      <c r="M9" s="403"/>
      <c r="N9" s="403"/>
      <c r="O9" s="403"/>
      <c r="P9" s="403"/>
      <c r="Q9" s="403"/>
      <c r="R9" s="403"/>
      <c r="S9" s="403"/>
      <c r="T9" s="403"/>
      <c r="U9" s="403"/>
      <c r="V9" s="403"/>
      <c r="W9" s="403"/>
      <c r="X9" s="403"/>
      <c r="Y9" s="403"/>
      <c r="Z9" s="403"/>
      <c r="AA9" s="403"/>
      <c r="AB9" s="403"/>
      <c r="AC9" s="403"/>
      <c r="AD9" s="403"/>
      <c r="AE9" s="403"/>
      <c r="AF9" s="403"/>
      <c r="AG9" s="403"/>
      <c r="AH9" s="403"/>
      <c r="AI9" s="403"/>
      <c r="AJ9" s="403"/>
      <c r="AK9" s="403"/>
      <c r="AL9" s="403"/>
      <c r="AM9" s="403"/>
      <c r="AN9" s="403"/>
      <c r="AO9" s="403"/>
      <c r="AP9" s="403"/>
      <c r="AQ9" s="403"/>
      <c r="AR9" s="403"/>
      <c r="AS9" s="403"/>
      <c r="AT9" s="403"/>
      <c r="AU9" s="403"/>
      <c r="AV9" s="403"/>
      <c r="AW9" s="403"/>
      <c r="AX9" s="403"/>
      <c r="AY9" s="403"/>
      <c r="AZ9" s="403"/>
      <c r="BA9" s="403"/>
      <c r="BB9" s="403"/>
      <c r="BC9" s="403"/>
      <c r="BD9" s="403"/>
      <c r="BE9" s="403"/>
      <c r="BF9" s="403"/>
      <c r="BG9" s="403"/>
      <c r="BH9" s="403"/>
      <c r="BI9" s="403"/>
      <c r="BJ9" s="403"/>
      <c r="BK9" s="403"/>
      <c r="BL9" s="403"/>
      <c r="BM9" s="403"/>
      <c r="BN9" s="403"/>
      <c r="BO9" s="403"/>
      <c r="BP9" s="403"/>
      <c r="BQ9" s="403"/>
      <c r="BR9" s="403"/>
      <c r="BS9" s="403"/>
      <c r="BT9" s="403"/>
      <c r="BU9" s="403"/>
      <c r="BV9" s="403"/>
      <c r="BW9" s="403"/>
      <c r="BX9" s="403"/>
      <c r="BY9" s="403"/>
      <c r="BZ9" s="403"/>
      <c r="CA9" s="403"/>
      <c r="CB9" s="403"/>
      <c r="CC9" s="403"/>
      <c r="CD9" s="403"/>
      <c r="CE9" s="403"/>
      <c r="CF9" s="403"/>
      <c r="CG9" s="403"/>
      <c r="CH9" s="403"/>
      <c r="CI9" s="403"/>
      <c r="CJ9" s="403"/>
      <c r="CK9" s="403"/>
      <c r="CL9" s="403"/>
      <c r="CM9" s="403"/>
      <c r="CN9" s="403"/>
      <c r="CO9" s="403"/>
      <c r="CP9" s="403"/>
      <c r="CQ9" s="403"/>
      <c r="CR9" s="403"/>
      <c r="CS9" s="403"/>
      <c r="CT9" s="403"/>
      <c r="CU9" s="403"/>
      <c r="CV9" s="403"/>
      <c r="CW9" s="403"/>
      <c r="CX9" s="403"/>
      <c r="CY9" s="403"/>
      <c r="CZ9" s="403"/>
      <c r="DA9" s="403"/>
      <c r="DB9" s="403"/>
      <c r="DC9" s="403"/>
      <c r="DD9" s="403"/>
      <c r="DE9" s="403"/>
      <c r="DF9" s="403"/>
      <c r="DG9" s="403"/>
      <c r="DH9" s="403"/>
      <c r="DI9" s="403"/>
      <c r="DJ9" s="403"/>
      <c r="DK9" s="403"/>
      <c r="DL9" s="403"/>
      <c r="DM9" s="403"/>
      <c r="DN9" s="403"/>
      <c r="DO9" s="403"/>
      <c r="DP9" s="403"/>
      <c r="DQ9" s="403"/>
      <c r="DR9" s="403"/>
      <c r="DS9" s="403"/>
      <c r="DT9" s="403"/>
      <c r="DU9" s="403"/>
      <c r="DV9" s="403"/>
      <c r="DW9" s="403"/>
      <c r="DX9" s="403"/>
      <c r="DY9" s="403"/>
      <c r="DZ9" s="403"/>
      <c r="EA9" s="403"/>
      <c r="EB9" s="403"/>
      <c r="EC9" s="403"/>
      <c r="ED9" s="403"/>
      <c r="EE9" s="403"/>
      <c r="EF9" s="403"/>
      <c r="EG9" s="403"/>
      <c r="EH9" s="403"/>
      <c r="EI9" s="403"/>
      <c r="EJ9" s="403"/>
      <c r="EK9" s="403"/>
      <c r="EL9" s="403"/>
      <c r="EM9" s="403"/>
      <c r="EN9" s="403"/>
      <c r="EO9" s="403"/>
      <c r="EP9" s="403"/>
      <c r="EQ9" s="403"/>
      <c r="ER9" s="403"/>
      <c r="ES9" s="403"/>
      <c r="ET9" s="403"/>
      <c r="EU9" s="403"/>
      <c r="EV9" s="403"/>
      <c r="EW9" s="403"/>
      <c r="EX9" s="403"/>
      <c r="EY9" s="403"/>
      <c r="EZ9" s="403"/>
      <c r="FA9" s="403"/>
      <c r="FB9" s="403"/>
      <c r="FC9" s="403"/>
      <c r="FD9" s="403"/>
      <c r="FE9" s="403"/>
      <c r="FF9" s="403"/>
      <c r="FG9" s="403"/>
      <c r="FH9" s="403"/>
      <c r="FI9" s="403"/>
      <c r="FJ9" s="403"/>
      <c r="FK9" s="403"/>
      <c r="FL9" s="403"/>
      <c r="FM9" s="403"/>
      <c r="FN9" s="403"/>
      <c r="FO9" s="403"/>
      <c r="FP9" s="403"/>
      <c r="FQ9" s="403"/>
      <c r="FR9" s="403"/>
      <c r="FS9" s="403"/>
      <c r="FT9" s="403"/>
      <c r="FU9" s="403"/>
      <c r="FV9" s="403"/>
      <c r="FW9" s="403"/>
      <c r="FX9" s="403"/>
      <c r="FY9" s="403"/>
      <c r="FZ9" s="403"/>
      <c r="GA9" s="403"/>
      <c r="GB9" s="403"/>
      <c r="GC9" s="403"/>
      <c r="GD9" s="403"/>
      <c r="GE9" s="403"/>
      <c r="GF9" s="403"/>
      <c r="GG9" s="403"/>
      <c r="GH9" s="403"/>
      <c r="GI9" s="403"/>
      <c r="GJ9" s="403"/>
      <c r="GK9" s="403"/>
    </row>
    <row r="10" ht="16.95" customHeight="1" spans="1:193">
      <c r="A10" s="418" t="s">
        <v>591</v>
      </c>
      <c r="B10" s="487">
        <v>16063</v>
      </c>
      <c r="C10" s="403"/>
      <c r="D10" s="403"/>
      <c r="E10" s="403"/>
      <c r="F10" s="403"/>
      <c r="G10" s="403"/>
      <c r="H10" s="403"/>
      <c r="I10" s="403"/>
      <c r="J10" s="403"/>
      <c r="K10" s="403"/>
      <c r="L10" s="403"/>
      <c r="M10" s="403"/>
      <c r="N10" s="403"/>
      <c r="O10" s="403"/>
      <c r="P10" s="403"/>
      <c r="Q10" s="403"/>
      <c r="R10" s="403"/>
      <c r="S10" s="403"/>
      <c r="T10" s="403"/>
      <c r="U10" s="403"/>
      <c r="V10" s="403"/>
      <c r="W10" s="403"/>
      <c r="X10" s="403"/>
      <c r="Y10" s="403"/>
      <c r="Z10" s="403"/>
      <c r="AA10" s="403"/>
      <c r="AB10" s="403"/>
      <c r="AC10" s="403"/>
      <c r="AD10" s="403"/>
      <c r="AE10" s="403"/>
      <c r="AF10" s="403"/>
      <c r="AG10" s="403"/>
      <c r="AH10" s="403"/>
      <c r="AI10" s="403"/>
      <c r="AJ10" s="403"/>
      <c r="AK10" s="403"/>
      <c r="AL10" s="403"/>
      <c r="AM10" s="403"/>
      <c r="AN10" s="403"/>
      <c r="AO10" s="403"/>
      <c r="AP10" s="403"/>
      <c r="AQ10" s="403"/>
      <c r="AR10" s="403"/>
      <c r="AS10" s="403"/>
      <c r="AT10" s="403"/>
      <c r="AU10" s="403"/>
      <c r="AV10" s="403"/>
      <c r="AW10" s="403"/>
      <c r="AX10" s="403"/>
      <c r="AY10" s="403"/>
      <c r="AZ10" s="403"/>
      <c r="BA10" s="403"/>
      <c r="BB10" s="403"/>
      <c r="BC10" s="403"/>
      <c r="BD10" s="403"/>
      <c r="BE10" s="403"/>
      <c r="BF10" s="403"/>
      <c r="BG10" s="403"/>
      <c r="BH10" s="403"/>
      <c r="BI10" s="403"/>
      <c r="BJ10" s="403"/>
      <c r="BK10" s="403"/>
      <c r="BL10" s="403"/>
      <c r="BM10" s="403"/>
      <c r="BN10" s="403"/>
      <c r="BO10" s="403"/>
      <c r="BP10" s="403"/>
      <c r="BQ10" s="403"/>
      <c r="BR10" s="403"/>
      <c r="BS10" s="403"/>
      <c r="BT10" s="403"/>
      <c r="BU10" s="403"/>
      <c r="BV10" s="403"/>
      <c r="BW10" s="403"/>
      <c r="BX10" s="403"/>
      <c r="BY10" s="403"/>
      <c r="BZ10" s="403"/>
      <c r="CA10" s="403"/>
      <c r="CB10" s="403"/>
      <c r="CC10" s="403"/>
      <c r="CD10" s="403"/>
      <c r="CE10" s="403"/>
      <c r="CF10" s="403"/>
      <c r="CG10" s="403"/>
      <c r="CH10" s="403"/>
      <c r="CI10" s="403"/>
      <c r="CJ10" s="403"/>
      <c r="CK10" s="403"/>
      <c r="CL10" s="403"/>
      <c r="CM10" s="403"/>
      <c r="CN10" s="403"/>
      <c r="CO10" s="403"/>
      <c r="CP10" s="403"/>
      <c r="CQ10" s="403"/>
      <c r="CR10" s="403"/>
      <c r="CS10" s="403"/>
      <c r="CT10" s="403"/>
      <c r="CU10" s="403"/>
      <c r="CV10" s="403"/>
      <c r="CW10" s="403"/>
      <c r="CX10" s="403"/>
      <c r="CY10" s="403"/>
      <c r="CZ10" s="403"/>
      <c r="DA10" s="403"/>
      <c r="DB10" s="403"/>
      <c r="DC10" s="403"/>
      <c r="DD10" s="403"/>
      <c r="DE10" s="403"/>
      <c r="DF10" s="403"/>
      <c r="DG10" s="403"/>
      <c r="DH10" s="403"/>
      <c r="DI10" s="403"/>
      <c r="DJ10" s="403"/>
      <c r="DK10" s="403"/>
      <c r="DL10" s="403"/>
      <c r="DM10" s="403"/>
      <c r="DN10" s="403"/>
      <c r="DO10" s="403"/>
      <c r="DP10" s="403"/>
      <c r="DQ10" s="403"/>
      <c r="DR10" s="403"/>
      <c r="DS10" s="403"/>
      <c r="DT10" s="403"/>
      <c r="DU10" s="403"/>
      <c r="DV10" s="403"/>
      <c r="DW10" s="403"/>
      <c r="DX10" s="403"/>
      <c r="DY10" s="403"/>
      <c r="DZ10" s="403"/>
      <c r="EA10" s="403"/>
      <c r="EB10" s="403"/>
      <c r="EC10" s="403"/>
      <c r="ED10" s="403"/>
      <c r="EE10" s="403"/>
      <c r="EF10" s="403"/>
      <c r="EG10" s="403"/>
      <c r="EH10" s="403"/>
      <c r="EI10" s="403"/>
      <c r="EJ10" s="403"/>
      <c r="EK10" s="403"/>
      <c r="EL10" s="403"/>
      <c r="EM10" s="403"/>
      <c r="EN10" s="403"/>
      <c r="EO10" s="403"/>
      <c r="EP10" s="403"/>
      <c r="EQ10" s="403"/>
      <c r="ER10" s="403"/>
      <c r="ES10" s="403"/>
      <c r="ET10" s="403"/>
      <c r="EU10" s="403"/>
      <c r="EV10" s="403"/>
      <c r="EW10" s="403"/>
      <c r="EX10" s="403"/>
      <c r="EY10" s="403"/>
      <c r="EZ10" s="403"/>
      <c r="FA10" s="403"/>
      <c r="FB10" s="403"/>
      <c r="FC10" s="403"/>
      <c r="FD10" s="403"/>
      <c r="FE10" s="403"/>
      <c r="FF10" s="403"/>
      <c r="FG10" s="403"/>
      <c r="FH10" s="403"/>
      <c r="FI10" s="403"/>
      <c r="FJ10" s="403"/>
      <c r="FK10" s="403"/>
      <c r="FL10" s="403"/>
      <c r="FM10" s="403"/>
      <c r="FN10" s="403"/>
      <c r="FO10" s="403"/>
      <c r="FP10" s="403"/>
      <c r="FQ10" s="403"/>
      <c r="FR10" s="403"/>
      <c r="FS10" s="403"/>
      <c r="FT10" s="403"/>
      <c r="FU10" s="403"/>
      <c r="FV10" s="403"/>
      <c r="FW10" s="403"/>
      <c r="FX10" s="403"/>
      <c r="FY10" s="403"/>
      <c r="FZ10" s="403"/>
      <c r="GA10" s="403"/>
      <c r="GB10" s="403"/>
      <c r="GC10" s="403"/>
      <c r="GD10" s="403"/>
      <c r="GE10" s="403"/>
      <c r="GF10" s="403"/>
      <c r="GG10" s="403"/>
      <c r="GH10" s="403"/>
      <c r="GI10" s="403"/>
      <c r="GJ10" s="403"/>
      <c r="GK10" s="403"/>
    </row>
    <row r="11" ht="16.95" customHeight="1" spans="1:193">
      <c r="A11" s="418" t="s">
        <v>592</v>
      </c>
      <c r="B11" s="487">
        <v>164581</v>
      </c>
      <c r="C11" s="404"/>
      <c r="D11" s="404"/>
      <c r="E11" s="404"/>
      <c r="F11" s="404"/>
      <c r="G11" s="404"/>
      <c r="H11" s="404"/>
      <c r="I11" s="404"/>
      <c r="J11" s="404"/>
      <c r="K11" s="404"/>
      <c r="L11" s="404"/>
      <c r="M11" s="404"/>
      <c r="N11" s="404"/>
      <c r="O11" s="404"/>
      <c r="P11" s="404"/>
      <c r="Q11" s="404"/>
      <c r="R11" s="404"/>
      <c r="S11" s="404"/>
      <c r="T11" s="404"/>
      <c r="U11" s="404"/>
      <c r="V11" s="404"/>
      <c r="W11" s="404"/>
      <c r="X11" s="404"/>
      <c r="Y11" s="404"/>
      <c r="Z11" s="404"/>
      <c r="AA11" s="404"/>
      <c r="AB11" s="404"/>
      <c r="AC11" s="404"/>
      <c r="AD11" s="404"/>
      <c r="AE11" s="404"/>
      <c r="AF11" s="404"/>
      <c r="AG11" s="404"/>
      <c r="AH11" s="404"/>
      <c r="AI11" s="404"/>
      <c r="AJ11" s="404"/>
      <c r="AK11" s="404"/>
      <c r="AL11" s="404"/>
      <c r="AM11" s="404"/>
      <c r="AN11" s="404"/>
      <c r="AO11" s="404"/>
      <c r="AP11" s="404"/>
      <c r="AQ11" s="404"/>
      <c r="AR11" s="404"/>
      <c r="AS11" s="404"/>
      <c r="AT11" s="404"/>
      <c r="AU11" s="404"/>
      <c r="AV11" s="404"/>
      <c r="AW11" s="404"/>
      <c r="AX11" s="404"/>
      <c r="AY11" s="404"/>
      <c r="AZ11" s="404"/>
      <c r="BA11" s="404"/>
      <c r="BB11" s="404"/>
      <c r="BC11" s="404"/>
      <c r="BD11" s="404"/>
      <c r="BE11" s="404"/>
      <c r="BF11" s="404"/>
      <c r="BG11" s="404"/>
      <c r="BH11" s="404"/>
      <c r="BI11" s="404"/>
      <c r="BJ11" s="404"/>
      <c r="BK11" s="404"/>
      <c r="BL11" s="404"/>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c r="GB11" s="404"/>
      <c r="GC11" s="404"/>
      <c r="GD11" s="404"/>
      <c r="GE11" s="404"/>
      <c r="GF11" s="404"/>
      <c r="GG11" s="404"/>
      <c r="GH11" s="404"/>
      <c r="GI11" s="404"/>
      <c r="GJ11" s="404"/>
      <c r="GK11" s="404"/>
    </row>
    <row r="12" ht="16.95" customHeight="1" spans="1:193">
      <c r="A12" s="418" t="s">
        <v>593</v>
      </c>
      <c r="B12" s="487">
        <v>116486</v>
      </c>
      <c r="C12" s="404"/>
      <c r="D12" s="404"/>
      <c r="E12" s="404"/>
      <c r="F12" s="404"/>
      <c r="G12" s="404"/>
      <c r="H12" s="404"/>
      <c r="I12" s="404"/>
      <c r="J12" s="404"/>
      <c r="K12" s="404"/>
      <c r="L12" s="404"/>
      <c r="M12" s="404"/>
      <c r="N12" s="404"/>
      <c r="O12" s="404"/>
      <c r="P12" s="404"/>
      <c r="Q12" s="404"/>
      <c r="R12" s="404"/>
      <c r="S12" s="404"/>
      <c r="T12" s="404"/>
      <c r="U12" s="404"/>
      <c r="V12" s="404"/>
      <c r="W12" s="404"/>
      <c r="X12" s="404"/>
      <c r="Y12" s="404"/>
      <c r="Z12" s="404"/>
      <c r="AA12" s="404"/>
      <c r="AB12" s="404"/>
      <c r="AC12" s="404"/>
      <c r="AD12" s="404"/>
      <c r="AE12" s="404"/>
      <c r="AF12" s="404"/>
      <c r="AG12" s="404"/>
      <c r="AH12" s="404"/>
      <c r="AI12" s="404"/>
      <c r="AJ12" s="404"/>
      <c r="AK12" s="404"/>
      <c r="AL12" s="404"/>
      <c r="AM12" s="404"/>
      <c r="AN12" s="404"/>
      <c r="AO12" s="404"/>
      <c r="AP12" s="404"/>
      <c r="AQ12" s="404"/>
      <c r="AR12" s="404"/>
      <c r="AS12" s="404"/>
      <c r="AT12" s="404"/>
      <c r="AU12" s="404"/>
      <c r="AV12" s="404"/>
      <c r="AW12" s="404"/>
      <c r="AX12" s="404"/>
      <c r="AY12" s="404"/>
      <c r="AZ12" s="404"/>
      <c r="BA12" s="404"/>
      <c r="BB12" s="404"/>
      <c r="BC12" s="404"/>
      <c r="BD12" s="404"/>
      <c r="BE12" s="404"/>
      <c r="BF12" s="404"/>
      <c r="BG12" s="404"/>
      <c r="BH12" s="404"/>
      <c r="BI12" s="404"/>
      <c r="BJ12" s="404"/>
      <c r="BK12" s="404"/>
      <c r="BL12" s="404"/>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c r="GB12" s="404"/>
      <c r="GC12" s="404"/>
      <c r="GD12" s="404"/>
      <c r="GE12" s="404"/>
      <c r="GF12" s="404"/>
      <c r="GG12" s="404"/>
      <c r="GH12" s="404"/>
      <c r="GI12" s="404"/>
      <c r="GJ12" s="404"/>
      <c r="GK12" s="404"/>
    </row>
    <row r="13" ht="16.95" customHeight="1" spans="1:193">
      <c r="A13" s="418" t="s">
        <v>594</v>
      </c>
      <c r="B13" s="487">
        <v>8020</v>
      </c>
      <c r="C13" s="405"/>
      <c r="D13" s="405"/>
      <c r="E13" s="405"/>
      <c r="F13" s="405"/>
      <c r="G13" s="405"/>
      <c r="H13" s="405"/>
      <c r="I13" s="405"/>
      <c r="J13" s="405"/>
      <c r="K13" s="405"/>
      <c r="L13" s="405"/>
      <c r="M13" s="405"/>
      <c r="N13" s="405"/>
      <c r="O13" s="405"/>
      <c r="P13" s="405"/>
      <c r="Q13" s="405"/>
      <c r="R13" s="405"/>
      <c r="S13" s="405"/>
      <c r="T13" s="405"/>
      <c r="U13" s="405"/>
      <c r="V13" s="405"/>
      <c r="W13" s="405"/>
      <c r="X13" s="405"/>
      <c r="Y13" s="405"/>
      <c r="Z13" s="405"/>
      <c r="AA13" s="405"/>
      <c r="AB13" s="405"/>
      <c r="AC13" s="405"/>
      <c r="AD13" s="405"/>
      <c r="AE13" s="405"/>
      <c r="AF13" s="405"/>
      <c r="AG13" s="405"/>
      <c r="AH13" s="405"/>
      <c r="AI13" s="405"/>
      <c r="AJ13" s="405"/>
      <c r="AK13" s="405"/>
      <c r="AL13" s="405"/>
      <c r="AM13" s="405"/>
      <c r="AN13" s="405"/>
      <c r="AO13" s="405"/>
      <c r="AP13" s="405"/>
      <c r="AQ13" s="405"/>
      <c r="AR13" s="405"/>
      <c r="AS13" s="405"/>
      <c r="AT13" s="405"/>
      <c r="AU13" s="405"/>
      <c r="AV13" s="405"/>
      <c r="AW13" s="405"/>
      <c r="AX13" s="405"/>
      <c r="AY13" s="405"/>
      <c r="AZ13" s="405"/>
      <c r="BA13" s="405"/>
      <c r="BB13" s="405"/>
      <c r="BC13" s="405"/>
      <c r="BD13" s="405"/>
      <c r="BE13" s="405"/>
      <c r="BF13" s="405"/>
      <c r="BG13" s="405"/>
      <c r="BH13" s="405"/>
      <c r="BI13" s="405"/>
      <c r="BJ13" s="405"/>
      <c r="BK13" s="405"/>
      <c r="BL13" s="405"/>
      <c r="BM13" s="405"/>
      <c r="BN13" s="405"/>
      <c r="BO13" s="405"/>
      <c r="BP13" s="405"/>
      <c r="BQ13" s="405"/>
      <c r="BR13" s="405"/>
      <c r="BS13" s="405"/>
      <c r="BT13" s="405"/>
      <c r="BU13" s="405"/>
      <c r="BV13" s="405"/>
      <c r="BW13" s="405"/>
      <c r="BX13" s="405"/>
      <c r="BY13" s="405"/>
      <c r="BZ13" s="405"/>
      <c r="CA13" s="405"/>
      <c r="CB13" s="405"/>
      <c r="CC13" s="405"/>
      <c r="CD13" s="405"/>
      <c r="CE13" s="405"/>
      <c r="CF13" s="405"/>
      <c r="CG13" s="405"/>
      <c r="CH13" s="405"/>
      <c r="CI13" s="405"/>
      <c r="CJ13" s="405"/>
      <c r="CK13" s="405"/>
      <c r="CL13" s="405"/>
      <c r="CM13" s="405"/>
      <c r="CN13" s="405"/>
      <c r="CO13" s="405"/>
      <c r="CP13" s="405"/>
      <c r="CQ13" s="405"/>
      <c r="CR13" s="405"/>
      <c r="CS13" s="405"/>
      <c r="CT13" s="405"/>
      <c r="CU13" s="405"/>
      <c r="CV13" s="405"/>
      <c r="CW13" s="405"/>
      <c r="CX13" s="405"/>
      <c r="CY13" s="405"/>
      <c r="CZ13" s="405"/>
      <c r="DA13" s="405"/>
      <c r="DB13" s="405"/>
      <c r="DC13" s="405"/>
      <c r="DD13" s="405"/>
      <c r="DE13" s="405"/>
      <c r="DF13" s="405"/>
      <c r="DG13" s="405"/>
      <c r="DH13" s="405"/>
      <c r="DI13" s="405"/>
      <c r="DJ13" s="405"/>
      <c r="DK13" s="405"/>
      <c r="DL13" s="405"/>
      <c r="DM13" s="405"/>
      <c r="DN13" s="405"/>
      <c r="DO13" s="405"/>
      <c r="DP13" s="405"/>
      <c r="DQ13" s="405"/>
      <c r="DR13" s="405"/>
      <c r="DS13" s="405"/>
      <c r="DT13" s="405"/>
      <c r="DU13" s="405"/>
      <c r="DV13" s="405"/>
      <c r="DW13" s="405"/>
      <c r="DX13" s="405"/>
      <c r="DY13" s="405"/>
      <c r="DZ13" s="405"/>
      <c r="EA13" s="405"/>
      <c r="EB13" s="405"/>
      <c r="EC13" s="405"/>
      <c r="ED13" s="405"/>
      <c r="EE13" s="405"/>
      <c r="EF13" s="405"/>
      <c r="EG13" s="405"/>
      <c r="EH13" s="405"/>
      <c r="EI13" s="405"/>
      <c r="EJ13" s="405"/>
      <c r="EK13" s="405"/>
      <c r="EL13" s="405"/>
      <c r="EM13" s="405"/>
      <c r="EN13" s="405"/>
      <c r="EO13" s="405"/>
      <c r="EP13" s="405"/>
      <c r="EQ13" s="405"/>
      <c r="ER13" s="405"/>
      <c r="ES13" s="405"/>
      <c r="ET13" s="405"/>
      <c r="EU13" s="405"/>
      <c r="EV13" s="405"/>
      <c r="EW13" s="405"/>
      <c r="EX13" s="405"/>
      <c r="EY13" s="405"/>
      <c r="EZ13" s="405"/>
      <c r="FA13" s="405"/>
      <c r="FB13" s="405"/>
      <c r="FC13" s="405"/>
      <c r="FD13" s="405"/>
      <c r="FE13" s="405"/>
      <c r="FF13" s="405"/>
      <c r="FG13" s="405"/>
      <c r="FH13" s="405"/>
      <c r="FI13" s="405"/>
      <c r="FJ13" s="405"/>
      <c r="FK13" s="405"/>
      <c r="FL13" s="405"/>
      <c r="FM13" s="405"/>
      <c r="FN13" s="405"/>
      <c r="FO13" s="405"/>
      <c r="FP13" s="405"/>
      <c r="FQ13" s="405"/>
      <c r="FR13" s="405"/>
      <c r="FS13" s="405"/>
      <c r="FT13" s="405"/>
      <c r="FU13" s="405"/>
      <c r="FV13" s="405"/>
      <c r="FW13" s="405"/>
      <c r="FX13" s="405"/>
      <c r="FY13" s="405"/>
      <c r="FZ13" s="405"/>
      <c r="GA13" s="405"/>
      <c r="GB13" s="405"/>
      <c r="GC13" s="405"/>
      <c r="GD13" s="405"/>
      <c r="GE13" s="405"/>
      <c r="GF13" s="405"/>
      <c r="GG13" s="405"/>
      <c r="GH13" s="405"/>
      <c r="GI13" s="405"/>
      <c r="GJ13" s="405"/>
      <c r="GK13" s="405"/>
    </row>
    <row r="14" ht="16.95" customHeight="1" spans="1:193">
      <c r="A14" s="418" t="s">
        <v>595</v>
      </c>
      <c r="B14" s="487">
        <f>39418-9090</f>
        <v>30328</v>
      </c>
      <c r="C14" s="404"/>
      <c r="D14" s="404"/>
      <c r="E14" s="404"/>
      <c r="F14" s="404"/>
      <c r="G14" s="404"/>
      <c r="H14" s="404"/>
      <c r="I14" s="404"/>
      <c r="J14" s="404"/>
      <c r="K14" s="404"/>
      <c r="L14" s="404"/>
      <c r="M14" s="404"/>
      <c r="N14" s="404"/>
      <c r="O14" s="404"/>
      <c r="P14" s="404"/>
      <c r="Q14" s="404"/>
      <c r="R14" s="404"/>
      <c r="S14" s="404"/>
      <c r="T14" s="404"/>
      <c r="U14" s="404"/>
      <c r="V14" s="404"/>
      <c r="W14" s="404"/>
      <c r="X14" s="404"/>
      <c r="Y14" s="404"/>
      <c r="Z14" s="404"/>
      <c r="AA14" s="404"/>
      <c r="AB14" s="404"/>
      <c r="AC14" s="404"/>
      <c r="AD14" s="404"/>
      <c r="AE14" s="404"/>
      <c r="AF14" s="404"/>
      <c r="AG14" s="404"/>
      <c r="AH14" s="404"/>
      <c r="AI14" s="404"/>
      <c r="AJ14" s="404"/>
      <c r="AK14" s="404"/>
      <c r="AL14" s="404"/>
      <c r="AM14" s="404"/>
      <c r="AN14" s="404"/>
      <c r="AO14" s="404"/>
      <c r="AP14" s="404"/>
      <c r="AQ14" s="404"/>
      <c r="AR14" s="404"/>
      <c r="AS14" s="404"/>
      <c r="AT14" s="404"/>
      <c r="AU14" s="404"/>
      <c r="AV14" s="404"/>
      <c r="AW14" s="404"/>
      <c r="AX14" s="404"/>
      <c r="AY14" s="404"/>
      <c r="AZ14" s="404"/>
      <c r="BA14" s="404"/>
      <c r="BB14" s="404"/>
      <c r="BC14" s="404"/>
      <c r="BD14" s="404"/>
      <c r="BE14" s="404"/>
      <c r="BF14" s="404"/>
      <c r="BG14" s="404"/>
      <c r="BH14" s="404"/>
      <c r="BI14" s="404"/>
      <c r="BJ14" s="404"/>
      <c r="BK14" s="404"/>
      <c r="BL14" s="404"/>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c r="GB14" s="404"/>
      <c r="GC14" s="404"/>
      <c r="GD14" s="404"/>
      <c r="GE14" s="404"/>
      <c r="GF14" s="404"/>
      <c r="GG14" s="404"/>
      <c r="GH14" s="404"/>
      <c r="GI14" s="404"/>
      <c r="GJ14" s="404"/>
      <c r="GK14" s="404"/>
    </row>
    <row r="15" ht="16.95" customHeight="1" spans="1:193">
      <c r="A15" s="418" t="s">
        <v>596</v>
      </c>
      <c r="B15" s="487">
        <v>164901</v>
      </c>
      <c r="C15" s="404"/>
      <c r="D15" s="404"/>
      <c r="E15" s="404"/>
      <c r="F15" s="404"/>
      <c r="G15" s="404"/>
      <c r="H15" s="404"/>
      <c r="I15" s="404"/>
      <c r="J15" s="404"/>
      <c r="K15" s="404"/>
      <c r="L15" s="404"/>
      <c r="M15" s="404"/>
      <c r="N15" s="404"/>
      <c r="O15" s="404"/>
      <c r="P15" s="404"/>
      <c r="Q15" s="404"/>
      <c r="R15" s="404"/>
      <c r="S15" s="404"/>
      <c r="T15" s="404"/>
      <c r="U15" s="404"/>
      <c r="V15" s="404"/>
      <c r="W15" s="404"/>
      <c r="X15" s="404"/>
      <c r="Y15" s="404"/>
      <c r="Z15" s="404"/>
      <c r="AA15" s="404"/>
      <c r="AB15" s="404"/>
      <c r="AC15" s="404"/>
      <c r="AD15" s="404"/>
      <c r="AE15" s="404"/>
      <c r="AF15" s="404"/>
      <c r="AG15" s="404"/>
      <c r="AH15" s="404"/>
      <c r="AI15" s="404"/>
      <c r="AJ15" s="404"/>
      <c r="AK15" s="404"/>
      <c r="AL15" s="404"/>
      <c r="AM15" s="404"/>
      <c r="AN15" s="404"/>
      <c r="AO15" s="404"/>
      <c r="AP15" s="404"/>
      <c r="AQ15" s="404"/>
      <c r="AR15" s="404"/>
      <c r="AS15" s="404"/>
      <c r="AT15" s="404"/>
      <c r="AU15" s="404"/>
      <c r="AV15" s="404"/>
      <c r="AW15" s="404"/>
      <c r="AX15" s="404"/>
      <c r="AY15" s="404"/>
      <c r="AZ15" s="404"/>
      <c r="BA15" s="404"/>
      <c r="BB15" s="404"/>
      <c r="BC15" s="404"/>
      <c r="BD15" s="404"/>
      <c r="BE15" s="404"/>
      <c r="BF15" s="404"/>
      <c r="BG15" s="404"/>
      <c r="BH15" s="404"/>
      <c r="BI15" s="404"/>
      <c r="BJ15" s="404"/>
      <c r="BK15" s="404"/>
      <c r="BL15" s="404"/>
      <c r="BM15" s="404"/>
      <c r="BN15" s="404"/>
      <c r="BO15" s="404"/>
      <c r="BP15" s="404"/>
      <c r="BQ15" s="404"/>
      <c r="BR15" s="404"/>
      <c r="BS15" s="404"/>
      <c r="BT15" s="404"/>
      <c r="BU15" s="404"/>
      <c r="BV15" s="404"/>
      <c r="BW15" s="404"/>
      <c r="BX15" s="404"/>
      <c r="BY15" s="404"/>
      <c r="BZ15" s="404"/>
      <c r="CA15" s="404"/>
      <c r="CB15" s="404"/>
      <c r="CC15" s="404"/>
      <c r="CD15" s="404"/>
      <c r="CE15" s="404"/>
      <c r="CF15" s="404"/>
      <c r="CG15" s="404"/>
      <c r="CH15" s="404"/>
      <c r="CI15" s="404"/>
      <c r="CJ15" s="404"/>
      <c r="CK15" s="404"/>
      <c r="CL15" s="404"/>
      <c r="CM15" s="404"/>
      <c r="CN15" s="404"/>
      <c r="CO15" s="404"/>
      <c r="CP15" s="404"/>
      <c r="CQ15" s="404"/>
      <c r="CR15" s="404"/>
      <c r="CS15" s="404"/>
      <c r="CT15" s="404"/>
      <c r="CU15" s="404"/>
      <c r="CV15" s="404"/>
      <c r="CW15" s="404"/>
      <c r="CX15" s="404"/>
      <c r="CY15" s="404"/>
      <c r="CZ15" s="404"/>
      <c r="DA15" s="404"/>
      <c r="DB15" s="404"/>
      <c r="DC15" s="404"/>
      <c r="DD15" s="404"/>
      <c r="DE15" s="404"/>
      <c r="DF15" s="404"/>
      <c r="DG15" s="404"/>
      <c r="DH15" s="404"/>
      <c r="DI15" s="404"/>
      <c r="DJ15" s="404"/>
      <c r="DK15" s="404"/>
      <c r="DL15" s="404"/>
      <c r="DM15" s="404"/>
      <c r="DN15" s="404"/>
      <c r="DO15" s="404"/>
      <c r="DP15" s="404"/>
      <c r="DQ15" s="404"/>
      <c r="DR15" s="404"/>
      <c r="DS15" s="404"/>
      <c r="DT15" s="404"/>
      <c r="DU15" s="404"/>
      <c r="DV15" s="404"/>
      <c r="DW15" s="404"/>
      <c r="DX15" s="404"/>
      <c r="DY15" s="404"/>
      <c r="DZ15" s="404"/>
      <c r="EA15" s="404"/>
      <c r="EB15" s="404"/>
      <c r="EC15" s="404"/>
      <c r="ED15" s="404"/>
      <c r="EE15" s="404"/>
      <c r="EF15" s="404"/>
      <c r="EG15" s="404"/>
      <c r="EH15" s="404"/>
      <c r="EI15" s="404"/>
      <c r="EJ15" s="404"/>
      <c r="EK15" s="404"/>
      <c r="EL15" s="404"/>
      <c r="EM15" s="404"/>
      <c r="EN15" s="404"/>
      <c r="EO15" s="404"/>
      <c r="EP15" s="404"/>
      <c r="EQ15" s="404"/>
      <c r="ER15" s="404"/>
      <c r="ES15" s="404"/>
      <c r="ET15" s="404"/>
      <c r="EU15" s="404"/>
      <c r="EV15" s="404"/>
      <c r="EW15" s="404"/>
      <c r="EX15" s="404"/>
      <c r="EY15" s="404"/>
      <c r="EZ15" s="404"/>
      <c r="FA15" s="404"/>
      <c r="FB15" s="404"/>
      <c r="FC15" s="404"/>
      <c r="FD15" s="404"/>
      <c r="FE15" s="404"/>
      <c r="FF15" s="404"/>
      <c r="FG15" s="404"/>
      <c r="FH15" s="404"/>
      <c r="FI15" s="404"/>
      <c r="FJ15" s="404"/>
      <c r="FK15" s="404"/>
      <c r="FL15" s="404"/>
      <c r="FM15" s="404"/>
      <c r="FN15" s="404"/>
      <c r="FO15" s="404"/>
      <c r="FP15" s="404"/>
      <c r="FQ15" s="404"/>
      <c r="FR15" s="404"/>
      <c r="FS15" s="404"/>
      <c r="FT15" s="404"/>
      <c r="FU15" s="404"/>
      <c r="FV15" s="404"/>
      <c r="FW15" s="404"/>
      <c r="FX15" s="404"/>
      <c r="FY15" s="404"/>
      <c r="FZ15" s="404"/>
      <c r="GA15" s="404"/>
      <c r="GB15" s="404"/>
      <c r="GC15" s="404"/>
      <c r="GD15" s="404"/>
      <c r="GE15" s="404"/>
      <c r="GF15" s="404"/>
      <c r="GG15" s="404"/>
      <c r="GH15" s="404"/>
      <c r="GI15" s="404"/>
      <c r="GJ15" s="404"/>
      <c r="GK15" s="404"/>
    </row>
    <row r="16" ht="16.95" customHeight="1" spans="1:193">
      <c r="A16" s="418" t="s">
        <v>597</v>
      </c>
      <c r="B16" s="487">
        <v>18379</v>
      </c>
      <c r="C16" s="404"/>
      <c r="D16" s="404"/>
      <c r="E16" s="404"/>
      <c r="F16" s="404"/>
      <c r="G16" s="404"/>
      <c r="H16" s="404"/>
      <c r="I16" s="404"/>
      <c r="J16" s="404"/>
      <c r="K16" s="404"/>
      <c r="L16" s="404"/>
      <c r="M16" s="404"/>
      <c r="N16" s="404"/>
      <c r="O16" s="404"/>
      <c r="P16" s="404"/>
      <c r="Q16" s="404"/>
      <c r="R16" s="404"/>
      <c r="S16" s="404"/>
      <c r="T16" s="404"/>
      <c r="U16" s="404"/>
      <c r="V16" s="404"/>
      <c r="W16" s="404"/>
      <c r="X16" s="404"/>
      <c r="Y16" s="404"/>
      <c r="Z16" s="404"/>
      <c r="AA16" s="404"/>
      <c r="AB16" s="404"/>
      <c r="AC16" s="404"/>
      <c r="AD16" s="404"/>
      <c r="AE16" s="404"/>
      <c r="AF16" s="404"/>
      <c r="AG16" s="404"/>
      <c r="AH16" s="404"/>
      <c r="AI16" s="404"/>
      <c r="AJ16" s="404"/>
      <c r="AK16" s="404"/>
      <c r="AL16" s="404"/>
      <c r="AM16" s="404"/>
      <c r="AN16" s="404"/>
      <c r="AO16" s="404"/>
      <c r="AP16" s="404"/>
      <c r="AQ16" s="404"/>
      <c r="AR16" s="404"/>
      <c r="AS16" s="404"/>
      <c r="AT16" s="404"/>
      <c r="AU16" s="404"/>
      <c r="AV16" s="404"/>
      <c r="AW16" s="404"/>
      <c r="AX16" s="404"/>
      <c r="AY16" s="404"/>
      <c r="AZ16" s="404"/>
      <c r="BA16" s="404"/>
      <c r="BB16" s="404"/>
      <c r="BC16" s="404"/>
      <c r="BD16" s="404"/>
      <c r="BE16" s="404"/>
      <c r="BF16" s="404"/>
      <c r="BG16" s="404"/>
      <c r="BH16" s="404"/>
      <c r="BI16" s="404"/>
      <c r="BJ16" s="404"/>
      <c r="BK16" s="404"/>
      <c r="BL16" s="404"/>
      <c r="BM16" s="404"/>
      <c r="BN16" s="404"/>
      <c r="BO16" s="404"/>
      <c r="BP16" s="404"/>
      <c r="BQ16" s="404"/>
      <c r="BR16" s="404"/>
      <c r="BS16" s="404"/>
      <c r="BT16" s="404"/>
      <c r="BU16" s="404"/>
      <c r="BV16" s="404"/>
      <c r="BW16" s="404"/>
      <c r="BX16" s="404"/>
      <c r="BY16" s="404"/>
      <c r="BZ16" s="404"/>
      <c r="CA16" s="404"/>
      <c r="CB16" s="404"/>
      <c r="CC16" s="404"/>
      <c r="CD16" s="404"/>
      <c r="CE16" s="404"/>
      <c r="CF16" s="404"/>
      <c r="CG16" s="404"/>
      <c r="CH16" s="404"/>
      <c r="CI16" s="404"/>
      <c r="CJ16" s="404"/>
      <c r="CK16" s="404"/>
      <c r="CL16" s="404"/>
      <c r="CM16" s="404"/>
      <c r="CN16" s="404"/>
      <c r="CO16" s="404"/>
      <c r="CP16" s="404"/>
      <c r="CQ16" s="404"/>
      <c r="CR16" s="404"/>
      <c r="CS16" s="404"/>
      <c r="CT16" s="404"/>
      <c r="CU16" s="404"/>
      <c r="CV16" s="404"/>
      <c r="CW16" s="404"/>
      <c r="CX16" s="404"/>
      <c r="CY16" s="404"/>
      <c r="CZ16" s="404"/>
      <c r="DA16" s="404"/>
      <c r="DB16" s="404"/>
      <c r="DC16" s="404"/>
      <c r="DD16" s="404"/>
      <c r="DE16" s="404"/>
      <c r="DF16" s="404"/>
      <c r="DG16" s="404"/>
      <c r="DH16" s="404"/>
      <c r="DI16" s="404"/>
      <c r="DJ16" s="404"/>
      <c r="DK16" s="404"/>
      <c r="DL16" s="404"/>
      <c r="DM16" s="404"/>
      <c r="DN16" s="404"/>
      <c r="DO16" s="404"/>
      <c r="DP16" s="404"/>
      <c r="DQ16" s="404"/>
      <c r="DR16" s="404"/>
      <c r="DS16" s="404"/>
      <c r="DT16" s="404"/>
      <c r="DU16" s="404"/>
      <c r="DV16" s="404"/>
      <c r="DW16" s="404"/>
      <c r="DX16" s="404"/>
      <c r="DY16" s="404"/>
      <c r="DZ16" s="404"/>
      <c r="EA16" s="404"/>
      <c r="EB16" s="404"/>
      <c r="EC16" s="404"/>
      <c r="ED16" s="404"/>
      <c r="EE16" s="404"/>
      <c r="EF16" s="404"/>
      <c r="EG16" s="404"/>
      <c r="EH16" s="404"/>
      <c r="EI16" s="404"/>
      <c r="EJ16" s="404"/>
      <c r="EK16" s="404"/>
      <c r="EL16" s="404"/>
      <c r="EM16" s="404"/>
      <c r="EN16" s="404"/>
      <c r="EO16" s="404"/>
      <c r="EP16" s="404"/>
      <c r="EQ16" s="404"/>
      <c r="ER16" s="404"/>
      <c r="ES16" s="404"/>
      <c r="ET16" s="404"/>
      <c r="EU16" s="404"/>
      <c r="EV16" s="404"/>
      <c r="EW16" s="404"/>
      <c r="EX16" s="404"/>
      <c r="EY16" s="404"/>
      <c r="EZ16" s="404"/>
      <c r="FA16" s="404"/>
      <c r="FB16" s="404"/>
      <c r="FC16" s="404"/>
      <c r="FD16" s="404"/>
      <c r="FE16" s="404"/>
      <c r="FF16" s="404"/>
      <c r="FG16" s="404"/>
      <c r="FH16" s="404"/>
      <c r="FI16" s="404"/>
      <c r="FJ16" s="404"/>
      <c r="FK16" s="404"/>
      <c r="FL16" s="404"/>
      <c r="FM16" s="404"/>
      <c r="FN16" s="404"/>
      <c r="FO16" s="404"/>
      <c r="FP16" s="404"/>
      <c r="FQ16" s="404"/>
      <c r="FR16" s="404"/>
      <c r="FS16" s="404"/>
      <c r="FT16" s="404"/>
      <c r="FU16" s="404"/>
      <c r="FV16" s="404"/>
      <c r="FW16" s="404"/>
      <c r="FX16" s="404"/>
      <c r="FY16" s="404"/>
      <c r="FZ16" s="404"/>
      <c r="GA16" s="404"/>
      <c r="GB16" s="404"/>
      <c r="GC16" s="404"/>
      <c r="GD16" s="404"/>
      <c r="GE16" s="404"/>
      <c r="GF16" s="404"/>
      <c r="GG16" s="404"/>
      <c r="GH16" s="404"/>
      <c r="GI16" s="404"/>
      <c r="GJ16" s="404"/>
      <c r="GK16" s="404"/>
    </row>
    <row r="17" ht="16.95" customHeight="1" spans="1:193">
      <c r="A17" s="418" t="s">
        <v>598</v>
      </c>
      <c r="B17" s="487">
        <v>37641</v>
      </c>
      <c r="C17" s="406"/>
      <c r="D17" s="406"/>
      <c r="E17" s="406"/>
      <c r="F17" s="406"/>
      <c r="G17" s="406"/>
      <c r="H17" s="406"/>
      <c r="I17" s="406"/>
      <c r="J17" s="406"/>
      <c r="K17" s="406"/>
      <c r="L17" s="406"/>
      <c r="M17" s="406"/>
      <c r="N17" s="406"/>
      <c r="O17" s="406"/>
      <c r="P17" s="406"/>
      <c r="Q17" s="406"/>
      <c r="R17" s="406"/>
      <c r="S17" s="406"/>
      <c r="T17" s="406"/>
      <c r="U17" s="406"/>
      <c r="V17" s="406"/>
      <c r="W17" s="406"/>
      <c r="X17" s="406"/>
      <c r="Y17" s="406"/>
      <c r="Z17" s="406"/>
      <c r="AA17" s="406"/>
      <c r="AB17" s="406"/>
      <c r="AC17" s="406"/>
      <c r="AD17" s="406"/>
      <c r="AE17" s="406"/>
      <c r="AF17" s="406"/>
      <c r="AG17" s="406"/>
      <c r="AH17" s="406"/>
      <c r="AI17" s="406"/>
      <c r="AJ17" s="406"/>
      <c r="AK17" s="406"/>
      <c r="AL17" s="406"/>
      <c r="AM17" s="406"/>
      <c r="AN17" s="406"/>
      <c r="AO17" s="406"/>
      <c r="AP17" s="406"/>
      <c r="AQ17" s="406"/>
      <c r="AR17" s="406"/>
      <c r="AS17" s="406"/>
      <c r="AT17" s="406"/>
      <c r="AU17" s="406"/>
      <c r="AV17" s="406"/>
      <c r="AW17" s="406"/>
      <c r="AX17" s="406"/>
      <c r="AY17" s="406"/>
      <c r="AZ17" s="406"/>
      <c r="BA17" s="406"/>
      <c r="BB17" s="406"/>
      <c r="BC17" s="406"/>
      <c r="BD17" s="406"/>
      <c r="BE17" s="406"/>
      <c r="BF17" s="406"/>
      <c r="BG17" s="406"/>
      <c r="BH17" s="406"/>
      <c r="BI17" s="406"/>
      <c r="BJ17" s="406"/>
      <c r="BK17" s="406"/>
      <c r="BL17" s="406"/>
      <c r="BM17" s="406"/>
      <c r="BN17" s="406"/>
      <c r="BO17" s="406"/>
      <c r="BP17" s="406"/>
      <c r="BQ17" s="406"/>
      <c r="BR17" s="406"/>
      <c r="BS17" s="406"/>
      <c r="BT17" s="406"/>
      <c r="BU17" s="406"/>
      <c r="BV17" s="406"/>
      <c r="BW17" s="406"/>
      <c r="BX17" s="406"/>
      <c r="BY17" s="406"/>
      <c r="BZ17" s="406"/>
      <c r="CA17" s="406"/>
      <c r="CB17" s="406"/>
      <c r="CC17" s="406"/>
      <c r="CD17" s="406"/>
      <c r="CE17" s="406"/>
      <c r="CF17" s="406"/>
      <c r="CG17" s="406"/>
      <c r="CH17" s="406"/>
      <c r="CI17" s="406"/>
      <c r="CJ17" s="406"/>
      <c r="CK17" s="406"/>
      <c r="CL17" s="406"/>
      <c r="CM17" s="406"/>
      <c r="CN17" s="406"/>
      <c r="CO17" s="406"/>
      <c r="CP17" s="406"/>
      <c r="CQ17" s="406"/>
      <c r="CR17" s="406"/>
      <c r="CS17" s="406"/>
      <c r="CT17" s="406"/>
      <c r="CU17" s="406"/>
      <c r="CV17" s="406"/>
      <c r="CW17" s="406"/>
      <c r="CX17" s="406"/>
      <c r="CY17" s="406"/>
      <c r="CZ17" s="406"/>
      <c r="DA17" s="406"/>
      <c r="DB17" s="406"/>
      <c r="DC17" s="406"/>
      <c r="DD17" s="406"/>
      <c r="DE17" s="406"/>
      <c r="DF17" s="406"/>
      <c r="DG17" s="406"/>
      <c r="DH17" s="406"/>
      <c r="DI17" s="406"/>
      <c r="DJ17" s="406"/>
      <c r="DK17" s="406"/>
      <c r="DL17" s="406"/>
      <c r="DM17" s="406"/>
      <c r="DN17" s="406"/>
      <c r="DO17" s="406"/>
      <c r="DP17" s="406"/>
      <c r="DQ17" s="406"/>
      <c r="DR17" s="406"/>
      <c r="DS17" s="406"/>
      <c r="DT17" s="406"/>
      <c r="DU17" s="406"/>
      <c r="DV17" s="406"/>
      <c r="DW17" s="406"/>
      <c r="DX17" s="406"/>
      <c r="DY17" s="406"/>
      <c r="DZ17" s="406"/>
      <c r="EA17" s="406"/>
      <c r="EB17" s="406"/>
      <c r="EC17" s="406"/>
      <c r="ED17" s="406"/>
      <c r="EE17" s="406"/>
      <c r="EF17" s="406"/>
      <c r="EG17" s="406"/>
      <c r="EH17" s="406"/>
      <c r="EI17" s="406"/>
      <c r="EJ17" s="406"/>
      <c r="EK17" s="406"/>
      <c r="EL17" s="406"/>
      <c r="EM17" s="406"/>
      <c r="EN17" s="406"/>
      <c r="EO17" s="406"/>
      <c r="EP17" s="406"/>
      <c r="EQ17" s="406"/>
      <c r="ER17" s="406"/>
      <c r="ES17" s="406"/>
      <c r="ET17" s="406"/>
      <c r="EU17" s="406"/>
      <c r="EV17" s="406"/>
      <c r="EW17" s="406"/>
      <c r="EX17" s="406"/>
      <c r="EY17" s="406"/>
      <c r="EZ17" s="406"/>
      <c r="FA17" s="406"/>
      <c r="FB17" s="406"/>
      <c r="FC17" s="406"/>
      <c r="FD17" s="406"/>
      <c r="FE17" s="406"/>
      <c r="FF17" s="406"/>
      <c r="FG17" s="406"/>
      <c r="FH17" s="406"/>
      <c r="FI17" s="406"/>
      <c r="FJ17" s="406"/>
      <c r="FK17" s="406"/>
      <c r="FL17" s="406"/>
      <c r="FM17" s="406"/>
      <c r="FN17" s="406"/>
      <c r="FO17" s="406"/>
      <c r="FP17" s="406"/>
      <c r="FQ17" s="406"/>
      <c r="FR17" s="406"/>
      <c r="FS17" s="406"/>
      <c r="FT17" s="406"/>
      <c r="FU17" s="406"/>
      <c r="FV17" s="406"/>
      <c r="FW17" s="406"/>
      <c r="FX17" s="406"/>
      <c r="FY17" s="406"/>
      <c r="FZ17" s="406"/>
      <c r="GA17" s="406"/>
      <c r="GB17" s="406"/>
      <c r="GC17" s="406"/>
      <c r="GD17" s="406"/>
      <c r="GE17" s="406"/>
      <c r="GF17" s="406"/>
      <c r="GG17" s="406"/>
      <c r="GH17" s="406"/>
      <c r="GI17" s="406"/>
      <c r="GJ17" s="406"/>
      <c r="GK17" s="406"/>
    </row>
    <row r="18" ht="16.95" customHeight="1" spans="1:193">
      <c r="A18" s="418" t="s">
        <v>599</v>
      </c>
      <c r="B18" s="487">
        <v>1300</v>
      </c>
      <c r="C18" s="406"/>
      <c r="D18" s="406"/>
      <c r="E18" s="406"/>
      <c r="F18" s="406"/>
      <c r="G18" s="406"/>
      <c r="H18" s="406"/>
      <c r="I18" s="406"/>
      <c r="J18" s="406"/>
      <c r="K18" s="406"/>
      <c r="L18" s="406"/>
      <c r="M18" s="406"/>
      <c r="N18" s="406"/>
      <c r="O18" s="406"/>
      <c r="P18" s="406"/>
      <c r="Q18" s="406"/>
      <c r="R18" s="406"/>
      <c r="S18" s="406"/>
      <c r="T18" s="406"/>
      <c r="U18" s="406"/>
      <c r="V18" s="406"/>
      <c r="W18" s="406"/>
      <c r="X18" s="406"/>
      <c r="Y18" s="406"/>
      <c r="Z18" s="406"/>
      <c r="AA18" s="406"/>
      <c r="AB18" s="406"/>
      <c r="AC18" s="406"/>
      <c r="AD18" s="406"/>
      <c r="AE18" s="406"/>
      <c r="AF18" s="406"/>
      <c r="AG18" s="406"/>
      <c r="AH18" s="406"/>
      <c r="AI18" s="406"/>
      <c r="AJ18" s="406"/>
      <c r="AK18" s="406"/>
      <c r="AL18" s="406"/>
      <c r="AM18" s="406"/>
      <c r="AN18" s="406"/>
      <c r="AO18" s="406"/>
      <c r="AP18" s="406"/>
      <c r="AQ18" s="406"/>
      <c r="AR18" s="406"/>
      <c r="AS18" s="406"/>
      <c r="AT18" s="406"/>
      <c r="AU18" s="406"/>
      <c r="AV18" s="406"/>
      <c r="AW18" s="406"/>
      <c r="AX18" s="406"/>
      <c r="AY18" s="406"/>
      <c r="AZ18" s="406"/>
      <c r="BA18" s="406"/>
      <c r="BB18" s="406"/>
      <c r="BC18" s="406"/>
      <c r="BD18" s="406"/>
      <c r="BE18" s="406"/>
      <c r="BF18" s="406"/>
      <c r="BG18" s="406"/>
      <c r="BH18" s="406"/>
      <c r="BI18" s="406"/>
      <c r="BJ18" s="406"/>
      <c r="BK18" s="406"/>
      <c r="BL18" s="406"/>
      <c r="BM18" s="406"/>
      <c r="BN18" s="406"/>
      <c r="BO18" s="406"/>
      <c r="BP18" s="406"/>
      <c r="BQ18" s="406"/>
      <c r="BR18" s="406"/>
      <c r="BS18" s="406"/>
      <c r="BT18" s="406"/>
      <c r="BU18" s="406"/>
      <c r="BV18" s="406"/>
      <c r="BW18" s="406"/>
      <c r="BX18" s="406"/>
      <c r="BY18" s="406"/>
      <c r="BZ18" s="406"/>
      <c r="CA18" s="406"/>
      <c r="CB18" s="406"/>
      <c r="CC18" s="406"/>
      <c r="CD18" s="406"/>
      <c r="CE18" s="406"/>
      <c r="CF18" s="406"/>
      <c r="CG18" s="406"/>
      <c r="CH18" s="406"/>
      <c r="CI18" s="406"/>
      <c r="CJ18" s="406"/>
      <c r="CK18" s="406"/>
      <c r="CL18" s="406"/>
      <c r="CM18" s="406"/>
      <c r="CN18" s="406"/>
      <c r="CO18" s="406"/>
      <c r="CP18" s="406"/>
      <c r="CQ18" s="406"/>
      <c r="CR18" s="406"/>
      <c r="CS18" s="406"/>
      <c r="CT18" s="406"/>
      <c r="CU18" s="406"/>
      <c r="CV18" s="406"/>
      <c r="CW18" s="406"/>
      <c r="CX18" s="406"/>
      <c r="CY18" s="406"/>
      <c r="CZ18" s="406"/>
      <c r="DA18" s="406"/>
      <c r="DB18" s="406"/>
      <c r="DC18" s="406"/>
      <c r="DD18" s="406"/>
      <c r="DE18" s="406"/>
      <c r="DF18" s="406"/>
      <c r="DG18" s="406"/>
      <c r="DH18" s="406"/>
      <c r="DI18" s="406"/>
      <c r="DJ18" s="406"/>
      <c r="DK18" s="406"/>
      <c r="DL18" s="406"/>
      <c r="DM18" s="406"/>
      <c r="DN18" s="406"/>
      <c r="DO18" s="406"/>
      <c r="DP18" s="406"/>
      <c r="DQ18" s="406"/>
      <c r="DR18" s="406"/>
      <c r="DS18" s="406"/>
      <c r="DT18" s="406"/>
      <c r="DU18" s="406"/>
      <c r="DV18" s="406"/>
      <c r="DW18" s="406"/>
      <c r="DX18" s="406"/>
      <c r="DY18" s="406"/>
      <c r="DZ18" s="406"/>
      <c r="EA18" s="406"/>
      <c r="EB18" s="406"/>
      <c r="EC18" s="406"/>
      <c r="ED18" s="406"/>
      <c r="EE18" s="406"/>
      <c r="EF18" s="406"/>
      <c r="EG18" s="406"/>
      <c r="EH18" s="406"/>
      <c r="EI18" s="406"/>
      <c r="EJ18" s="406"/>
      <c r="EK18" s="406"/>
      <c r="EL18" s="406"/>
      <c r="EM18" s="406"/>
      <c r="EN18" s="406"/>
      <c r="EO18" s="406"/>
      <c r="EP18" s="406"/>
      <c r="EQ18" s="406"/>
      <c r="ER18" s="406"/>
      <c r="ES18" s="406"/>
      <c r="ET18" s="406"/>
      <c r="EU18" s="406"/>
      <c r="EV18" s="406"/>
      <c r="EW18" s="406"/>
      <c r="EX18" s="406"/>
      <c r="EY18" s="406"/>
      <c r="EZ18" s="406"/>
      <c r="FA18" s="406"/>
      <c r="FB18" s="406"/>
      <c r="FC18" s="406"/>
      <c r="FD18" s="406"/>
      <c r="FE18" s="406"/>
      <c r="FF18" s="406"/>
      <c r="FG18" s="406"/>
      <c r="FH18" s="406"/>
      <c r="FI18" s="406"/>
      <c r="FJ18" s="406"/>
      <c r="FK18" s="406"/>
      <c r="FL18" s="406"/>
      <c r="FM18" s="406"/>
      <c r="FN18" s="406"/>
      <c r="FO18" s="406"/>
      <c r="FP18" s="406"/>
      <c r="FQ18" s="406"/>
      <c r="FR18" s="406"/>
      <c r="FS18" s="406"/>
      <c r="FT18" s="406"/>
      <c r="FU18" s="406"/>
      <c r="FV18" s="406"/>
      <c r="FW18" s="406"/>
      <c r="FX18" s="406"/>
      <c r="FY18" s="406"/>
      <c r="FZ18" s="406"/>
      <c r="GA18" s="406"/>
      <c r="GB18" s="406"/>
      <c r="GC18" s="406"/>
      <c r="GD18" s="406"/>
      <c r="GE18" s="406"/>
      <c r="GF18" s="406"/>
      <c r="GG18" s="406"/>
      <c r="GH18" s="406"/>
      <c r="GI18" s="406"/>
      <c r="GJ18" s="406"/>
      <c r="GK18" s="406"/>
    </row>
    <row r="19" ht="16.95" customHeight="1" spans="1:193">
      <c r="A19" s="418" t="s">
        <v>600</v>
      </c>
      <c r="B19" s="487">
        <v>2000</v>
      </c>
      <c r="C19" s="403"/>
      <c r="D19" s="403"/>
      <c r="E19" s="403"/>
      <c r="F19" s="403"/>
      <c r="G19" s="403"/>
      <c r="H19" s="403"/>
      <c r="I19" s="403"/>
      <c r="J19" s="403"/>
      <c r="K19" s="403"/>
      <c r="L19" s="403"/>
      <c r="M19" s="403"/>
      <c r="N19" s="403"/>
      <c r="O19" s="403"/>
      <c r="P19" s="403"/>
      <c r="Q19" s="403"/>
      <c r="R19" s="403"/>
      <c r="S19" s="403"/>
      <c r="T19" s="403"/>
      <c r="U19" s="403"/>
      <c r="V19" s="403"/>
      <c r="W19" s="403"/>
      <c r="X19" s="403"/>
      <c r="Y19" s="403"/>
      <c r="Z19" s="403"/>
      <c r="AA19" s="403"/>
      <c r="AB19" s="403"/>
      <c r="AC19" s="403"/>
      <c r="AD19" s="403"/>
      <c r="AE19" s="403"/>
      <c r="AF19" s="403"/>
      <c r="AG19" s="403"/>
      <c r="AH19" s="403"/>
      <c r="AI19" s="403"/>
      <c r="AJ19" s="403"/>
      <c r="AK19" s="403"/>
      <c r="AL19" s="403"/>
      <c r="AM19" s="403"/>
      <c r="AN19" s="403"/>
      <c r="AO19" s="403"/>
      <c r="AP19" s="403"/>
      <c r="AQ19" s="403"/>
      <c r="AR19" s="403"/>
      <c r="AS19" s="403"/>
      <c r="AT19" s="403"/>
      <c r="AU19" s="403"/>
      <c r="AV19" s="403"/>
      <c r="AW19" s="403"/>
      <c r="AX19" s="403"/>
      <c r="AY19" s="403"/>
      <c r="AZ19" s="403"/>
      <c r="BA19" s="403"/>
      <c r="BB19" s="403"/>
      <c r="BC19" s="403"/>
      <c r="BD19" s="403"/>
      <c r="BE19" s="403"/>
      <c r="BF19" s="403"/>
      <c r="BG19" s="403"/>
      <c r="BH19" s="403"/>
      <c r="BI19" s="403"/>
      <c r="BJ19" s="403"/>
      <c r="BK19" s="403"/>
      <c r="BL19" s="403"/>
      <c r="BM19" s="403"/>
      <c r="BN19" s="403"/>
      <c r="BO19" s="403"/>
      <c r="BP19" s="403"/>
      <c r="BQ19" s="403"/>
      <c r="BR19" s="403"/>
      <c r="BS19" s="403"/>
      <c r="BT19" s="403"/>
      <c r="BU19" s="403"/>
      <c r="BV19" s="403"/>
      <c r="BW19" s="403"/>
      <c r="BX19" s="403"/>
      <c r="BY19" s="403"/>
      <c r="BZ19" s="403"/>
      <c r="CA19" s="403"/>
      <c r="CB19" s="403"/>
      <c r="CC19" s="403"/>
      <c r="CD19" s="403"/>
      <c r="CE19" s="403"/>
      <c r="CF19" s="403"/>
      <c r="CG19" s="403"/>
      <c r="CH19" s="403"/>
      <c r="CI19" s="403"/>
      <c r="CJ19" s="403"/>
      <c r="CK19" s="403"/>
      <c r="CL19" s="403"/>
      <c r="CM19" s="403"/>
      <c r="CN19" s="403"/>
      <c r="CO19" s="403"/>
      <c r="CP19" s="403"/>
      <c r="CQ19" s="403"/>
      <c r="CR19" s="403"/>
      <c r="CS19" s="403"/>
      <c r="CT19" s="403"/>
      <c r="CU19" s="403"/>
      <c r="CV19" s="403"/>
      <c r="CW19" s="403"/>
      <c r="CX19" s="403"/>
      <c r="CY19" s="403"/>
      <c r="CZ19" s="403"/>
      <c r="DA19" s="403"/>
      <c r="DB19" s="403"/>
      <c r="DC19" s="403"/>
      <c r="DD19" s="403"/>
      <c r="DE19" s="403"/>
      <c r="DF19" s="403"/>
      <c r="DG19" s="403"/>
      <c r="DH19" s="403"/>
      <c r="DI19" s="403"/>
      <c r="DJ19" s="403"/>
      <c r="DK19" s="403"/>
      <c r="DL19" s="403"/>
      <c r="DM19" s="403"/>
      <c r="DN19" s="403"/>
      <c r="DO19" s="403"/>
      <c r="DP19" s="403"/>
      <c r="DQ19" s="403"/>
      <c r="DR19" s="403"/>
      <c r="DS19" s="403"/>
      <c r="DT19" s="403"/>
      <c r="DU19" s="403"/>
      <c r="DV19" s="403"/>
      <c r="DW19" s="403"/>
      <c r="DX19" s="403"/>
      <c r="DY19" s="403"/>
      <c r="DZ19" s="403"/>
      <c r="EA19" s="403"/>
      <c r="EB19" s="403"/>
      <c r="EC19" s="403"/>
      <c r="ED19" s="403"/>
      <c r="EE19" s="403"/>
      <c r="EF19" s="403"/>
      <c r="EG19" s="403"/>
      <c r="EH19" s="403"/>
      <c r="EI19" s="403"/>
      <c r="EJ19" s="403"/>
      <c r="EK19" s="403"/>
      <c r="EL19" s="403"/>
      <c r="EM19" s="403"/>
      <c r="EN19" s="403"/>
      <c r="EO19" s="403"/>
      <c r="EP19" s="403"/>
      <c r="EQ19" s="403"/>
      <c r="ER19" s="403"/>
      <c r="ES19" s="403"/>
      <c r="ET19" s="403"/>
      <c r="EU19" s="403"/>
      <c r="EV19" s="403"/>
      <c r="EW19" s="403"/>
      <c r="EX19" s="403"/>
      <c r="EY19" s="403"/>
      <c r="EZ19" s="403"/>
      <c r="FA19" s="403"/>
      <c r="FB19" s="403"/>
      <c r="FC19" s="403"/>
      <c r="FD19" s="403"/>
      <c r="FE19" s="403"/>
      <c r="FF19" s="403"/>
      <c r="FG19" s="403"/>
      <c r="FH19" s="403"/>
      <c r="FI19" s="403"/>
      <c r="FJ19" s="403"/>
      <c r="FK19" s="403"/>
      <c r="FL19" s="403"/>
      <c r="FM19" s="403"/>
      <c r="FN19" s="403"/>
      <c r="FO19" s="403"/>
      <c r="FP19" s="403"/>
      <c r="FQ19" s="403"/>
      <c r="FR19" s="403"/>
      <c r="FS19" s="403"/>
      <c r="FT19" s="403"/>
      <c r="FU19" s="403"/>
      <c r="FV19" s="403"/>
      <c r="FW19" s="403"/>
      <c r="FX19" s="403"/>
      <c r="FY19" s="403"/>
      <c r="FZ19" s="403"/>
      <c r="GA19" s="403"/>
      <c r="GB19" s="403"/>
      <c r="GC19" s="403"/>
      <c r="GD19" s="403"/>
      <c r="GE19" s="403"/>
      <c r="GF19" s="403"/>
      <c r="GG19" s="403"/>
      <c r="GH19" s="403"/>
      <c r="GI19" s="403"/>
      <c r="GJ19" s="403"/>
      <c r="GK19" s="403"/>
    </row>
    <row r="20" ht="16.95" customHeight="1" spans="1:193">
      <c r="A20" s="418" t="s">
        <v>601</v>
      </c>
      <c r="B20" s="487"/>
      <c r="C20" s="403"/>
      <c r="D20" s="403"/>
      <c r="E20" s="403"/>
      <c r="F20" s="403"/>
      <c r="G20" s="403"/>
      <c r="H20" s="403"/>
      <c r="I20" s="403"/>
      <c r="J20" s="403"/>
      <c r="K20" s="403"/>
      <c r="L20" s="403"/>
      <c r="M20" s="403"/>
      <c r="N20" s="403"/>
      <c r="O20" s="403"/>
      <c r="P20" s="403"/>
      <c r="Q20" s="403"/>
      <c r="R20" s="403"/>
      <c r="S20" s="403"/>
      <c r="T20" s="403"/>
      <c r="U20" s="403"/>
      <c r="V20" s="403"/>
      <c r="W20" s="403"/>
      <c r="X20" s="403"/>
      <c r="Y20" s="403"/>
      <c r="Z20" s="403"/>
      <c r="AA20" s="403"/>
      <c r="AB20" s="403"/>
      <c r="AC20" s="403"/>
      <c r="AD20" s="403"/>
      <c r="AE20" s="403"/>
      <c r="AF20" s="403"/>
      <c r="AG20" s="403"/>
      <c r="AH20" s="403"/>
      <c r="AI20" s="403"/>
      <c r="AJ20" s="403"/>
      <c r="AK20" s="403"/>
      <c r="AL20" s="403"/>
      <c r="AM20" s="403"/>
      <c r="AN20" s="403"/>
      <c r="AO20" s="403"/>
      <c r="AP20" s="403"/>
      <c r="AQ20" s="403"/>
      <c r="AR20" s="403"/>
      <c r="AS20" s="403"/>
      <c r="AT20" s="403"/>
      <c r="AU20" s="403"/>
      <c r="AV20" s="403"/>
      <c r="AW20" s="403"/>
      <c r="AX20" s="403"/>
      <c r="AY20" s="403"/>
      <c r="AZ20" s="403"/>
      <c r="BA20" s="403"/>
      <c r="BB20" s="403"/>
      <c r="BC20" s="403"/>
      <c r="BD20" s="403"/>
      <c r="BE20" s="403"/>
      <c r="BF20" s="403"/>
      <c r="BG20" s="403"/>
      <c r="BH20" s="403"/>
      <c r="BI20" s="403"/>
      <c r="BJ20" s="403"/>
      <c r="BK20" s="403"/>
      <c r="BL20" s="403"/>
      <c r="BM20" s="403"/>
      <c r="BN20" s="403"/>
      <c r="BO20" s="403"/>
      <c r="BP20" s="403"/>
      <c r="BQ20" s="403"/>
      <c r="BR20" s="403"/>
      <c r="BS20" s="403"/>
      <c r="BT20" s="403"/>
      <c r="BU20" s="403"/>
      <c r="BV20" s="403"/>
      <c r="BW20" s="403"/>
      <c r="BX20" s="403"/>
      <c r="BY20" s="403"/>
      <c r="BZ20" s="403"/>
      <c r="CA20" s="403"/>
      <c r="CB20" s="403"/>
      <c r="CC20" s="403"/>
      <c r="CD20" s="403"/>
      <c r="CE20" s="403"/>
      <c r="CF20" s="403"/>
      <c r="CG20" s="403"/>
      <c r="CH20" s="403"/>
      <c r="CI20" s="403"/>
      <c r="CJ20" s="403"/>
      <c r="CK20" s="403"/>
      <c r="CL20" s="403"/>
      <c r="CM20" s="403"/>
      <c r="CN20" s="403"/>
      <c r="CO20" s="403"/>
      <c r="CP20" s="403"/>
      <c r="CQ20" s="403"/>
      <c r="CR20" s="403"/>
      <c r="CS20" s="403"/>
      <c r="CT20" s="403"/>
      <c r="CU20" s="403"/>
      <c r="CV20" s="403"/>
      <c r="CW20" s="403"/>
      <c r="CX20" s="403"/>
      <c r="CY20" s="403"/>
      <c r="CZ20" s="403"/>
      <c r="DA20" s="403"/>
      <c r="DB20" s="403"/>
      <c r="DC20" s="403"/>
      <c r="DD20" s="403"/>
      <c r="DE20" s="403"/>
      <c r="DF20" s="403"/>
      <c r="DG20" s="403"/>
      <c r="DH20" s="403"/>
      <c r="DI20" s="403"/>
      <c r="DJ20" s="403"/>
      <c r="DK20" s="403"/>
      <c r="DL20" s="403"/>
      <c r="DM20" s="403"/>
      <c r="DN20" s="403"/>
      <c r="DO20" s="403"/>
      <c r="DP20" s="403"/>
      <c r="DQ20" s="403"/>
      <c r="DR20" s="403"/>
      <c r="DS20" s="403"/>
      <c r="DT20" s="403"/>
      <c r="DU20" s="403"/>
      <c r="DV20" s="403"/>
      <c r="DW20" s="403"/>
      <c r="DX20" s="403"/>
      <c r="DY20" s="403"/>
      <c r="DZ20" s="403"/>
      <c r="EA20" s="403"/>
      <c r="EB20" s="403"/>
      <c r="EC20" s="403"/>
      <c r="ED20" s="403"/>
      <c r="EE20" s="403"/>
      <c r="EF20" s="403"/>
      <c r="EG20" s="403"/>
      <c r="EH20" s="403"/>
      <c r="EI20" s="403"/>
      <c r="EJ20" s="403"/>
      <c r="EK20" s="403"/>
      <c r="EL20" s="403"/>
      <c r="EM20" s="403"/>
      <c r="EN20" s="403"/>
      <c r="EO20" s="403"/>
      <c r="EP20" s="403"/>
      <c r="EQ20" s="403"/>
      <c r="ER20" s="403"/>
      <c r="ES20" s="403"/>
      <c r="ET20" s="403"/>
      <c r="EU20" s="403"/>
      <c r="EV20" s="403"/>
      <c r="EW20" s="403"/>
      <c r="EX20" s="403"/>
      <c r="EY20" s="403"/>
      <c r="EZ20" s="403"/>
      <c r="FA20" s="403"/>
      <c r="FB20" s="403"/>
      <c r="FC20" s="403"/>
      <c r="FD20" s="403"/>
      <c r="FE20" s="403"/>
      <c r="FF20" s="403"/>
      <c r="FG20" s="403"/>
      <c r="FH20" s="403"/>
      <c r="FI20" s="403"/>
      <c r="FJ20" s="403"/>
      <c r="FK20" s="403"/>
      <c r="FL20" s="403"/>
      <c r="FM20" s="403"/>
      <c r="FN20" s="403"/>
      <c r="FO20" s="403"/>
      <c r="FP20" s="403"/>
      <c r="FQ20" s="403"/>
      <c r="FR20" s="403"/>
      <c r="FS20" s="403"/>
      <c r="FT20" s="403"/>
      <c r="FU20" s="403"/>
      <c r="FV20" s="403"/>
      <c r="FW20" s="403"/>
      <c r="FX20" s="403"/>
      <c r="FY20" s="403"/>
      <c r="FZ20" s="403"/>
      <c r="GA20" s="403"/>
      <c r="GB20" s="403"/>
      <c r="GC20" s="403"/>
      <c r="GD20" s="403"/>
      <c r="GE20" s="403"/>
      <c r="GF20" s="403"/>
      <c r="GG20" s="403"/>
      <c r="GH20" s="403"/>
      <c r="GI20" s="403"/>
      <c r="GJ20" s="403"/>
      <c r="GK20" s="403"/>
    </row>
    <row r="21" ht="16.95" customHeight="1" spans="1:193">
      <c r="A21" s="420" t="s">
        <v>602</v>
      </c>
      <c r="B21" s="487">
        <v>6401</v>
      </c>
      <c r="C21" s="406"/>
      <c r="D21" s="406"/>
      <c r="E21" s="406"/>
      <c r="F21" s="406"/>
      <c r="G21" s="406"/>
      <c r="H21" s="406"/>
      <c r="I21" s="406"/>
      <c r="J21" s="406"/>
      <c r="K21" s="406"/>
      <c r="L21" s="406"/>
      <c r="M21" s="406"/>
      <c r="N21" s="406"/>
      <c r="O21" s="406"/>
      <c r="P21" s="406"/>
      <c r="Q21" s="406"/>
      <c r="R21" s="406"/>
      <c r="S21" s="406"/>
      <c r="T21" s="406"/>
      <c r="U21" s="406"/>
      <c r="V21" s="406"/>
      <c r="W21" s="406"/>
      <c r="X21" s="406"/>
      <c r="Y21" s="406"/>
      <c r="Z21" s="406"/>
      <c r="AA21" s="406"/>
      <c r="AB21" s="406"/>
      <c r="AC21" s="406"/>
      <c r="AD21" s="406"/>
      <c r="AE21" s="406"/>
      <c r="AF21" s="406"/>
      <c r="AG21" s="406"/>
      <c r="AH21" s="406"/>
      <c r="AI21" s="406"/>
      <c r="AJ21" s="406"/>
      <c r="AK21" s="406"/>
      <c r="AL21" s="406"/>
      <c r="AM21" s="406"/>
      <c r="AN21" s="406"/>
      <c r="AO21" s="406"/>
      <c r="AP21" s="406"/>
      <c r="AQ21" s="406"/>
      <c r="AR21" s="406"/>
      <c r="AS21" s="406"/>
      <c r="AT21" s="406"/>
      <c r="AU21" s="406"/>
      <c r="AV21" s="406"/>
      <c r="AW21" s="406"/>
      <c r="AX21" s="406"/>
      <c r="AY21" s="406"/>
      <c r="AZ21" s="406"/>
      <c r="BA21" s="406"/>
      <c r="BB21" s="406"/>
      <c r="BC21" s="406"/>
      <c r="BD21" s="406"/>
      <c r="BE21" s="406"/>
      <c r="BF21" s="406"/>
      <c r="BG21" s="406"/>
      <c r="BH21" s="406"/>
      <c r="BI21" s="406"/>
      <c r="BJ21" s="406"/>
      <c r="BK21" s="406"/>
      <c r="BL21" s="406"/>
      <c r="BM21" s="406"/>
      <c r="BN21" s="406"/>
      <c r="BO21" s="406"/>
      <c r="BP21" s="406"/>
      <c r="BQ21" s="406"/>
      <c r="BR21" s="406"/>
      <c r="BS21" s="406"/>
      <c r="BT21" s="406"/>
      <c r="BU21" s="406"/>
      <c r="BV21" s="406"/>
      <c r="BW21" s="406"/>
      <c r="BX21" s="406"/>
      <c r="BY21" s="406"/>
      <c r="BZ21" s="406"/>
      <c r="CA21" s="406"/>
      <c r="CB21" s="406"/>
      <c r="CC21" s="406"/>
      <c r="CD21" s="406"/>
      <c r="CE21" s="406"/>
      <c r="CF21" s="406"/>
      <c r="CG21" s="406"/>
      <c r="CH21" s="406"/>
      <c r="CI21" s="406"/>
      <c r="CJ21" s="406"/>
      <c r="CK21" s="406"/>
      <c r="CL21" s="406"/>
      <c r="CM21" s="406"/>
      <c r="CN21" s="406"/>
      <c r="CO21" s="406"/>
      <c r="CP21" s="406"/>
      <c r="CQ21" s="406"/>
      <c r="CR21" s="406"/>
      <c r="CS21" s="406"/>
      <c r="CT21" s="406"/>
      <c r="CU21" s="406"/>
      <c r="CV21" s="406"/>
      <c r="CW21" s="406"/>
      <c r="CX21" s="406"/>
      <c r="CY21" s="406"/>
      <c r="CZ21" s="406"/>
      <c r="DA21" s="406"/>
      <c r="DB21" s="406"/>
      <c r="DC21" s="406"/>
      <c r="DD21" s="406"/>
      <c r="DE21" s="406"/>
      <c r="DF21" s="406"/>
      <c r="DG21" s="406"/>
      <c r="DH21" s="406"/>
      <c r="DI21" s="406"/>
      <c r="DJ21" s="406"/>
      <c r="DK21" s="406"/>
      <c r="DL21" s="406"/>
      <c r="DM21" s="406"/>
      <c r="DN21" s="406"/>
      <c r="DO21" s="406"/>
      <c r="DP21" s="406"/>
      <c r="DQ21" s="406"/>
      <c r="DR21" s="406"/>
      <c r="DS21" s="406"/>
      <c r="DT21" s="406"/>
      <c r="DU21" s="406"/>
      <c r="DV21" s="406"/>
      <c r="DW21" s="406"/>
      <c r="DX21" s="406"/>
      <c r="DY21" s="406"/>
      <c r="DZ21" s="406"/>
      <c r="EA21" s="406"/>
      <c r="EB21" s="406"/>
      <c r="EC21" s="406"/>
      <c r="ED21" s="406"/>
      <c r="EE21" s="406"/>
      <c r="EF21" s="406"/>
      <c r="EG21" s="406"/>
      <c r="EH21" s="406"/>
      <c r="EI21" s="406"/>
      <c r="EJ21" s="406"/>
      <c r="EK21" s="406"/>
      <c r="EL21" s="406"/>
      <c r="EM21" s="406"/>
      <c r="EN21" s="406"/>
      <c r="EO21" s="406"/>
      <c r="EP21" s="406"/>
      <c r="EQ21" s="406"/>
      <c r="ER21" s="406"/>
      <c r="ES21" s="406"/>
      <c r="ET21" s="406"/>
      <c r="EU21" s="406"/>
      <c r="EV21" s="406"/>
      <c r="EW21" s="406"/>
      <c r="EX21" s="406"/>
      <c r="EY21" s="406"/>
      <c r="EZ21" s="406"/>
      <c r="FA21" s="406"/>
      <c r="FB21" s="406"/>
      <c r="FC21" s="406"/>
      <c r="FD21" s="406"/>
      <c r="FE21" s="406"/>
      <c r="FF21" s="406"/>
      <c r="FG21" s="406"/>
      <c r="FH21" s="406"/>
      <c r="FI21" s="406"/>
      <c r="FJ21" s="406"/>
      <c r="FK21" s="406"/>
      <c r="FL21" s="406"/>
      <c r="FM21" s="406"/>
      <c r="FN21" s="406"/>
      <c r="FO21" s="406"/>
      <c r="FP21" s="406"/>
      <c r="FQ21" s="406"/>
      <c r="FR21" s="406"/>
      <c r="FS21" s="406"/>
      <c r="FT21" s="406"/>
      <c r="FU21" s="406"/>
      <c r="FV21" s="406"/>
      <c r="FW21" s="406"/>
      <c r="FX21" s="406"/>
      <c r="FY21" s="406"/>
      <c r="FZ21" s="406"/>
      <c r="GA21" s="406"/>
      <c r="GB21" s="406"/>
      <c r="GC21" s="406"/>
      <c r="GD21" s="406"/>
      <c r="GE21" s="406"/>
      <c r="GF21" s="406"/>
      <c r="GG21" s="406"/>
      <c r="GH21" s="406"/>
      <c r="GI21" s="406"/>
      <c r="GJ21" s="406"/>
      <c r="GK21" s="406"/>
    </row>
    <row r="22" ht="16.95" customHeight="1" spans="1:193">
      <c r="A22" s="418" t="s">
        <v>603</v>
      </c>
      <c r="B22" s="487">
        <v>383</v>
      </c>
      <c r="C22" s="406"/>
      <c r="D22" s="406"/>
      <c r="E22" s="406"/>
      <c r="F22" s="406"/>
      <c r="G22" s="406"/>
      <c r="H22" s="406"/>
      <c r="I22" s="406"/>
      <c r="J22" s="406"/>
      <c r="K22" s="406"/>
      <c r="L22" s="406"/>
      <c r="M22" s="406"/>
      <c r="N22" s="406"/>
      <c r="O22" s="406"/>
      <c r="P22" s="406"/>
      <c r="Q22" s="406"/>
      <c r="R22" s="406"/>
      <c r="S22" s="406"/>
      <c r="T22" s="406"/>
      <c r="U22" s="406"/>
      <c r="V22" s="406"/>
      <c r="W22" s="406"/>
      <c r="X22" s="406"/>
      <c r="Y22" s="406"/>
      <c r="Z22" s="406"/>
      <c r="AA22" s="406"/>
      <c r="AB22" s="406"/>
      <c r="AC22" s="406"/>
      <c r="AD22" s="406"/>
      <c r="AE22" s="406"/>
      <c r="AF22" s="406"/>
      <c r="AG22" s="406"/>
      <c r="AH22" s="406"/>
      <c r="AI22" s="406"/>
      <c r="AJ22" s="406"/>
      <c r="AK22" s="406"/>
      <c r="AL22" s="406"/>
      <c r="AM22" s="406"/>
      <c r="AN22" s="406"/>
      <c r="AO22" s="406"/>
      <c r="AP22" s="406"/>
      <c r="AQ22" s="406"/>
      <c r="AR22" s="406"/>
      <c r="AS22" s="406"/>
      <c r="AT22" s="406"/>
      <c r="AU22" s="406"/>
      <c r="AV22" s="406"/>
      <c r="AW22" s="406"/>
      <c r="AX22" s="406"/>
      <c r="AY22" s="406"/>
      <c r="AZ22" s="406"/>
      <c r="BA22" s="406"/>
      <c r="BB22" s="406"/>
      <c r="BC22" s="406"/>
      <c r="BD22" s="406"/>
      <c r="BE22" s="406"/>
      <c r="BF22" s="406"/>
      <c r="BG22" s="406"/>
      <c r="BH22" s="406"/>
      <c r="BI22" s="406"/>
      <c r="BJ22" s="406"/>
      <c r="BK22" s="406"/>
      <c r="BL22" s="406"/>
      <c r="BM22" s="406"/>
      <c r="BN22" s="406"/>
      <c r="BO22" s="406"/>
      <c r="BP22" s="406"/>
      <c r="BQ22" s="406"/>
      <c r="BR22" s="406"/>
      <c r="BS22" s="406"/>
      <c r="BT22" s="406"/>
      <c r="BU22" s="406"/>
      <c r="BV22" s="406"/>
      <c r="BW22" s="406"/>
      <c r="BX22" s="406"/>
      <c r="BY22" s="406"/>
      <c r="BZ22" s="406"/>
      <c r="CA22" s="406"/>
      <c r="CB22" s="406"/>
      <c r="CC22" s="406"/>
      <c r="CD22" s="406"/>
      <c r="CE22" s="406"/>
      <c r="CF22" s="406"/>
      <c r="CG22" s="406"/>
      <c r="CH22" s="406"/>
      <c r="CI22" s="406"/>
      <c r="CJ22" s="406"/>
      <c r="CK22" s="406"/>
      <c r="CL22" s="406"/>
      <c r="CM22" s="406"/>
      <c r="CN22" s="406"/>
      <c r="CO22" s="406"/>
      <c r="CP22" s="406"/>
      <c r="CQ22" s="406"/>
      <c r="CR22" s="406"/>
      <c r="CS22" s="406"/>
      <c r="CT22" s="406"/>
      <c r="CU22" s="406"/>
      <c r="CV22" s="406"/>
      <c r="CW22" s="406"/>
      <c r="CX22" s="406"/>
      <c r="CY22" s="406"/>
      <c r="CZ22" s="406"/>
      <c r="DA22" s="406"/>
      <c r="DB22" s="406"/>
      <c r="DC22" s="406"/>
      <c r="DD22" s="406"/>
      <c r="DE22" s="406"/>
      <c r="DF22" s="406"/>
      <c r="DG22" s="406"/>
      <c r="DH22" s="406"/>
      <c r="DI22" s="406"/>
      <c r="DJ22" s="406"/>
      <c r="DK22" s="406"/>
      <c r="DL22" s="406"/>
      <c r="DM22" s="406"/>
      <c r="DN22" s="406"/>
      <c r="DO22" s="406"/>
      <c r="DP22" s="406"/>
      <c r="DQ22" s="406"/>
      <c r="DR22" s="406"/>
      <c r="DS22" s="406"/>
      <c r="DT22" s="406"/>
      <c r="DU22" s="406"/>
      <c r="DV22" s="406"/>
      <c r="DW22" s="406"/>
      <c r="DX22" s="406"/>
      <c r="DY22" s="406"/>
      <c r="DZ22" s="406"/>
      <c r="EA22" s="406"/>
      <c r="EB22" s="406"/>
      <c r="EC22" s="406"/>
      <c r="ED22" s="406"/>
      <c r="EE22" s="406"/>
      <c r="EF22" s="406"/>
      <c r="EG22" s="406"/>
      <c r="EH22" s="406"/>
      <c r="EI22" s="406"/>
      <c r="EJ22" s="406"/>
      <c r="EK22" s="406"/>
      <c r="EL22" s="406"/>
      <c r="EM22" s="406"/>
      <c r="EN22" s="406"/>
      <c r="EO22" s="406"/>
      <c r="EP22" s="406"/>
      <c r="EQ22" s="406"/>
      <c r="ER22" s="406"/>
      <c r="ES22" s="406"/>
      <c r="ET22" s="406"/>
      <c r="EU22" s="406"/>
      <c r="EV22" s="406"/>
      <c r="EW22" s="406"/>
      <c r="EX22" s="406"/>
      <c r="EY22" s="406"/>
      <c r="EZ22" s="406"/>
      <c r="FA22" s="406"/>
      <c r="FB22" s="406"/>
      <c r="FC22" s="406"/>
      <c r="FD22" s="406"/>
      <c r="FE22" s="406"/>
      <c r="FF22" s="406"/>
      <c r="FG22" s="406"/>
      <c r="FH22" s="406"/>
      <c r="FI22" s="406"/>
      <c r="FJ22" s="406"/>
      <c r="FK22" s="406"/>
      <c r="FL22" s="406"/>
      <c r="FM22" s="406"/>
      <c r="FN22" s="406"/>
      <c r="FO22" s="406"/>
      <c r="FP22" s="406"/>
      <c r="FQ22" s="406"/>
      <c r="FR22" s="406"/>
      <c r="FS22" s="406"/>
      <c r="FT22" s="406"/>
      <c r="FU22" s="406"/>
      <c r="FV22" s="406"/>
      <c r="FW22" s="406"/>
      <c r="FX22" s="406"/>
      <c r="FY22" s="406"/>
      <c r="FZ22" s="406"/>
      <c r="GA22" s="406"/>
      <c r="GB22" s="406"/>
      <c r="GC22" s="406"/>
      <c r="GD22" s="406"/>
      <c r="GE22" s="406"/>
      <c r="GF22" s="406"/>
      <c r="GG22" s="406"/>
      <c r="GH22" s="406"/>
      <c r="GI22" s="406"/>
      <c r="GJ22" s="406"/>
      <c r="GK22" s="406"/>
    </row>
    <row r="23" ht="16.95" customHeight="1" spans="1:193">
      <c r="A23" s="418" t="s">
        <v>604</v>
      </c>
      <c r="B23" s="487">
        <v>200</v>
      </c>
      <c r="C23" s="403"/>
      <c r="D23" s="403"/>
      <c r="E23" s="403"/>
      <c r="F23" s="403"/>
      <c r="G23" s="403"/>
      <c r="H23" s="403"/>
      <c r="I23" s="403"/>
      <c r="J23" s="403"/>
      <c r="K23" s="403"/>
      <c r="L23" s="403"/>
      <c r="M23" s="403"/>
      <c r="N23" s="403"/>
      <c r="O23" s="403"/>
      <c r="P23" s="403"/>
      <c r="Q23" s="403"/>
      <c r="R23" s="403"/>
      <c r="S23" s="403"/>
      <c r="T23" s="403"/>
      <c r="U23" s="403"/>
      <c r="V23" s="403"/>
      <c r="W23" s="403"/>
      <c r="X23" s="403"/>
      <c r="Y23" s="403"/>
      <c r="Z23" s="403"/>
      <c r="AA23" s="403"/>
      <c r="AB23" s="403"/>
      <c r="AC23" s="403"/>
      <c r="AD23" s="403"/>
      <c r="AE23" s="403"/>
      <c r="AF23" s="403"/>
      <c r="AG23" s="403"/>
      <c r="AH23" s="403"/>
      <c r="AI23" s="403"/>
      <c r="AJ23" s="403"/>
      <c r="AK23" s="403"/>
      <c r="AL23" s="403"/>
      <c r="AM23" s="403"/>
      <c r="AN23" s="403"/>
      <c r="AO23" s="403"/>
      <c r="AP23" s="403"/>
      <c r="AQ23" s="403"/>
      <c r="AR23" s="403"/>
      <c r="AS23" s="403"/>
      <c r="AT23" s="403"/>
      <c r="AU23" s="403"/>
      <c r="AV23" s="403"/>
      <c r="AW23" s="403"/>
      <c r="AX23" s="403"/>
      <c r="AY23" s="403"/>
      <c r="AZ23" s="403"/>
      <c r="BA23" s="403"/>
      <c r="BB23" s="403"/>
      <c r="BC23" s="403"/>
      <c r="BD23" s="403"/>
      <c r="BE23" s="403"/>
      <c r="BF23" s="403"/>
      <c r="BG23" s="403"/>
      <c r="BH23" s="403"/>
      <c r="BI23" s="403"/>
      <c r="BJ23" s="403"/>
      <c r="BK23" s="403"/>
      <c r="BL23" s="403"/>
      <c r="BM23" s="403"/>
      <c r="BN23" s="403"/>
      <c r="BO23" s="403"/>
      <c r="BP23" s="403"/>
      <c r="BQ23" s="403"/>
      <c r="BR23" s="403"/>
      <c r="BS23" s="403"/>
      <c r="BT23" s="403"/>
      <c r="BU23" s="403"/>
      <c r="BV23" s="403"/>
      <c r="BW23" s="403"/>
      <c r="BX23" s="403"/>
      <c r="BY23" s="403"/>
      <c r="BZ23" s="403"/>
      <c r="CA23" s="403"/>
      <c r="CB23" s="403"/>
      <c r="CC23" s="403"/>
      <c r="CD23" s="403"/>
      <c r="CE23" s="403"/>
      <c r="CF23" s="403"/>
      <c r="CG23" s="403"/>
      <c r="CH23" s="403"/>
      <c r="CI23" s="403"/>
      <c r="CJ23" s="403"/>
      <c r="CK23" s="403"/>
      <c r="CL23" s="403"/>
      <c r="CM23" s="403"/>
      <c r="CN23" s="403"/>
      <c r="CO23" s="403"/>
      <c r="CP23" s="403"/>
      <c r="CQ23" s="403"/>
      <c r="CR23" s="403"/>
      <c r="CS23" s="403"/>
      <c r="CT23" s="403"/>
      <c r="CU23" s="403"/>
      <c r="CV23" s="403"/>
      <c r="CW23" s="403"/>
      <c r="CX23" s="403"/>
      <c r="CY23" s="403"/>
      <c r="CZ23" s="403"/>
      <c r="DA23" s="403"/>
      <c r="DB23" s="403"/>
      <c r="DC23" s="403"/>
      <c r="DD23" s="403"/>
      <c r="DE23" s="403"/>
      <c r="DF23" s="403"/>
      <c r="DG23" s="403"/>
      <c r="DH23" s="403"/>
      <c r="DI23" s="403"/>
      <c r="DJ23" s="403"/>
      <c r="DK23" s="403"/>
      <c r="DL23" s="403"/>
      <c r="DM23" s="403"/>
      <c r="DN23" s="403"/>
      <c r="DO23" s="403"/>
      <c r="DP23" s="403"/>
      <c r="DQ23" s="403"/>
      <c r="DR23" s="403"/>
      <c r="DS23" s="403"/>
      <c r="DT23" s="403"/>
      <c r="DU23" s="403"/>
      <c r="DV23" s="403"/>
      <c r="DW23" s="403"/>
      <c r="DX23" s="403"/>
      <c r="DY23" s="403"/>
      <c r="DZ23" s="403"/>
      <c r="EA23" s="403"/>
      <c r="EB23" s="403"/>
      <c r="EC23" s="403"/>
      <c r="ED23" s="403"/>
      <c r="EE23" s="403"/>
      <c r="EF23" s="403"/>
      <c r="EG23" s="403"/>
      <c r="EH23" s="403"/>
      <c r="EI23" s="403"/>
      <c r="EJ23" s="403"/>
      <c r="EK23" s="403"/>
      <c r="EL23" s="403"/>
      <c r="EM23" s="403"/>
      <c r="EN23" s="403"/>
      <c r="EO23" s="403"/>
      <c r="EP23" s="403"/>
      <c r="EQ23" s="403"/>
      <c r="ER23" s="403"/>
      <c r="ES23" s="403"/>
      <c r="ET23" s="403"/>
      <c r="EU23" s="403"/>
      <c r="EV23" s="403"/>
      <c r="EW23" s="403"/>
      <c r="EX23" s="403"/>
      <c r="EY23" s="403"/>
      <c r="EZ23" s="403"/>
      <c r="FA23" s="403"/>
      <c r="FB23" s="403"/>
      <c r="FC23" s="403"/>
      <c r="FD23" s="403"/>
      <c r="FE23" s="403"/>
      <c r="FF23" s="403"/>
      <c r="FG23" s="403"/>
      <c r="FH23" s="403"/>
      <c r="FI23" s="403"/>
      <c r="FJ23" s="403"/>
      <c r="FK23" s="403"/>
      <c r="FL23" s="403"/>
      <c r="FM23" s="403"/>
      <c r="FN23" s="403"/>
      <c r="FO23" s="403"/>
      <c r="FP23" s="403"/>
      <c r="FQ23" s="403"/>
      <c r="FR23" s="403"/>
      <c r="FS23" s="403"/>
      <c r="FT23" s="403"/>
      <c r="FU23" s="403"/>
      <c r="FV23" s="403"/>
      <c r="FW23" s="403"/>
      <c r="FX23" s="403"/>
      <c r="FY23" s="403"/>
      <c r="FZ23" s="403"/>
      <c r="GA23" s="403"/>
      <c r="GB23" s="403"/>
      <c r="GC23" s="403"/>
      <c r="GD23" s="403"/>
      <c r="GE23" s="403"/>
      <c r="GF23" s="403"/>
      <c r="GG23" s="403"/>
      <c r="GH23" s="403"/>
      <c r="GI23" s="403"/>
      <c r="GJ23" s="403"/>
      <c r="GK23" s="403"/>
    </row>
    <row r="24" ht="16.95" customHeight="1" spans="1:193">
      <c r="A24" s="418" t="s">
        <v>605</v>
      </c>
      <c r="B24" s="487">
        <v>6020</v>
      </c>
      <c r="C24" s="403"/>
      <c r="D24" s="403"/>
      <c r="E24" s="403"/>
      <c r="F24" s="403"/>
      <c r="G24" s="403"/>
      <c r="H24" s="403"/>
      <c r="I24" s="403"/>
      <c r="J24" s="403"/>
      <c r="K24" s="403"/>
      <c r="L24" s="403"/>
      <c r="M24" s="403"/>
      <c r="N24" s="403"/>
      <c r="O24" s="403"/>
      <c r="P24" s="403"/>
      <c r="Q24" s="403"/>
      <c r="R24" s="403"/>
      <c r="S24" s="403"/>
      <c r="T24" s="403"/>
      <c r="U24" s="403"/>
      <c r="V24" s="403"/>
      <c r="W24" s="403"/>
      <c r="X24" s="403"/>
      <c r="Y24" s="403"/>
      <c r="Z24" s="403"/>
      <c r="AA24" s="403"/>
      <c r="AB24" s="403"/>
      <c r="AC24" s="403"/>
      <c r="AD24" s="403"/>
      <c r="AE24" s="403"/>
      <c r="AF24" s="403"/>
      <c r="AG24" s="403"/>
      <c r="AH24" s="403"/>
      <c r="AI24" s="403"/>
      <c r="AJ24" s="403"/>
      <c r="AK24" s="403"/>
      <c r="AL24" s="403"/>
      <c r="AM24" s="403"/>
      <c r="AN24" s="403"/>
      <c r="AO24" s="403"/>
      <c r="AP24" s="403"/>
      <c r="AQ24" s="403"/>
      <c r="AR24" s="403"/>
      <c r="AS24" s="403"/>
      <c r="AT24" s="403"/>
      <c r="AU24" s="403"/>
      <c r="AV24" s="403"/>
      <c r="AW24" s="403"/>
      <c r="AX24" s="403"/>
      <c r="AY24" s="403"/>
      <c r="AZ24" s="403"/>
      <c r="BA24" s="403"/>
      <c r="BB24" s="403"/>
      <c r="BC24" s="403"/>
      <c r="BD24" s="403"/>
      <c r="BE24" s="403"/>
      <c r="BF24" s="403"/>
      <c r="BG24" s="403"/>
      <c r="BH24" s="403"/>
      <c r="BI24" s="403"/>
      <c r="BJ24" s="403"/>
      <c r="BK24" s="403"/>
      <c r="BL24" s="403"/>
      <c r="BM24" s="403"/>
      <c r="BN24" s="403"/>
      <c r="BO24" s="403"/>
      <c r="BP24" s="403"/>
      <c r="BQ24" s="403"/>
      <c r="BR24" s="403"/>
      <c r="BS24" s="403"/>
      <c r="BT24" s="403"/>
      <c r="BU24" s="403"/>
      <c r="BV24" s="403"/>
      <c r="BW24" s="403"/>
      <c r="BX24" s="403"/>
      <c r="BY24" s="403"/>
      <c r="BZ24" s="403"/>
      <c r="CA24" s="403"/>
      <c r="CB24" s="403"/>
      <c r="CC24" s="403"/>
      <c r="CD24" s="403"/>
      <c r="CE24" s="403"/>
      <c r="CF24" s="403"/>
      <c r="CG24" s="403"/>
      <c r="CH24" s="403"/>
      <c r="CI24" s="403"/>
      <c r="CJ24" s="403"/>
      <c r="CK24" s="403"/>
      <c r="CL24" s="403"/>
      <c r="CM24" s="403"/>
      <c r="CN24" s="403"/>
      <c r="CO24" s="403"/>
      <c r="CP24" s="403"/>
      <c r="CQ24" s="403"/>
      <c r="CR24" s="403"/>
      <c r="CS24" s="403"/>
      <c r="CT24" s="403"/>
      <c r="CU24" s="403"/>
      <c r="CV24" s="403"/>
      <c r="CW24" s="403"/>
      <c r="CX24" s="403"/>
      <c r="CY24" s="403"/>
      <c r="CZ24" s="403"/>
      <c r="DA24" s="403"/>
      <c r="DB24" s="403"/>
      <c r="DC24" s="403"/>
      <c r="DD24" s="403"/>
      <c r="DE24" s="403"/>
      <c r="DF24" s="403"/>
      <c r="DG24" s="403"/>
      <c r="DH24" s="403"/>
      <c r="DI24" s="403"/>
      <c r="DJ24" s="403"/>
      <c r="DK24" s="403"/>
      <c r="DL24" s="403"/>
      <c r="DM24" s="403"/>
      <c r="DN24" s="403"/>
      <c r="DO24" s="403"/>
      <c r="DP24" s="403"/>
      <c r="DQ24" s="403"/>
      <c r="DR24" s="403"/>
      <c r="DS24" s="403"/>
      <c r="DT24" s="403"/>
      <c r="DU24" s="403"/>
      <c r="DV24" s="403"/>
      <c r="DW24" s="403"/>
      <c r="DX24" s="403"/>
      <c r="DY24" s="403"/>
      <c r="DZ24" s="403"/>
      <c r="EA24" s="403"/>
      <c r="EB24" s="403"/>
      <c r="EC24" s="403"/>
      <c r="ED24" s="403"/>
      <c r="EE24" s="403"/>
      <c r="EF24" s="403"/>
      <c r="EG24" s="403"/>
      <c r="EH24" s="403"/>
      <c r="EI24" s="403"/>
      <c r="EJ24" s="403"/>
      <c r="EK24" s="403"/>
      <c r="EL24" s="403"/>
      <c r="EM24" s="403"/>
      <c r="EN24" s="403"/>
      <c r="EO24" s="403"/>
      <c r="EP24" s="403"/>
      <c r="EQ24" s="403"/>
      <c r="ER24" s="403"/>
      <c r="ES24" s="403"/>
      <c r="ET24" s="403"/>
      <c r="EU24" s="403"/>
      <c r="EV24" s="403"/>
      <c r="EW24" s="403"/>
      <c r="EX24" s="403"/>
      <c r="EY24" s="403"/>
      <c r="EZ24" s="403"/>
      <c r="FA24" s="403"/>
      <c r="FB24" s="403"/>
      <c r="FC24" s="403"/>
      <c r="FD24" s="403"/>
      <c r="FE24" s="403"/>
      <c r="FF24" s="403"/>
      <c r="FG24" s="403"/>
      <c r="FH24" s="403"/>
      <c r="FI24" s="403"/>
      <c r="FJ24" s="403"/>
      <c r="FK24" s="403"/>
      <c r="FL24" s="403"/>
      <c r="FM24" s="403"/>
      <c r="FN24" s="403"/>
      <c r="FO24" s="403"/>
      <c r="FP24" s="403"/>
      <c r="FQ24" s="403"/>
      <c r="FR24" s="403"/>
      <c r="FS24" s="403"/>
      <c r="FT24" s="403"/>
      <c r="FU24" s="403"/>
      <c r="FV24" s="403"/>
      <c r="FW24" s="403"/>
      <c r="FX24" s="403"/>
      <c r="FY24" s="403"/>
      <c r="FZ24" s="403"/>
      <c r="GA24" s="403"/>
      <c r="GB24" s="403"/>
      <c r="GC24" s="403"/>
      <c r="GD24" s="403"/>
      <c r="GE24" s="403"/>
      <c r="GF24" s="403"/>
      <c r="GG24" s="403"/>
      <c r="GH24" s="403"/>
      <c r="GI24" s="403"/>
      <c r="GJ24" s="403"/>
      <c r="GK24" s="403"/>
    </row>
    <row r="25" ht="16.95" customHeight="1" spans="1:193">
      <c r="A25" s="379" t="s">
        <v>606</v>
      </c>
      <c r="B25" s="487">
        <v>10000</v>
      </c>
      <c r="C25" s="403"/>
      <c r="D25" s="403"/>
      <c r="E25" s="403"/>
      <c r="F25" s="403"/>
      <c r="G25" s="403"/>
      <c r="H25" s="403"/>
      <c r="I25" s="403"/>
      <c r="J25" s="403"/>
      <c r="K25" s="403"/>
      <c r="L25" s="403"/>
      <c r="M25" s="403"/>
      <c r="N25" s="403"/>
      <c r="O25" s="403"/>
      <c r="P25" s="403"/>
      <c r="Q25" s="403"/>
      <c r="R25" s="403"/>
      <c r="S25" s="403"/>
      <c r="T25" s="403"/>
      <c r="U25" s="403"/>
      <c r="V25" s="403"/>
      <c r="W25" s="403"/>
      <c r="X25" s="403"/>
      <c r="Y25" s="403"/>
      <c r="Z25" s="403"/>
      <c r="AA25" s="403"/>
      <c r="AB25" s="403"/>
      <c r="AC25" s="403"/>
      <c r="AD25" s="403"/>
      <c r="AE25" s="403"/>
      <c r="AF25" s="403"/>
      <c r="AG25" s="403"/>
      <c r="AH25" s="403"/>
      <c r="AI25" s="403"/>
      <c r="AJ25" s="403"/>
      <c r="AK25" s="403"/>
      <c r="AL25" s="403"/>
      <c r="AM25" s="403"/>
      <c r="AN25" s="403"/>
      <c r="AO25" s="403"/>
      <c r="AP25" s="403"/>
      <c r="AQ25" s="403"/>
      <c r="AR25" s="403"/>
      <c r="AS25" s="403"/>
      <c r="AT25" s="403"/>
      <c r="AU25" s="403"/>
      <c r="AV25" s="403"/>
      <c r="AW25" s="403"/>
      <c r="AX25" s="403"/>
      <c r="AY25" s="403"/>
      <c r="AZ25" s="403"/>
      <c r="BA25" s="403"/>
      <c r="BB25" s="403"/>
      <c r="BC25" s="403"/>
      <c r="BD25" s="403"/>
      <c r="BE25" s="403"/>
      <c r="BF25" s="403"/>
      <c r="BG25" s="403"/>
      <c r="BH25" s="403"/>
      <c r="BI25" s="403"/>
      <c r="BJ25" s="403"/>
      <c r="BK25" s="403"/>
      <c r="BL25" s="403"/>
      <c r="BM25" s="403"/>
      <c r="BN25" s="403"/>
      <c r="BO25" s="403"/>
      <c r="BP25" s="403"/>
      <c r="BQ25" s="403"/>
      <c r="BR25" s="403"/>
      <c r="BS25" s="403"/>
      <c r="BT25" s="403"/>
      <c r="BU25" s="403"/>
      <c r="BV25" s="403"/>
      <c r="BW25" s="403"/>
      <c r="BX25" s="403"/>
      <c r="BY25" s="403"/>
      <c r="BZ25" s="403"/>
      <c r="CA25" s="403"/>
      <c r="CB25" s="403"/>
      <c r="CC25" s="403"/>
      <c r="CD25" s="403"/>
      <c r="CE25" s="403"/>
      <c r="CF25" s="403"/>
      <c r="CG25" s="403"/>
      <c r="CH25" s="403"/>
      <c r="CI25" s="403"/>
      <c r="CJ25" s="403"/>
      <c r="CK25" s="403"/>
      <c r="CL25" s="403"/>
      <c r="CM25" s="403"/>
      <c r="CN25" s="403"/>
      <c r="CO25" s="403"/>
      <c r="CP25" s="403"/>
      <c r="CQ25" s="403"/>
      <c r="CR25" s="403"/>
      <c r="CS25" s="403"/>
      <c r="CT25" s="403"/>
      <c r="CU25" s="403"/>
      <c r="CV25" s="403"/>
      <c r="CW25" s="403"/>
      <c r="CX25" s="403"/>
      <c r="CY25" s="403"/>
      <c r="CZ25" s="403"/>
      <c r="DA25" s="403"/>
      <c r="DB25" s="403"/>
      <c r="DC25" s="403"/>
      <c r="DD25" s="403"/>
      <c r="DE25" s="403"/>
      <c r="DF25" s="403"/>
      <c r="DG25" s="403"/>
      <c r="DH25" s="403"/>
      <c r="DI25" s="403"/>
      <c r="DJ25" s="403"/>
      <c r="DK25" s="403"/>
      <c r="DL25" s="403"/>
      <c r="DM25" s="403"/>
      <c r="DN25" s="403"/>
      <c r="DO25" s="403"/>
      <c r="DP25" s="403"/>
      <c r="DQ25" s="403"/>
      <c r="DR25" s="403"/>
      <c r="DS25" s="403"/>
      <c r="DT25" s="403"/>
      <c r="DU25" s="403"/>
      <c r="DV25" s="403"/>
      <c r="DW25" s="403"/>
      <c r="DX25" s="403"/>
      <c r="DY25" s="403"/>
      <c r="DZ25" s="403"/>
      <c r="EA25" s="403"/>
      <c r="EB25" s="403"/>
      <c r="EC25" s="403"/>
      <c r="ED25" s="403"/>
      <c r="EE25" s="403"/>
      <c r="EF25" s="403"/>
      <c r="EG25" s="403"/>
      <c r="EH25" s="403"/>
      <c r="EI25" s="403"/>
      <c r="EJ25" s="403"/>
      <c r="EK25" s="403"/>
      <c r="EL25" s="403"/>
      <c r="EM25" s="403"/>
      <c r="EN25" s="403"/>
      <c r="EO25" s="403"/>
      <c r="EP25" s="403"/>
      <c r="EQ25" s="403"/>
      <c r="ER25" s="403"/>
      <c r="ES25" s="403"/>
      <c r="ET25" s="403"/>
      <c r="EU25" s="403"/>
      <c r="EV25" s="403"/>
      <c r="EW25" s="403"/>
      <c r="EX25" s="403"/>
      <c r="EY25" s="403"/>
      <c r="EZ25" s="403"/>
      <c r="FA25" s="403"/>
      <c r="FB25" s="403"/>
      <c r="FC25" s="403"/>
      <c r="FD25" s="403"/>
      <c r="FE25" s="403"/>
      <c r="FF25" s="403"/>
      <c r="FG25" s="403"/>
      <c r="FH25" s="403"/>
      <c r="FI25" s="403"/>
      <c r="FJ25" s="403"/>
      <c r="FK25" s="403"/>
      <c r="FL25" s="403"/>
      <c r="FM25" s="403"/>
      <c r="FN25" s="403"/>
      <c r="FO25" s="403"/>
      <c r="FP25" s="403"/>
      <c r="FQ25" s="403"/>
      <c r="FR25" s="403"/>
      <c r="FS25" s="403"/>
      <c r="FT25" s="403"/>
      <c r="FU25" s="403"/>
      <c r="FV25" s="403"/>
      <c r="FW25" s="403"/>
      <c r="FX25" s="403"/>
      <c r="FY25" s="403"/>
      <c r="FZ25" s="403"/>
      <c r="GA25" s="403"/>
      <c r="GB25" s="403"/>
      <c r="GC25" s="403"/>
      <c r="GD25" s="403"/>
      <c r="GE25" s="403"/>
      <c r="GF25" s="403"/>
      <c r="GG25" s="403"/>
      <c r="GH25" s="403"/>
      <c r="GI25" s="403"/>
      <c r="GJ25" s="403"/>
      <c r="GK25" s="403"/>
    </row>
    <row r="26" ht="16.95" customHeight="1" spans="1:193">
      <c r="A26" s="379" t="s">
        <v>607</v>
      </c>
      <c r="B26" s="487"/>
      <c r="C26" s="403"/>
      <c r="D26" s="403"/>
      <c r="E26" s="403"/>
      <c r="F26" s="403"/>
      <c r="G26" s="403"/>
      <c r="H26" s="403"/>
      <c r="I26" s="403"/>
      <c r="J26" s="403"/>
      <c r="K26" s="403"/>
      <c r="L26" s="403"/>
      <c r="M26" s="403"/>
      <c r="N26" s="403"/>
      <c r="O26" s="403"/>
      <c r="P26" s="403"/>
      <c r="Q26" s="403"/>
      <c r="R26" s="403"/>
      <c r="S26" s="403"/>
      <c r="T26" s="403"/>
      <c r="U26" s="403"/>
      <c r="V26" s="403"/>
      <c r="W26" s="403"/>
      <c r="X26" s="403"/>
      <c r="Y26" s="403"/>
      <c r="Z26" s="403"/>
      <c r="AA26" s="403"/>
      <c r="AB26" s="403"/>
      <c r="AC26" s="403"/>
      <c r="AD26" s="403"/>
      <c r="AE26" s="403"/>
      <c r="AF26" s="403"/>
      <c r="AG26" s="403"/>
      <c r="AH26" s="403"/>
      <c r="AI26" s="403"/>
      <c r="AJ26" s="403"/>
      <c r="AK26" s="403"/>
      <c r="AL26" s="403"/>
      <c r="AM26" s="403"/>
      <c r="AN26" s="403"/>
      <c r="AO26" s="403"/>
      <c r="AP26" s="403"/>
      <c r="AQ26" s="403"/>
      <c r="AR26" s="403"/>
      <c r="AS26" s="403"/>
      <c r="AT26" s="403"/>
      <c r="AU26" s="403"/>
      <c r="AV26" s="403"/>
      <c r="AW26" s="403"/>
      <c r="AX26" s="403"/>
      <c r="AY26" s="403"/>
      <c r="AZ26" s="403"/>
      <c r="BA26" s="403"/>
      <c r="BB26" s="403"/>
      <c r="BC26" s="403"/>
      <c r="BD26" s="403"/>
      <c r="BE26" s="403"/>
      <c r="BF26" s="403"/>
      <c r="BG26" s="403"/>
      <c r="BH26" s="403"/>
      <c r="BI26" s="403"/>
      <c r="BJ26" s="403"/>
      <c r="BK26" s="403"/>
      <c r="BL26" s="403"/>
      <c r="BM26" s="403"/>
      <c r="BN26" s="403"/>
      <c r="BO26" s="403"/>
      <c r="BP26" s="403"/>
      <c r="BQ26" s="403"/>
      <c r="BR26" s="403"/>
      <c r="BS26" s="403"/>
      <c r="BT26" s="403"/>
      <c r="BU26" s="403"/>
      <c r="BV26" s="403"/>
      <c r="BW26" s="403"/>
      <c r="BX26" s="403"/>
      <c r="BY26" s="403"/>
      <c r="BZ26" s="403"/>
      <c r="CA26" s="403"/>
      <c r="CB26" s="403"/>
      <c r="CC26" s="403"/>
      <c r="CD26" s="403"/>
      <c r="CE26" s="403"/>
      <c r="CF26" s="403"/>
      <c r="CG26" s="403"/>
      <c r="CH26" s="403"/>
      <c r="CI26" s="403"/>
      <c r="CJ26" s="403"/>
      <c r="CK26" s="403"/>
      <c r="CL26" s="403"/>
      <c r="CM26" s="403"/>
      <c r="CN26" s="403"/>
      <c r="CO26" s="403"/>
      <c r="CP26" s="403"/>
      <c r="CQ26" s="403"/>
      <c r="CR26" s="403"/>
      <c r="CS26" s="403"/>
      <c r="CT26" s="403"/>
      <c r="CU26" s="403"/>
      <c r="CV26" s="403"/>
      <c r="CW26" s="403"/>
      <c r="CX26" s="403"/>
      <c r="CY26" s="403"/>
      <c r="CZ26" s="403"/>
      <c r="DA26" s="403"/>
      <c r="DB26" s="403"/>
      <c r="DC26" s="403"/>
      <c r="DD26" s="403"/>
      <c r="DE26" s="403"/>
      <c r="DF26" s="403"/>
      <c r="DG26" s="403"/>
      <c r="DH26" s="403"/>
      <c r="DI26" s="403"/>
      <c r="DJ26" s="403"/>
      <c r="DK26" s="403"/>
      <c r="DL26" s="403"/>
      <c r="DM26" s="403"/>
      <c r="DN26" s="403"/>
      <c r="DO26" s="403"/>
      <c r="DP26" s="403"/>
      <c r="DQ26" s="403"/>
      <c r="DR26" s="403"/>
      <c r="DS26" s="403"/>
      <c r="DT26" s="403"/>
      <c r="DU26" s="403"/>
      <c r="DV26" s="403"/>
      <c r="DW26" s="403"/>
      <c r="DX26" s="403"/>
      <c r="DY26" s="403"/>
      <c r="DZ26" s="403"/>
      <c r="EA26" s="403"/>
      <c r="EB26" s="403"/>
      <c r="EC26" s="403"/>
      <c r="ED26" s="403"/>
      <c r="EE26" s="403"/>
      <c r="EF26" s="403"/>
      <c r="EG26" s="403"/>
      <c r="EH26" s="403"/>
      <c r="EI26" s="403"/>
      <c r="EJ26" s="403"/>
      <c r="EK26" s="403"/>
      <c r="EL26" s="403"/>
      <c r="EM26" s="403"/>
      <c r="EN26" s="403"/>
      <c r="EO26" s="403"/>
      <c r="EP26" s="403"/>
      <c r="EQ26" s="403"/>
      <c r="ER26" s="403"/>
      <c r="ES26" s="403"/>
      <c r="ET26" s="403"/>
      <c r="EU26" s="403"/>
      <c r="EV26" s="403"/>
      <c r="EW26" s="403"/>
      <c r="EX26" s="403"/>
      <c r="EY26" s="403"/>
      <c r="EZ26" s="403"/>
      <c r="FA26" s="403"/>
      <c r="FB26" s="403"/>
      <c r="FC26" s="403"/>
      <c r="FD26" s="403"/>
      <c r="FE26" s="403"/>
      <c r="FF26" s="403"/>
      <c r="FG26" s="403"/>
      <c r="FH26" s="403"/>
      <c r="FI26" s="403"/>
      <c r="FJ26" s="403"/>
      <c r="FK26" s="403"/>
      <c r="FL26" s="403"/>
      <c r="FM26" s="403"/>
      <c r="FN26" s="403"/>
      <c r="FO26" s="403"/>
      <c r="FP26" s="403"/>
      <c r="FQ26" s="403"/>
      <c r="FR26" s="403"/>
      <c r="FS26" s="403"/>
      <c r="FT26" s="403"/>
      <c r="FU26" s="403"/>
      <c r="FV26" s="403"/>
      <c r="FW26" s="403"/>
      <c r="FX26" s="403"/>
      <c r="FY26" s="403"/>
      <c r="FZ26" s="403"/>
      <c r="GA26" s="403"/>
      <c r="GB26" s="403"/>
      <c r="GC26" s="403"/>
      <c r="GD26" s="403"/>
      <c r="GE26" s="403"/>
      <c r="GF26" s="403"/>
      <c r="GG26" s="403"/>
      <c r="GH26" s="403"/>
      <c r="GI26" s="403"/>
      <c r="GJ26" s="403"/>
      <c r="GK26" s="403"/>
    </row>
    <row r="27" ht="16.95" customHeight="1" spans="1:193">
      <c r="A27" s="379" t="s">
        <v>608</v>
      </c>
      <c r="B27" s="487">
        <v>15200</v>
      </c>
      <c r="C27" s="403"/>
      <c r="D27" s="403"/>
      <c r="E27" s="403"/>
      <c r="F27" s="403"/>
      <c r="G27" s="403"/>
      <c r="H27" s="403"/>
      <c r="I27" s="403"/>
      <c r="J27" s="403"/>
      <c r="K27" s="403"/>
      <c r="L27" s="403"/>
      <c r="M27" s="403"/>
      <c r="N27" s="403"/>
      <c r="O27" s="403"/>
      <c r="P27" s="403"/>
      <c r="Q27" s="403"/>
      <c r="R27" s="403"/>
      <c r="S27" s="403"/>
      <c r="T27" s="403"/>
      <c r="U27" s="403"/>
      <c r="V27" s="403"/>
      <c r="W27" s="403"/>
      <c r="X27" s="403"/>
      <c r="Y27" s="403"/>
      <c r="Z27" s="403"/>
      <c r="AA27" s="403"/>
      <c r="AB27" s="403"/>
      <c r="AC27" s="403"/>
      <c r="AD27" s="403"/>
      <c r="AE27" s="403"/>
      <c r="AF27" s="403"/>
      <c r="AG27" s="403"/>
      <c r="AH27" s="403"/>
      <c r="AI27" s="403"/>
      <c r="AJ27" s="403"/>
      <c r="AK27" s="403"/>
      <c r="AL27" s="403"/>
      <c r="AM27" s="403"/>
      <c r="AN27" s="403"/>
      <c r="AO27" s="403"/>
      <c r="AP27" s="403"/>
      <c r="AQ27" s="403"/>
      <c r="AR27" s="403"/>
      <c r="AS27" s="403"/>
      <c r="AT27" s="403"/>
      <c r="AU27" s="403"/>
      <c r="AV27" s="403"/>
      <c r="AW27" s="403"/>
      <c r="AX27" s="403"/>
      <c r="AY27" s="403"/>
      <c r="AZ27" s="403"/>
      <c r="BA27" s="403"/>
      <c r="BB27" s="403"/>
      <c r="BC27" s="403"/>
      <c r="BD27" s="403"/>
      <c r="BE27" s="403"/>
      <c r="BF27" s="403"/>
      <c r="BG27" s="403"/>
      <c r="BH27" s="403"/>
      <c r="BI27" s="403"/>
      <c r="BJ27" s="403"/>
      <c r="BK27" s="403"/>
      <c r="BL27" s="403"/>
      <c r="BM27" s="403"/>
      <c r="BN27" s="403"/>
      <c r="BO27" s="403"/>
      <c r="BP27" s="403"/>
      <c r="BQ27" s="403"/>
      <c r="BR27" s="403"/>
      <c r="BS27" s="403"/>
      <c r="BT27" s="403"/>
      <c r="BU27" s="403"/>
      <c r="BV27" s="403"/>
      <c r="BW27" s="403"/>
      <c r="BX27" s="403"/>
      <c r="BY27" s="403"/>
      <c r="BZ27" s="403"/>
      <c r="CA27" s="403"/>
      <c r="CB27" s="403"/>
      <c r="CC27" s="403"/>
      <c r="CD27" s="403"/>
      <c r="CE27" s="403"/>
      <c r="CF27" s="403"/>
      <c r="CG27" s="403"/>
      <c r="CH27" s="403"/>
      <c r="CI27" s="403"/>
      <c r="CJ27" s="403"/>
      <c r="CK27" s="403"/>
      <c r="CL27" s="403"/>
      <c r="CM27" s="403"/>
      <c r="CN27" s="403"/>
      <c r="CO27" s="403"/>
      <c r="CP27" s="403"/>
      <c r="CQ27" s="403"/>
      <c r="CR27" s="403"/>
      <c r="CS27" s="403"/>
      <c r="CT27" s="403"/>
      <c r="CU27" s="403"/>
      <c r="CV27" s="403"/>
      <c r="CW27" s="403"/>
      <c r="CX27" s="403"/>
      <c r="CY27" s="403"/>
      <c r="CZ27" s="403"/>
      <c r="DA27" s="403"/>
      <c r="DB27" s="403"/>
      <c r="DC27" s="403"/>
      <c r="DD27" s="403"/>
      <c r="DE27" s="403"/>
      <c r="DF27" s="403"/>
      <c r="DG27" s="403"/>
      <c r="DH27" s="403"/>
      <c r="DI27" s="403"/>
      <c r="DJ27" s="403"/>
      <c r="DK27" s="403"/>
      <c r="DL27" s="403"/>
      <c r="DM27" s="403"/>
      <c r="DN27" s="403"/>
      <c r="DO27" s="403"/>
      <c r="DP27" s="403"/>
      <c r="DQ27" s="403"/>
      <c r="DR27" s="403"/>
      <c r="DS27" s="403"/>
      <c r="DT27" s="403"/>
      <c r="DU27" s="403"/>
      <c r="DV27" s="403"/>
      <c r="DW27" s="403"/>
      <c r="DX27" s="403"/>
      <c r="DY27" s="403"/>
      <c r="DZ27" s="403"/>
      <c r="EA27" s="403"/>
      <c r="EB27" s="403"/>
      <c r="EC27" s="403"/>
      <c r="ED27" s="403"/>
      <c r="EE27" s="403"/>
      <c r="EF27" s="403"/>
      <c r="EG27" s="403"/>
      <c r="EH27" s="403"/>
      <c r="EI27" s="403"/>
      <c r="EJ27" s="403"/>
      <c r="EK27" s="403"/>
      <c r="EL27" s="403"/>
      <c r="EM27" s="403"/>
      <c r="EN27" s="403"/>
      <c r="EO27" s="403"/>
      <c r="EP27" s="403"/>
      <c r="EQ27" s="403"/>
      <c r="ER27" s="403"/>
      <c r="ES27" s="403"/>
      <c r="ET27" s="403"/>
      <c r="EU27" s="403"/>
      <c r="EV27" s="403"/>
      <c r="EW27" s="403"/>
      <c r="EX27" s="403"/>
      <c r="EY27" s="403"/>
      <c r="EZ27" s="403"/>
      <c r="FA27" s="403"/>
      <c r="FB27" s="403"/>
      <c r="FC27" s="403"/>
      <c r="FD27" s="403"/>
      <c r="FE27" s="403"/>
      <c r="FF27" s="403"/>
      <c r="FG27" s="403"/>
      <c r="FH27" s="403"/>
      <c r="FI27" s="403"/>
      <c r="FJ27" s="403"/>
      <c r="FK27" s="403"/>
      <c r="FL27" s="403"/>
      <c r="FM27" s="403"/>
      <c r="FN27" s="403"/>
      <c r="FO27" s="403"/>
      <c r="FP27" s="403"/>
      <c r="FQ27" s="403"/>
      <c r="FR27" s="403"/>
      <c r="FS27" s="403"/>
      <c r="FT27" s="403"/>
      <c r="FU27" s="403"/>
      <c r="FV27" s="403"/>
      <c r="FW27" s="403"/>
      <c r="FX27" s="403"/>
      <c r="FY27" s="403"/>
      <c r="FZ27" s="403"/>
      <c r="GA27" s="403"/>
      <c r="GB27" s="403"/>
      <c r="GC27" s="403"/>
      <c r="GD27" s="403"/>
      <c r="GE27" s="403"/>
      <c r="GF27" s="403"/>
      <c r="GG27" s="403"/>
      <c r="GH27" s="403"/>
      <c r="GI27" s="403"/>
      <c r="GJ27" s="403"/>
      <c r="GK27" s="403"/>
    </row>
    <row r="28" ht="16.95" customHeight="1" spans="1:193">
      <c r="A28" s="379" t="s">
        <v>609</v>
      </c>
      <c r="B28" s="487">
        <v>150</v>
      </c>
      <c r="C28" s="403"/>
      <c r="D28" s="403"/>
      <c r="E28" s="403"/>
      <c r="F28" s="403"/>
      <c r="G28" s="403"/>
      <c r="H28" s="403"/>
      <c r="I28" s="403"/>
      <c r="J28" s="403"/>
      <c r="K28" s="403"/>
      <c r="L28" s="403"/>
      <c r="M28" s="403"/>
      <c r="N28" s="403"/>
      <c r="O28" s="403"/>
      <c r="P28" s="403"/>
      <c r="Q28" s="403"/>
      <c r="R28" s="403"/>
      <c r="S28" s="403"/>
      <c r="T28" s="403"/>
      <c r="U28" s="403"/>
      <c r="V28" s="403"/>
      <c r="W28" s="403"/>
      <c r="X28" s="403"/>
      <c r="Y28" s="403"/>
      <c r="Z28" s="403"/>
      <c r="AA28" s="403"/>
      <c r="AB28" s="403"/>
      <c r="AC28" s="403"/>
      <c r="AD28" s="403"/>
      <c r="AE28" s="403"/>
      <c r="AF28" s="403"/>
      <c r="AG28" s="403"/>
      <c r="AH28" s="403"/>
      <c r="AI28" s="403"/>
      <c r="AJ28" s="403"/>
      <c r="AK28" s="403"/>
      <c r="AL28" s="403"/>
      <c r="AM28" s="403"/>
      <c r="AN28" s="403"/>
      <c r="AO28" s="403"/>
      <c r="AP28" s="403"/>
      <c r="AQ28" s="403"/>
      <c r="AR28" s="403"/>
      <c r="AS28" s="403"/>
      <c r="AT28" s="403"/>
      <c r="AU28" s="403"/>
      <c r="AV28" s="403"/>
      <c r="AW28" s="403"/>
      <c r="AX28" s="403"/>
      <c r="AY28" s="403"/>
      <c r="AZ28" s="403"/>
      <c r="BA28" s="403"/>
      <c r="BB28" s="403"/>
      <c r="BC28" s="403"/>
      <c r="BD28" s="403"/>
      <c r="BE28" s="403"/>
      <c r="BF28" s="403"/>
      <c r="BG28" s="403"/>
      <c r="BH28" s="403"/>
      <c r="BI28" s="403"/>
      <c r="BJ28" s="403"/>
      <c r="BK28" s="403"/>
      <c r="BL28" s="403"/>
      <c r="BM28" s="403"/>
      <c r="BN28" s="403"/>
      <c r="BO28" s="403"/>
      <c r="BP28" s="403"/>
      <c r="BQ28" s="403"/>
      <c r="BR28" s="403"/>
      <c r="BS28" s="403"/>
      <c r="BT28" s="403"/>
      <c r="BU28" s="403"/>
      <c r="BV28" s="403"/>
      <c r="BW28" s="403"/>
      <c r="BX28" s="403"/>
      <c r="BY28" s="403"/>
      <c r="BZ28" s="403"/>
      <c r="CA28" s="403"/>
      <c r="CB28" s="403"/>
      <c r="CC28" s="403"/>
      <c r="CD28" s="403"/>
      <c r="CE28" s="403"/>
      <c r="CF28" s="403"/>
      <c r="CG28" s="403"/>
      <c r="CH28" s="403"/>
      <c r="CI28" s="403"/>
      <c r="CJ28" s="403"/>
      <c r="CK28" s="403"/>
      <c r="CL28" s="403"/>
      <c r="CM28" s="403"/>
      <c r="CN28" s="403"/>
      <c r="CO28" s="403"/>
      <c r="CP28" s="403"/>
      <c r="CQ28" s="403"/>
      <c r="CR28" s="403"/>
      <c r="CS28" s="403"/>
      <c r="CT28" s="403"/>
      <c r="CU28" s="403"/>
      <c r="CV28" s="403"/>
      <c r="CW28" s="403"/>
      <c r="CX28" s="403"/>
      <c r="CY28" s="403"/>
      <c r="CZ28" s="403"/>
      <c r="DA28" s="403"/>
      <c r="DB28" s="403"/>
      <c r="DC28" s="403"/>
      <c r="DD28" s="403"/>
      <c r="DE28" s="403"/>
      <c r="DF28" s="403"/>
      <c r="DG28" s="403"/>
      <c r="DH28" s="403"/>
      <c r="DI28" s="403"/>
      <c r="DJ28" s="403"/>
      <c r="DK28" s="403"/>
      <c r="DL28" s="403"/>
      <c r="DM28" s="403"/>
      <c r="DN28" s="403"/>
      <c r="DO28" s="403"/>
      <c r="DP28" s="403"/>
      <c r="DQ28" s="403"/>
      <c r="DR28" s="403"/>
      <c r="DS28" s="403"/>
      <c r="DT28" s="403"/>
      <c r="DU28" s="403"/>
      <c r="DV28" s="403"/>
      <c r="DW28" s="403"/>
      <c r="DX28" s="403"/>
      <c r="DY28" s="403"/>
      <c r="DZ28" s="403"/>
      <c r="EA28" s="403"/>
      <c r="EB28" s="403"/>
      <c r="EC28" s="403"/>
      <c r="ED28" s="403"/>
      <c r="EE28" s="403"/>
      <c r="EF28" s="403"/>
      <c r="EG28" s="403"/>
      <c r="EH28" s="403"/>
      <c r="EI28" s="403"/>
      <c r="EJ28" s="403"/>
      <c r="EK28" s="403"/>
      <c r="EL28" s="403"/>
      <c r="EM28" s="403"/>
      <c r="EN28" s="403"/>
      <c r="EO28" s="403"/>
      <c r="EP28" s="403"/>
      <c r="EQ28" s="403"/>
      <c r="ER28" s="403"/>
      <c r="ES28" s="403"/>
      <c r="ET28" s="403"/>
      <c r="EU28" s="403"/>
      <c r="EV28" s="403"/>
      <c r="EW28" s="403"/>
      <c r="EX28" s="403"/>
      <c r="EY28" s="403"/>
      <c r="EZ28" s="403"/>
      <c r="FA28" s="403"/>
      <c r="FB28" s="403"/>
      <c r="FC28" s="403"/>
      <c r="FD28" s="403"/>
      <c r="FE28" s="403"/>
      <c r="FF28" s="403"/>
      <c r="FG28" s="403"/>
      <c r="FH28" s="403"/>
      <c r="FI28" s="403"/>
      <c r="FJ28" s="403"/>
      <c r="FK28" s="403"/>
      <c r="FL28" s="403"/>
      <c r="FM28" s="403"/>
      <c r="FN28" s="403"/>
      <c r="FO28" s="403"/>
      <c r="FP28" s="403"/>
      <c r="FQ28" s="403"/>
      <c r="FR28" s="403"/>
      <c r="FS28" s="403"/>
      <c r="FT28" s="403"/>
      <c r="FU28" s="403"/>
      <c r="FV28" s="403"/>
      <c r="FW28" s="403"/>
      <c r="FX28" s="403"/>
      <c r="FY28" s="403"/>
      <c r="FZ28" s="403"/>
      <c r="GA28" s="403"/>
      <c r="GB28" s="403"/>
      <c r="GC28" s="403"/>
      <c r="GD28" s="403"/>
      <c r="GE28" s="403"/>
      <c r="GF28" s="403"/>
      <c r="GG28" s="403"/>
      <c r="GH28" s="403"/>
      <c r="GI28" s="403"/>
      <c r="GJ28" s="403"/>
      <c r="GK28" s="403"/>
    </row>
    <row r="29" ht="16.95" customHeight="1" spans="1:193">
      <c r="A29" s="510" t="s">
        <v>610</v>
      </c>
      <c r="B29" s="511">
        <f>SUM(B5:B28)</f>
        <v>925644</v>
      </c>
      <c r="C29" s="406"/>
      <c r="D29" s="406"/>
      <c r="E29" s="406"/>
      <c r="F29" s="406"/>
      <c r="G29" s="406"/>
      <c r="H29" s="406"/>
      <c r="I29" s="406"/>
      <c r="J29" s="406"/>
      <c r="K29" s="406"/>
      <c r="L29" s="406"/>
      <c r="M29" s="406"/>
      <c r="N29" s="406"/>
      <c r="O29" s="406"/>
      <c r="P29" s="406"/>
      <c r="Q29" s="406"/>
      <c r="R29" s="406"/>
      <c r="S29" s="406"/>
      <c r="T29" s="406"/>
      <c r="U29" s="406"/>
      <c r="V29" s="406"/>
      <c r="W29" s="406"/>
      <c r="X29" s="406"/>
      <c r="Y29" s="406"/>
      <c r="Z29" s="406"/>
      <c r="AA29" s="406"/>
      <c r="AB29" s="406"/>
      <c r="AC29" s="406"/>
      <c r="AD29" s="406"/>
      <c r="AE29" s="406"/>
      <c r="AF29" s="406"/>
      <c r="AG29" s="406"/>
      <c r="AH29" s="406"/>
      <c r="AI29" s="406"/>
      <c r="AJ29" s="406"/>
      <c r="AK29" s="406"/>
      <c r="AL29" s="406"/>
      <c r="AM29" s="406"/>
      <c r="AN29" s="406"/>
      <c r="AO29" s="406"/>
      <c r="AP29" s="406"/>
      <c r="AQ29" s="406"/>
      <c r="AR29" s="406"/>
      <c r="AS29" s="406"/>
      <c r="AT29" s="406"/>
      <c r="AU29" s="406"/>
      <c r="AV29" s="406"/>
      <c r="AW29" s="406"/>
      <c r="AX29" s="406"/>
      <c r="AY29" s="406"/>
      <c r="AZ29" s="406"/>
      <c r="BA29" s="406"/>
      <c r="BB29" s="406"/>
      <c r="BC29" s="406"/>
      <c r="BD29" s="406"/>
      <c r="BE29" s="406"/>
      <c r="BF29" s="406"/>
      <c r="BG29" s="406"/>
      <c r="BH29" s="406"/>
      <c r="BI29" s="406"/>
      <c r="BJ29" s="406"/>
      <c r="BK29" s="406"/>
      <c r="BL29" s="406"/>
      <c r="BM29" s="406"/>
      <c r="BN29" s="406"/>
      <c r="BO29" s="406"/>
      <c r="BP29" s="406"/>
      <c r="BQ29" s="406"/>
      <c r="BR29" s="406"/>
      <c r="BS29" s="406"/>
      <c r="BT29" s="406"/>
      <c r="BU29" s="406"/>
      <c r="BV29" s="406"/>
      <c r="BW29" s="406"/>
      <c r="BX29" s="406"/>
      <c r="BY29" s="406"/>
      <c r="BZ29" s="406"/>
      <c r="CA29" s="406"/>
      <c r="CB29" s="406"/>
      <c r="CC29" s="406"/>
      <c r="CD29" s="406"/>
      <c r="CE29" s="406"/>
      <c r="CF29" s="406"/>
      <c r="CG29" s="406"/>
      <c r="CH29" s="406"/>
      <c r="CI29" s="406"/>
      <c r="CJ29" s="406"/>
      <c r="CK29" s="406"/>
      <c r="CL29" s="406"/>
      <c r="CM29" s="406"/>
      <c r="CN29" s="406"/>
      <c r="CO29" s="406"/>
      <c r="CP29" s="406"/>
      <c r="CQ29" s="406"/>
      <c r="CR29" s="406"/>
      <c r="CS29" s="406"/>
      <c r="CT29" s="406"/>
      <c r="CU29" s="406"/>
      <c r="CV29" s="406"/>
      <c r="CW29" s="406"/>
      <c r="CX29" s="406"/>
      <c r="CY29" s="406"/>
      <c r="CZ29" s="406"/>
      <c r="DA29" s="406"/>
      <c r="DB29" s="406"/>
      <c r="DC29" s="406"/>
      <c r="DD29" s="406"/>
      <c r="DE29" s="406"/>
      <c r="DF29" s="406"/>
      <c r="DG29" s="406"/>
      <c r="DH29" s="406"/>
      <c r="DI29" s="406"/>
      <c r="DJ29" s="406"/>
      <c r="DK29" s="406"/>
      <c r="DL29" s="406"/>
      <c r="DM29" s="406"/>
      <c r="DN29" s="406"/>
      <c r="DO29" s="406"/>
      <c r="DP29" s="406"/>
      <c r="DQ29" s="406"/>
      <c r="DR29" s="406"/>
      <c r="DS29" s="406"/>
      <c r="DT29" s="406"/>
      <c r="DU29" s="406"/>
      <c r="DV29" s="406"/>
      <c r="DW29" s="406"/>
      <c r="DX29" s="406"/>
      <c r="DY29" s="406"/>
      <c r="DZ29" s="406"/>
      <c r="EA29" s="406"/>
      <c r="EB29" s="406"/>
      <c r="EC29" s="406"/>
      <c r="ED29" s="406"/>
      <c r="EE29" s="406"/>
      <c r="EF29" s="406"/>
      <c r="EG29" s="406"/>
      <c r="EH29" s="406"/>
      <c r="EI29" s="406"/>
      <c r="EJ29" s="406"/>
      <c r="EK29" s="406"/>
      <c r="EL29" s="406"/>
      <c r="EM29" s="406"/>
      <c r="EN29" s="406"/>
      <c r="EO29" s="406"/>
      <c r="EP29" s="406"/>
      <c r="EQ29" s="406"/>
      <c r="ER29" s="406"/>
      <c r="ES29" s="406"/>
      <c r="ET29" s="406"/>
      <c r="EU29" s="406"/>
      <c r="EV29" s="406"/>
      <c r="EW29" s="406"/>
      <c r="EX29" s="406"/>
      <c r="EY29" s="406"/>
      <c r="EZ29" s="406"/>
      <c r="FA29" s="406"/>
      <c r="FB29" s="406"/>
      <c r="FC29" s="406"/>
      <c r="FD29" s="406"/>
      <c r="FE29" s="406"/>
      <c r="FF29" s="406"/>
      <c r="FG29" s="406"/>
      <c r="FH29" s="406"/>
      <c r="FI29" s="406"/>
      <c r="FJ29" s="406"/>
      <c r="FK29" s="406"/>
      <c r="FL29" s="406"/>
      <c r="FM29" s="406"/>
      <c r="FN29" s="406"/>
      <c r="FO29" s="406"/>
      <c r="FP29" s="406"/>
      <c r="FQ29" s="406"/>
      <c r="FR29" s="406"/>
      <c r="FS29" s="406"/>
      <c r="FT29" s="406"/>
      <c r="FU29" s="406"/>
      <c r="FV29" s="406"/>
      <c r="FW29" s="406"/>
      <c r="FX29" s="406"/>
      <c r="FY29" s="406"/>
      <c r="FZ29" s="406"/>
      <c r="GA29" s="406"/>
      <c r="GB29" s="406"/>
      <c r="GC29" s="406"/>
      <c r="GD29" s="406"/>
      <c r="GE29" s="406"/>
      <c r="GF29" s="406"/>
      <c r="GG29" s="406"/>
      <c r="GH29" s="406"/>
      <c r="GI29" s="406"/>
      <c r="GJ29" s="406"/>
      <c r="GK29" s="406"/>
    </row>
    <row r="30" ht="18" customHeight="1" spans="1:193">
      <c r="A30" s="512" t="s">
        <v>402</v>
      </c>
      <c r="B30" s="513">
        <v>20490</v>
      </c>
      <c r="C30" s="403"/>
      <c r="D30" s="403"/>
      <c r="E30" s="403"/>
      <c r="F30" s="403"/>
      <c r="G30" s="403"/>
      <c r="H30" s="403"/>
      <c r="I30" s="403"/>
      <c r="J30" s="403"/>
      <c r="K30" s="403"/>
      <c r="L30" s="403"/>
      <c r="M30" s="403"/>
      <c r="N30" s="403"/>
      <c r="O30" s="403"/>
      <c r="P30" s="403"/>
      <c r="Q30" s="403"/>
      <c r="R30" s="403"/>
      <c r="S30" s="403"/>
      <c r="T30" s="403"/>
      <c r="U30" s="403"/>
      <c r="V30" s="403"/>
      <c r="W30" s="403"/>
      <c r="X30" s="403"/>
      <c r="Y30" s="403"/>
      <c r="Z30" s="403"/>
      <c r="AA30" s="403"/>
      <c r="AB30" s="403"/>
      <c r="AC30" s="403"/>
      <c r="AD30" s="403"/>
      <c r="AE30" s="403"/>
      <c r="AF30" s="403"/>
      <c r="AG30" s="403"/>
      <c r="AH30" s="403"/>
      <c r="AI30" s="403"/>
      <c r="AJ30" s="403"/>
      <c r="AK30" s="403"/>
      <c r="AL30" s="403"/>
      <c r="AM30" s="403"/>
      <c r="AN30" s="403"/>
      <c r="AO30" s="403"/>
      <c r="AP30" s="403"/>
      <c r="AQ30" s="403"/>
      <c r="AR30" s="403"/>
      <c r="AS30" s="403"/>
      <c r="AT30" s="403"/>
      <c r="AU30" s="403"/>
      <c r="AV30" s="403"/>
      <c r="AW30" s="403"/>
      <c r="AX30" s="403"/>
      <c r="AY30" s="403"/>
      <c r="AZ30" s="403"/>
      <c r="BA30" s="403"/>
      <c r="BB30" s="403"/>
      <c r="BC30" s="403"/>
      <c r="BD30" s="403"/>
      <c r="BE30" s="403"/>
      <c r="BF30" s="403"/>
      <c r="BG30" s="403"/>
      <c r="BH30" s="403"/>
      <c r="BI30" s="403"/>
      <c r="BJ30" s="403"/>
      <c r="BK30" s="403"/>
      <c r="BL30" s="403"/>
      <c r="BM30" s="403"/>
      <c r="BN30" s="403"/>
      <c r="BO30" s="403"/>
      <c r="BP30" s="403"/>
      <c r="BQ30" s="403"/>
      <c r="BR30" s="403"/>
      <c r="BS30" s="403"/>
      <c r="BT30" s="403"/>
      <c r="BU30" s="403"/>
      <c r="BV30" s="403"/>
      <c r="BW30" s="403"/>
      <c r="BX30" s="403"/>
      <c r="BY30" s="403"/>
      <c r="BZ30" s="403"/>
      <c r="CA30" s="403"/>
      <c r="CB30" s="403"/>
      <c r="CC30" s="403"/>
      <c r="CD30" s="403"/>
      <c r="CE30" s="403"/>
      <c r="CF30" s="403"/>
      <c r="CG30" s="403"/>
      <c r="CH30" s="403"/>
      <c r="CI30" s="403"/>
      <c r="CJ30" s="403"/>
      <c r="CK30" s="403"/>
      <c r="CL30" s="403"/>
      <c r="CM30" s="403"/>
      <c r="CN30" s="403"/>
      <c r="CO30" s="403"/>
      <c r="CP30" s="403"/>
      <c r="CQ30" s="403"/>
      <c r="CR30" s="403"/>
      <c r="CS30" s="403"/>
      <c r="CT30" s="403"/>
      <c r="CU30" s="403"/>
      <c r="CV30" s="403"/>
      <c r="CW30" s="403"/>
      <c r="CX30" s="403"/>
      <c r="CY30" s="403"/>
      <c r="CZ30" s="403"/>
      <c r="DA30" s="403"/>
      <c r="DB30" s="403"/>
      <c r="DC30" s="403"/>
      <c r="DD30" s="403"/>
      <c r="DE30" s="403"/>
      <c r="DF30" s="403"/>
      <c r="DG30" s="403"/>
      <c r="DH30" s="403"/>
      <c r="DI30" s="403"/>
      <c r="DJ30" s="403"/>
      <c r="DK30" s="403"/>
      <c r="DL30" s="403"/>
      <c r="DM30" s="403"/>
      <c r="DN30" s="403"/>
      <c r="DO30" s="403"/>
      <c r="DP30" s="403"/>
      <c r="DQ30" s="403"/>
      <c r="DR30" s="403"/>
      <c r="DS30" s="403"/>
      <c r="DT30" s="403"/>
      <c r="DU30" s="403"/>
      <c r="DV30" s="403"/>
      <c r="DW30" s="403"/>
      <c r="DX30" s="403"/>
      <c r="DY30" s="403"/>
      <c r="DZ30" s="403"/>
      <c r="EA30" s="403"/>
      <c r="EB30" s="403"/>
      <c r="EC30" s="403"/>
      <c r="ED30" s="403"/>
      <c r="EE30" s="403"/>
      <c r="EF30" s="403"/>
      <c r="EG30" s="403"/>
      <c r="EH30" s="403"/>
      <c r="EI30" s="403"/>
      <c r="EJ30" s="403"/>
      <c r="EK30" s="403"/>
      <c r="EL30" s="403"/>
      <c r="EM30" s="403"/>
      <c r="EN30" s="403"/>
      <c r="EO30" s="403"/>
      <c r="EP30" s="403"/>
      <c r="EQ30" s="403"/>
      <c r="ER30" s="403"/>
      <c r="ES30" s="403"/>
      <c r="ET30" s="403"/>
      <c r="EU30" s="403"/>
      <c r="EV30" s="403"/>
      <c r="EW30" s="403"/>
      <c r="EX30" s="403"/>
      <c r="EY30" s="403"/>
      <c r="EZ30" s="403"/>
      <c r="FA30" s="403"/>
      <c r="FB30" s="403"/>
      <c r="FC30" s="403"/>
      <c r="FD30" s="403"/>
      <c r="FE30" s="403"/>
      <c r="FF30" s="403"/>
      <c r="FG30" s="403"/>
      <c r="FH30" s="403"/>
      <c r="FI30" s="403"/>
      <c r="FJ30" s="403"/>
      <c r="FK30" s="403"/>
      <c r="FL30" s="403"/>
      <c r="FM30" s="403"/>
      <c r="FN30" s="403"/>
      <c r="FO30" s="403"/>
      <c r="FP30" s="403"/>
      <c r="FQ30" s="403"/>
      <c r="FR30" s="403"/>
      <c r="FS30" s="403"/>
      <c r="FT30" s="403"/>
      <c r="FU30" s="403"/>
      <c r="FV30" s="403"/>
      <c r="FW30" s="403"/>
      <c r="FX30" s="403"/>
      <c r="FY30" s="403"/>
      <c r="FZ30" s="403"/>
      <c r="GA30" s="403"/>
      <c r="GB30" s="403"/>
      <c r="GC30" s="403"/>
      <c r="GD30" s="403"/>
      <c r="GE30" s="403"/>
      <c r="GF30" s="403"/>
      <c r="GG30" s="403"/>
      <c r="GH30" s="403"/>
      <c r="GI30" s="403"/>
      <c r="GJ30" s="403"/>
      <c r="GK30" s="403"/>
    </row>
    <row r="31" ht="18" customHeight="1" spans="1:193">
      <c r="A31" s="512" t="s">
        <v>403</v>
      </c>
      <c r="B31" s="513">
        <f>SUM(B32:B39)</f>
        <v>186126</v>
      </c>
      <c r="C31" s="403"/>
      <c r="D31" s="403"/>
      <c r="E31" s="403"/>
      <c r="F31" s="403"/>
      <c r="G31" s="403"/>
      <c r="H31" s="403"/>
      <c r="I31" s="403"/>
      <c r="J31" s="403"/>
      <c r="K31" s="403"/>
      <c r="L31" s="403"/>
      <c r="M31" s="403"/>
      <c r="N31" s="403"/>
      <c r="O31" s="403"/>
      <c r="P31" s="403"/>
      <c r="Q31" s="403"/>
      <c r="R31" s="403"/>
      <c r="S31" s="403"/>
      <c r="T31" s="403"/>
      <c r="U31" s="403"/>
      <c r="V31" s="403"/>
      <c r="W31" s="403"/>
      <c r="X31" s="403"/>
      <c r="Y31" s="403"/>
      <c r="Z31" s="403"/>
      <c r="AA31" s="403"/>
      <c r="AB31" s="403"/>
      <c r="AC31" s="403"/>
      <c r="AD31" s="403"/>
      <c r="AE31" s="403"/>
      <c r="AF31" s="403"/>
      <c r="AG31" s="403"/>
      <c r="AH31" s="403"/>
      <c r="AI31" s="403"/>
      <c r="AJ31" s="403"/>
      <c r="AK31" s="403"/>
      <c r="AL31" s="403"/>
      <c r="AM31" s="403"/>
      <c r="AN31" s="403"/>
      <c r="AO31" s="403"/>
      <c r="AP31" s="403"/>
      <c r="AQ31" s="403"/>
      <c r="AR31" s="403"/>
      <c r="AS31" s="403"/>
      <c r="AT31" s="403"/>
      <c r="AU31" s="403"/>
      <c r="AV31" s="403"/>
      <c r="AW31" s="403"/>
      <c r="AX31" s="403"/>
      <c r="AY31" s="403"/>
      <c r="AZ31" s="403"/>
      <c r="BA31" s="403"/>
      <c r="BB31" s="403"/>
      <c r="BC31" s="403"/>
      <c r="BD31" s="403"/>
      <c r="BE31" s="403"/>
      <c r="BF31" s="403"/>
      <c r="BG31" s="403"/>
      <c r="BH31" s="403"/>
      <c r="BI31" s="403"/>
      <c r="BJ31" s="403"/>
      <c r="BK31" s="403"/>
      <c r="BL31" s="403"/>
      <c r="BM31" s="403"/>
      <c r="BN31" s="403"/>
      <c r="BO31" s="403"/>
      <c r="BP31" s="403"/>
      <c r="BQ31" s="403"/>
      <c r="BR31" s="403"/>
      <c r="BS31" s="403"/>
      <c r="BT31" s="403"/>
      <c r="BU31" s="403"/>
      <c r="BV31" s="403"/>
      <c r="BW31" s="403"/>
      <c r="BX31" s="403"/>
      <c r="BY31" s="403"/>
      <c r="BZ31" s="403"/>
      <c r="CA31" s="403"/>
      <c r="CB31" s="403"/>
      <c r="CC31" s="403"/>
      <c r="CD31" s="403"/>
      <c r="CE31" s="403"/>
      <c r="CF31" s="403"/>
      <c r="CG31" s="403"/>
      <c r="CH31" s="403"/>
      <c r="CI31" s="403"/>
      <c r="CJ31" s="403"/>
      <c r="CK31" s="403"/>
      <c r="CL31" s="403"/>
      <c r="CM31" s="403"/>
      <c r="CN31" s="403"/>
      <c r="CO31" s="403"/>
      <c r="CP31" s="403"/>
      <c r="CQ31" s="403"/>
      <c r="CR31" s="403"/>
      <c r="CS31" s="403"/>
      <c r="CT31" s="403"/>
      <c r="CU31" s="403"/>
      <c r="CV31" s="403"/>
      <c r="CW31" s="403"/>
      <c r="CX31" s="403"/>
      <c r="CY31" s="403"/>
      <c r="CZ31" s="403"/>
      <c r="DA31" s="403"/>
      <c r="DB31" s="403"/>
      <c r="DC31" s="403"/>
      <c r="DD31" s="403"/>
      <c r="DE31" s="403"/>
      <c r="DF31" s="403"/>
      <c r="DG31" s="403"/>
      <c r="DH31" s="403"/>
      <c r="DI31" s="403"/>
      <c r="DJ31" s="403"/>
      <c r="DK31" s="403"/>
      <c r="DL31" s="403"/>
      <c r="DM31" s="403"/>
      <c r="DN31" s="403"/>
      <c r="DO31" s="403"/>
      <c r="DP31" s="403"/>
      <c r="DQ31" s="403"/>
      <c r="DR31" s="403"/>
      <c r="DS31" s="403"/>
      <c r="DT31" s="403"/>
      <c r="DU31" s="403"/>
      <c r="DV31" s="403"/>
      <c r="DW31" s="403"/>
      <c r="DX31" s="403"/>
      <c r="DY31" s="403"/>
      <c r="DZ31" s="403"/>
      <c r="EA31" s="403"/>
      <c r="EB31" s="403"/>
      <c r="EC31" s="403"/>
      <c r="ED31" s="403"/>
      <c r="EE31" s="403"/>
      <c r="EF31" s="403"/>
      <c r="EG31" s="403"/>
      <c r="EH31" s="403"/>
      <c r="EI31" s="403"/>
      <c r="EJ31" s="403"/>
      <c r="EK31" s="403"/>
      <c r="EL31" s="403"/>
      <c r="EM31" s="403"/>
      <c r="EN31" s="403"/>
      <c r="EO31" s="403"/>
      <c r="EP31" s="403"/>
      <c r="EQ31" s="403"/>
      <c r="ER31" s="403"/>
      <c r="ES31" s="403"/>
      <c r="ET31" s="403"/>
      <c r="EU31" s="403"/>
      <c r="EV31" s="403"/>
      <c r="EW31" s="403"/>
      <c r="EX31" s="403"/>
      <c r="EY31" s="403"/>
      <c r="EZ31" s="403"/>
      <c r="FA31" s="403"/>
      <c r="FB31" s="403"/>
      <c r="FC31" s="403"/>
      <c r="FD31" s="403"/>
      <c r="FE31" s="403"/>
      <c r="FF31" s="403"/>
      <c r="FG31" s="403"/>
      <c r="FH31" s="403"/>
      <c r="FI31" s="403"/>
      <c r="FJ31" s="403"/>
      <c r="FK31" s="403"/>
      <c r="FL31" s="403"/>
      <c r="FM31" s="403"/>
      <c r="FN31" s="403"/>
      <c r="FO31" s="403"/>
      <c r="FP31" s="403"/>
      <c r="FQ31" s="403"/>
      <c r="FR31" s="403"/>
      <c r="FS31" s="403"/>
      <c r="FT31" s="403"/>
      <c r="FU31" s="403"/>
      <c r="FV31" s="403"/>
      <c r="FW31" s="403"/>
      <c r="FX31" s="403"/>
      <c r="FY31" s="403"/>
      <c r="FZ31" s="403"/>
      <c r="GA31" s="403"/>
      <c r="GB31" s="403"/>
      <c r="GC31" s="403"/>
      <c r="GD31" s="403"/>
      <c r="GE31" s="403"/>
      <c r="GF31" s="403"/>
      <c r="GG31" s="403"/>
      <c r="GH31" s="403"/>
      <c r="GI31" s="403"/>
      <c r="GJ31" s="403"/>
      <c r="GK31" s="403"/>
    </row>
    <row r="32" ht="18" customHeight="1" spans="1:193">
      <c r="A32" s="514" t="s">
        <v>404</v>
      </c>
      <c r="B32" s="513"/>
      <c r="C32" s="403"/>
      <c r="D32" s="403"/>
      <c r="E32" s="403"/>
      <c r="F32" s="403"/>
      <c r="G32" s="403"/>
      <c r="H32" s="403"/>
      <c r="I32" s="403"/>
      <c r="J32" s="403"/>
      <c r="K32" s="403"/>
      <c r="L32" s="403"/>
      <c r="M32" s="403"/>
      <c r="N32" s="403"/>
      <c r="O32" s="403"/>
      <c r="P32" s="403"/>
      <c r="Q32" s="403"/>
      <c r="R32" s="403"/>
      <c r="S32" s="403"/>
      <c r="T32" s="403"/>
      <c r="U32" s="403"/>
      <c r="V32" s="403"/>
      <c r="W32" s="403"/>
      <c r="X32" s="403"/>
      <c r="Y32" s="403"/>
      <c r="Z32" s="403"/>
      <c r="AA32" s="403"/>
      <c r="AB32" s="403"/>
      <c r="AC32" s="403"/>
      <c r="AD32" s="403"/>
      <c r="AE32" s="403"/>
      <c r="AF32" s="403"/>
      <c r="AG32" s="403"/>
      <c r="AH32" s="403"/>
      <c r="AI32" s="403"/>
      <c r="AJ32" s="403"/>
      <c r="AK32" s="403"/>
      <c r="AL32" s="403"/>
      <c r="AM32" s="403"/>
      <c r="AN32" s="403"/>
      <c r="AO32" s="403"/>
      <c r="AP32" s="403"/>
      <c r="AQ32" s="403"/>
      <c r="AR32" s="403"/>
      <c r="AS32" s="403"/>
      <c r="AT32" s="403"/>
      <c r="AU32" s="403"/>
      <c r="AV32" s="403"/>
      <c r="AW32" s="403"/>
      <c r="AX32" s="403"/>
      <c r="AY32" s="403"/>
      <c r="AZ32" s="403"/>
      <c r="BA32" s="403"/>
      <c r="BB32" s="403"/>
      <c r="BC32" s="403"/>
      <c r="BD32" s="403"/>
      <c r="BE32" s="403"/>
      <c r="BF32" s="403"/>
      <c r="BG32" s="403"/>
      <c r="BH32" s="403"/>
      <c r="BI32" s="403"/>
      <c r="BJ32" s="403"/>
      <c r="BK32" s="403"/>
      <c r="BL32" s="403"/>
      <c r="BM32" s="403"/>
      <c r="BN32" s="403"/>
      <c r="BO32" s="403"/>
      <c r="BP32" s="403"/>
      <c r="BQ32" s="403"/>
      <c r="BR32" s="403"/>
      <c r="BS32" s="403"/>
      <c r="BT32" s="403"/>
      <c r="BU32" s="403"/>
      <c r="BV32" s="403"/>
      <c r="BW32" s="403"/>
      <c r="BX32" s="403"/>
      <c r="BY32" s="403"/>
      <c r="BZ32" s="403"/>
      <c r="CA32" s="403"/>
      <c r="CB32" s="403"/>
      <c r="CC32" s="403"/>
      <c r="CD32" s="403"/>
      <c r="CE32" s="403"/>
      <c r="CF32" s="403"/>
      <c r="CG32" s="403"/>
      <c r="CH32" s="403"/>
      <c r="CI32" s="403"/>
      <c r="CJ32" s="403"/>
      <c r="CK32" s="403"/>
      <c r="CL32" s="403"/>
      <c r="CM32" s="403"/>
      <c r="CN32" s="403"/>
      <c r="CO32" s="403"/>
      <c r="CP32" s="403"/>
      <c r="CQ32" s="403"/>
      <c r="CR32" s="403"/>
      <c r="CS32" s="403"/>
      <c r="CT32" s="403"/>
      <c r="CU32" s="403"/>
      <c r="CV32" s="403"/>
      <c r="CW32" s="403"/>
      <c r="CX32" s="403"/>
      <c r="CY32" s="403"/>
      <c r="CZ32" s="403"/>
      <c r="DA32" s="403"/>
      <c r="DB32" s="403"/>
      <c r="DC32" s="403"/>
      <c r="DD32" s="403"/>
      <c r="DE32" s="403"/>
      <c r="DF32" s="403"/>
      <c r="DG32" s="403"/>
      <c r="DH32" s="403"/>
      <c r="DI32" s="403"/>
      <c r="DJ32" s="403"/>
      <c r="DK32" s="403"/>
      <c r="DL32" s="403"/>
      <c r="DM32" s="403"/>
      <c r="DN32" s="403"/>
      <c r="DO32" s="403"/>
      <c r="DP32" s="403"/>
      <c r="DQ32" s="403"/>
      <c r="DR32" s="403"/>
      <c r="DS32" s="403"/>
      <c r="DT32" s="403"/>
      <c r="DU32" s="403"/>
      <c r="DV32" s="403"/>
      <c r="DW32" s="403"/>
      <c r="DX32" s="403"/>
      <c r="DY32" s="403"/>
      <c r="DZ32" s="403"/>
      <c r="EA32" s="403"/>
      <c r="EB32" s="403"/>
      <c r="EC32" s="403"/>
      <c r="ED32" s="403"/>
      <c r="EE32" s="403"/>
      <c r="EF32" s="403"/>
      <c r="EG32" s="403"/>
      <c r="EH32" s="403"/>
      <c r="EI32" s="403"/>
      <c r="EJ32" s="403"/>
      <c r="EK32" s="403"/>
      <c r="EL32" s="403"/>
      <c r="EM32" s="403"/>
      <c r="EN32" s="403"/>
      <c r="EO32" s="403"/>
      <c r="EP32" s="403"/>
      <c r="EQ32" s="403"/>
      <c r="ER32" s="403"/>
      <c r="ES32" s="403"/>
      <c r="ET32" s="403"/>
      <c r="EU32" s="403"/>
      <c r="EV32" s="403"/>
      <c r="EW32" s="403"/>
      <c r="EX32" s="403"/>
      <c r="EY32" s="403"/>
      <c r="EZ32" s="403"/>
      <c r="FA32" s="403"/>
      <c r="FB32" s="403"/>
      <c r="FC32" s="403"/>
      <c r="FD32" s="403"/>
      <c r="FE32" s="403"/>
      <c r="FF32" s="403"/>
      <c r="FG32" s="403"/>
      <c r="FH32" s="403"/>
      <c r="FI32" s="403"/>
      <c r="FJ32" s="403"/>
      <c r="FK32" s="403"/>
      <c r="FL32" s="403"/>
      <c r="FM32" s="403"/>
      <c r="FN32" s="403"/>
      <c r="FO32" s="403"/>
      <c r="FP32" s="403"/>
      <c r="FQ32" s="403"/>
      <c r="FR32" s="403"/>
      <c r="FS32" s="403"/>
      <c r="FT32" s="403"/>
      <c r="FU32" s="403"/>
      <c r="FV32" s="403"/>
      <c r="FW32" s="403"/>
      <c r="FX32" s="403"/>
      <c r="FY32" s="403"/>
      <c r="FZ32" s="403"/>
      <c r="GA32" s="403"/>
      <c r="GB32" s="403"/>
      <c r="GC32" s="403"/>
      <c r="GD32" s="403"/>
      <c r="GE32" s="403"/>
      <c r="GF32" s="403"/>
      <c r="GG32" s="403"/>
      <c r="GH32" s="403"/>
      <c r="GI32" s="403"/>
      <c r="GJ32" s="403"/>
      <c r="GK32" s="403"/>
    </row>
    <row r="33" ht="18" customHeight="1" spans="1:193">
      <c r="A33" s="514" t="s">
        <v>405</v>
      </c>
      <c r="B33" s="513"/>
      <c r="C33" s="403"/>
      <c r="D33" s="403"/>
      <c r="E33" s="403"/>
      <c r="F33" s="403"/>
      <c r="G33" s="403"/>
      <c r="H33" s="403"/>
      <c r="I33" s="403"/>
      <c r="J33" s="403"/>
      <c r="K33" s="403"/>
      <c r="L33" s="403"/>
      <c r="M33" s="403"/>
      <c r="N33" s="403"/>
      <c r="O33" s="403"/>
      <c r="P33" s="403"/>
      <c r="Q33" s="403"/>
      <c r="R33" s="403"/>
      <c r="S33" s="403"/>
      <c r="T33" s="403"/>
      <c r="U33" s="403"/>
      <c r="V33" s="403"/>
      <c r="W33" s="403"/>
      <c r="X33" s="403"/>
      <c r="Y33" s="403"/>
      <c r="Z33" s="403"/>
      <c r="AA33" s="403"/>
      <c r="AB33" s="403"/>
      <c r="AC33" s="403"/>
      <c r="AD33" s="403"/>
      <c r="AE33" s="403"/>
      <c r="AF33" s="403"/>
      <c r="AG33" s="403"/>
      <c r="AH33" s="403"/>
      <c r="AI33" s="403"/>
      <c r="AJ33" s="403"/>
      <c r="AK33" s="403"/>
      <c r="AL33" s="403"/>
      <c r="AM33" s="403"/>
      <c r="AN33" s="403"/>
      <c r="AO33" s="403"/>
      <c r="AP33" s="403"/>
      <c r="AQ33" s="403"/>
      <c r="AR33" s="403"/>
      <c r="AS33" s="403"/>
      <c r="AT33" s="403"/>
      <c r="AU33" s="403"/>
      <c r="AV33" s="403"/>
      <c r="AW33" s="403"/>
      <c r="AX33" s="403"/>
      <c r="AY33" s="403"/>
      <c r="AZ33" s="403"/>
      <c r="BA33" s="403"/>
      <c r="BB33" s="403"/>
      <c r="BC33" s="403"/>
      <c r="BD33" s="403"/>
      <c r="BE33" s="403"/>
      <c r="BF33" s="403"/>
      <c r="BG33" s="403"/>
      <c r="BH33" s="403"/>
      <c r="BI33" s="403"/>
      <c r="BJ33" s="403"/>
      <c r="BK33" s="403"/>
      <c r="BL33" s="403"/>
      <c r="BM33" s="403"/>
      <c r="BN33" s="403"/>
      <c r="BO33" s="403"/>
      <c r="BP33" s="403"/>
      <c r="BQ33" s="403"/>
      <c r="BR33" s="403"/>
      <c r="BS33" s="403"/>
      <c r="BT33" s="403"/>
      <c r="BU33" s="403"/>
      <c r="BV33" s="403"/>
      <c r="BW33" s="403"/>
      <c r="BX33" s="403"/>
      <c r="BY33" s="403"/>
      <c r="BZ33" s="403"/>
      <c r="CA33" s="403"/>
      <c r="CB33" s="403"/>
      <c r="CC33" s="403"/>
      <c r="CD33" s="403"/>
      <c r="CE33" s="403"/>
      <c r="CF33" s="403"/>
      <c r="CG33" s="403"/>
      <c r="CH33" s="403"/>
      <c r="CI33" s="403"/>
      <c r="CJ33" s="403"/>
      <c r="CK33" s="403"/>
      <c r="CL33" s="403"/>
      <c r="CM33" s="403"/>
      <c r="CN33" s="403"/>
      <c r="CO33" s="403"/>
      <c r="CP33" s="403"/>
      <c r="CQ33" s="403"/>
      <c r="CR33" s="403"/>
      <c r="CS33" s="403"/>
      <c r="CT33" s="403"/>
      <c r="CU33" s="403"/>
      <c r="CV33" s="403"/>
      <c r="CW33" s="403"/>
      <c r="CX33" s="403"/>
      <c r="CY33" s="403"/>
      <c r="CZ33" s="403"/>
      <c r="DA33" s="403"/>
      <c r="DB33" s="403"/>
      <c r="DC33" s="403"/>
      <c r="DD33" s="403"/>
      <c r="DE33" s="403"/>
      <c r="DF33" s="403"/>
      <c r="DG33" s="403"/>
      <c r="DH33" s="403"/>
      <c r="DI33" s="403"/>
      <c r="DJ33" s="403"/>
      <c r="DK33" s="403"/>
      <c r="DL33" s="403"/>
      <c r="DM33" s="403"/>
      <c r="DN33" s="403"/>
      <c r="DO33" s="403"/>
      <c r="DP33" s="403"/>
      <c r="DQ33" s="403"/>
      <c r="DR33" s="403"/>
      <c r="DS33" s="403"/>
      <c r="DT33" s="403"/>
      <c r="DU33" s="403"/>
      <c r="DV33" s="403"/>
      <c r="DW33" s="403"/>
      <c r="DX33" s="403"/>
      <c r="DY33" s="403"/>
      <c r="DZ33" s="403"/>
      <c r="EA33" s="403"/>
      <c r="EB33" s="403"/>
      <c r="EC33" s="403"/>
      <c r="ED33" s="403"/>
      <c r="EE33" s="403"/>
      <c r="EF33" s="403"/>
      <c r="EG33" s="403"/>
      <c r="EH33" s="403"/>
      <c r="EI33" s="403"/>
      <c r="EJ33" s="403"/>
      <c r="EK33" s="403"/>
      <c r="EL33" s="403"/>
      <c r="EM33" s="403"/>
      <c r="EN33" s="403"/>
      <c r="EO33" s="403"/>
      <c r="EP33" s="403"/>
      <c r="EQ33" s="403"/>
      <c r="ER33" s="403"/>
      <c r="ES33" s="403"/>
      <c r="ET33" s="403"/>
      <c r="EU33" s="403"/>
      <c r="EV33" s="403"/>
      <c r="EW33" s="403"/>
      <c r="EX33" s="403"/>
      <c r="EY33" s="403"/>
      <c r="EZ33" s="403"/>
      <c r="FA33" s="403"/>
      <c r="FB33" s="403"/>
      <c r="FC33" s="403"/>
      <c r="FD33" s="403"/>
      <c r="FE33" s="403"/>
      <c r="FF33" s="403"/>
      <c r="FG33" s="403"/>
      <c r="FH33" s="403"/>
      <c r="FI33" s="403"/>
      <c r="FJ33" s="403"/>
      <c r="FK33" s="403"/>
      <c r="FL33" s="403"/>
      <c r="FM33" s="403"/>
      <c r="FN33" s="403"/>
      <c r="FO33" s="403"/>
      <c r="FP33" s="403"/>
      <c r="FQ33" s="403"/>
      <c r="FR33" s="403"/>
      <c r="FS33" s="403"/>
      <c r="FT33" s="403"/>
      <c r="FU33" s="403"/>
      <c r="FV33" s="403"/>
      <c r="FW33" s="403"/>
      <c r="FX33" s="403"/>
      <c r="FY33" s="403"/>
      <c r="FZ33" s="403"/>
      <c r="GA33" s="403"/>
      <c r="GB33" s="403"/>
      <c r="GC33" s="403"/>
      <c r="GD33" s="403"/>
      <c r="GE33" s="403"/>
      <c r="GF33" s="403"/>
      <c r="GG33" s="403"/>
      <c r="GH33" s="403"/>
      <c r="GI33" s="403"/>
      <c r="GJ33" s="403"/>
      <c r="GK33" s="403"/>
    </row>
    <row r="34" ht="18" customHeight="1" spans="1:193">
      <c r="A34" s="514" t="s">
        <v>284</v>
      </c>
      <c r="B34" s="515">
        <v>76681</v>
      </c>
      <c r="C34" s="403"/>
      <c r="D34" s="403"/>
      <c r="E34" s="403"/>
      <c r="F34" s="403"/>
      <c r="G34" s="403"/>
      <c r="H34" s="403"/>
      <c r="I34" s="403"/>
      <c r="J34" s="403"/>
      <c r="K34" s="403"/>
      <c r="L34" s="403"/>
      <c r="M34" s="403"/>
      <c r="N34" s="403"/>
      <c r="O34" s="403"/>
      <c r="P34" s="403"/>
      <c r="Q34" s="403"/>
      <c r="R34" s="403"/>
      <c r="S34" s="403"/>
      <c r="T34" s="403"/>
      <c r="U34" s="403"/>
      <c r="V34" s="403"/>
      <c r="W34" s="403"/>
      <c r="X34" s="403"/>
      <c r="Y34" s="403"/>
      <c r="Z34" s="403"/>
      <c r="AA34" s="403"/>
      <c r="AB34" s="403"/>
      <c r="AC34" s="403"/>
      <c r="AD34" s="403"/>
      <c r="AE34" s="403"/>
      <c r="AF34" s="403"/>
      <c r="AG34" s="403"/>
      <c r="AH34" s="403"/>
      <c r="AI34" s="403"/>
      <c r="AJ34" s="403"/>
      <c r="AK34" s="403"/>
      <c r="AL34" s="403"/>
      <c r="AM34" s="403"/>
      <c r="AN34" s="403"/>
      <c r="AO34" s="403"/>
      <c r="AP34" s="403"/>
      <c r="AQ34" s="403"/>
      <c r="AR34" s="403"/>
      <c r="AS34" s="403"/>
      <c r="AT34" s="403"/>
      <c r="AU34" s="403"/>
      <c r="AV34" s="403"/>
      <c r="AW34" s="403"/>
      <c r="AX34" s="403"/>
      <c r="AY34" s="403"/>
      <c r="AZ34" s="403"/>
      <c r="BA34" s="403"/>
      <c r="BB34" s="403"/>
      <c r="BC34" s="403"/>
      <c r="BD34" s="403"/>
      <c r="BE34" s="403"/>
      <c r="BF34" s="403"/>
      <c r="BG34" s="403"/>
      <c r="BH34" s="403"/>
      <c r="BI34" s="403"/>
      <c r="BJ34" s="403"/>
      <c r="BK34" s="403"/>
      <c r="BL34" s="403"/>
      <c r="BM34" s="403"/>
      <c r="BN34" s="403"/>
      <c r="BO34" s="403"/>
      <c r="BP34" s="403"/>
      <c r="BQ34" s="403"/>
      <c r="BR34" s="403"/>
      <c r="BS34" s="403"/>
      <c r="BT34" s="403"/>
      <c r="BU34" s="403"/>
      <c r="BV34" s="403"/>
      <c r="BW34" s="403"/>
      <c r="BX34" s="403"/>
      <c r="BY34" s="403"/>
      <c r="BZ34" s="403"/>
      <c r="CA34" s="403"/>
      <c r="CB34" s="403"/>
      <c r="CC34" s="403"/>
      <c r="CD34" s="403"/>
      <c r="CE34" s="403"/>
      <c r="CF34" s="403"/>
      <c r="CG34" s="403"/>
      <c r="CH34" s="403"/>
      <c r="CI34" s="403"/>
      <c r="CJ34" s="403"/>
      <c r="CK34" s="403"/>
      <c r="CL34" s="403"/>
      <c r="CM34" s="403"/>
      <c r="CN34" s="403"/>
      <c r="CO34" s="403"/>
      <c r="CP34" s="403"/>
      <c r="CQ34" s="403"/>
      <c r="CR34" s="403"/>
      <c r="CS34" s="403"/>
      <c r="CT34" s="403"/>
      <c r="CU34" s="403"/>
      <c r="CV34" s="403"/>
      <c r="CW34" s="403"/>
      <c r="CX34" s="403"/>
      <c r="CY34" s="403"/>
      <c r="CZ34" s="403"/>
      <c r="DA34" s="403"/>
      <c r="DB34" s="403"/>
      <c r="DC34" s="403"/>
      <c r="DD34" s="403"/>
      <c r="DE34" s="403"/>
      <c r="DF34" s="403"/>
      <c r="DG34" s="403"/>
      <c r="DH34" s="403"/>
      <c r="DI34" s="403"/>
      <c r="DJ34" s="403"/>
      <c r="DK34" s="403"/>
      <c r="DL34" s="403"/>
      <c r="DM34" s="403"/>
      <c r="DN34" s="403"/>
      <c r="DO34" s="403"/>
      <c r="DP34" s="403"/>
      <c r="DQ34" s="403"/>
      <c r="DR34" s="403"/>
      <c r="DS34" s="403"/>
      <c r="DT34" s="403"/>
      <c r="DU34" s="403"/>
      <c r="DV34" s="403"/>
      <c r="DW34" s="403"/>
      <c r="DX34" s="403"/>
      <c r="DY34" s="403"/>
      <c r="DZ34" s="403"/>
      <c r="EA34" s="403"/>
      <c r="EB34" s="403"/>
      <c r="EC34" s="403"/>
      <c r="ED34" s="403"/>
      <c r="EE34" s="403"/>
      <c r="EF34" s="403"/>
      <c r="EG34" s="403"/>
      <c r="EH34" s="403"/>
      <c r="EI34" s="403"/>
      <c r="EJ34" s="403"/>
      <c r="EK34" s="403"/>
      <c r="EL34" s="403"/>
      <c r="EM34" s="403"/>
      <c r="EN34" s="403"/>
      <c r="EO34" s="403"/>
      <c r="EP34" s="403"/>
      <c r="EQ34" s="403"/>
      <c r="ER34" s="403"/>
      <c r="ES34" s="403"/>
      <c r="ET34" s="403"/>
      <c r="EU34" s="403"/>
      <c r="EV34" s="403"/>
      <c r="EW34" s="403"/>
      <c r="EX34" s="403"/>
      <c r="EY34" s="403"/>
      <c r="EZ34" s="403"/>
      <c r="FA34" s="403"/>
      <c r="FB34" s="403"/>
      <c r="FC34" s="403"/>
      <c r="FD34" s="403"/>
      <c r="FE34" s="403"/>
      <c r="FF34" s="403"/>
      <c r="FG34" s="403"/>
      <c r="FH34" s="403"/>
      <c r="FI34" s="403"/>
      <c r="FJ34" s="403"/>
      <c r="FK34" s="403"/>
      <c r="FL34" s="403"/>
      <c r="FM34" s="403"/>
      <c r="FN34" s="403"/>
      <c r="FO34" s="403"/>
      <c r="FP34" s="403"/>
      <c r="FQ34" s="403"/>
      <c r="FR34" s="403"/>
      <c r="FS34" s="403"/>
      <c r="FT34" s="403"/>
      <c r="FU34" s="403"/>
      <c r="FV34" s="403"/>
      <c r="FW34" s="403"/>
      <c r="FX34" s="403"/>
      <c r="FY34" s="403"/>
      <c r="FZ34" s="403"/>
      <c r="GA34" s="403"/>
      <c r="GB34" s="403"/>
      <c r="GC34" s="403"/>
      <c r="GD34" s="403"/>
      <c r="GE34" s="403"/>
      <c r="GF34" s="403"/>
      <c r="GG34" s="403"/>
      <c r="GH34" s="403"/>
      <c r="GI34" s="403"/>
      <c r="GJ34" s="403"/>
      <c r="GK34" s="403"/>
    </row>
    <row r="35" ht="18" customHeight="1" spans="1:193">
      <c r="A35" s="514" t="s">
        <v>407</v>
      </c>
      <c r="B35" s="515">
        <v>26800</v>
      </c>
      <c r="C35" s="403"/>
      <c r="D35" s="403"/>
      <c r="E35" s="403"/>
      <c r="F35" s="403"/>
      <c r="G35" s="403"/>
      <c r="H35" s="403"/>
      <c r="I35" s="403"/>
      <c r="J35" s="403"/>
      <c r="K35" s="403"/>
      <c r="L35" s="403"/>
      <c r="M35" s="403"/>
      <c r="N35" s="403"/>
      <c r="O35" s="403"/>
      <c r="P35" s="403"/>
      <c r="Q35" s="403"/>
      <c r="R35" s="403"/>
      <c r="S35" s="403"/>
      <c r="T35" s="403"/>
      <c r="U35" s="403"/>
      <c r="V35" s="403"/>
      <c r="W35" s="403"/>
      <c r="X35" s="403"/>
      <c r="Y35" s="403"/>
      <c r="Z35" s="403"/>
      <c r="AA35" s="403"/>
      <c r="AB35" s="403"/>
      <c r="AC35" s="403"/>
      <c r="AD35" s="403"/>
      <c r="AE35" s="403"/>
      <c r="AF35" s="403"/>
      <c r="AG35" s="403"/>
      <c r="AH35" s="403"/>
      <c r="AI35" s="403"/>
      <c r="AJ35" s="403"/>
      <c r="AK35" s="403"/>
      <c r="AL35" s="403"/>
      <c r="AM35" s="403"/>
      <c r="AN35" s="403"/>
      <c r="AO35" s="403"/>
      <c r="AP35" s="403"/>
      <c r="AQ35" s="403"/>
      <c r="AR35" s="403"/>
      <c r="AS35" s="403"/>
      <c r="AT35" s="403"/>
      <c r="AU35" s="403"/>
      <c r="AV35" s="403"/>
      <c r="AW35" s="403"/>
      <c r="AX35" s="403"/>
      <c r="AY35" s="403"/>
      <c r="AZ35" s="403"/>
      <c r="BA35" s="403"/>
      <c r="BB35" s="403"/>
      <c r="BC35" s="403"/>
      <c r="BD35" s="403"/>
      <c r="BE35" s="403"/>
      <c r="BF35" s="403"/>
      <c r="BG35" s="403"/>
      <c r="BH35" s="403"/>
      <c r="BI35" s="403"/>
      <c r="BJ35" s="403"/>
      <c r="BK35" s="403"/>
      <c r="BL35" s="403"/>
      <c r="BM35" s="403"/>
      <c r="BN35" s="403"/>
      <c r="BO35" s="403"/>
      <c r="BP35" s="403"/>
      <c r="BQ35" s="403"/>
      <c r="BR35" s="403"/>
      <c r="BS35" s="403"/>
      <c r="BT35" s="403"/>
      <c r="BU35" s="403"/>
      <c r="BV35" s="403"/>
      <c r="BW35" s="403"/>
      <c r="BX35" s="403"/>
      <c r="BY35" s="403"/>
      <c r="BZ35" s="403"/>
      <c r="CA35" s="403"/>
      <c r="CB35" s="403"/>
      <c r="CC35" s="403"/>
      <c r="CD35" s="403"/>
      <c r="CE35" s="403"/>
      <c r="CF35" s="403"/>
      <c r="CG35" s="403"/>
      <c r="CH35" s="403"/>
      <c r="CI35" s="403"/>
      <c r="CJ35" s="403"/>
      <c r="CK35" s="403"/>
      <c r="CL35" s="403"/>
      <c r="CM35" s="403"/>
      <c r="CN35" s="403"/>
      <c r="CO35" s="403"/>
      <c r="CP35" s="403"/>
      <c r="CQ35" s="403"/>
      <c r="CR35" s="403"/>
      <c r="CS35" s="403"/>
      <c r="CT35" s="403"/>
      <c r="CU35" s="403"/>
      <c r="CV35" s="403"/>
      <c r="CW35" s="403"/>
      <c r="CX35" s="403"/>
      <c r="CY35" s="403"/>
      <c r="CZ35" s="403"/>
      <c r="DA35" s="403"/>
      <c r="DB35" s="403"/>
      <c r="DC35" s="403"/>
      <c r="DD35" s="403"/>
      <c r="DE35" s="403"/>
      <c r="DF35" s="403"/>
      <c r="DG35" s="403"/>
      <c r="DH35" s="403"/>
      <c r="DI35" s="403"/>
      <c r="DJ35" s="403"/>
      <c r="DK35" s="403"/>
      <c r="DL35" s="403"/>
      <c r="DM35" s="403"/>
      <c r="DN35" s="403"/>
      <c r="DO35" s="403"/>
      <c r="DP35" s="403"/>
      <c r="DQ35" s="403"/>
      <c r="DR35" s="403"/>
      <c r="DS35" s="403"/>
      <c r="DT35" s="403"/>
      <c r="DU35" s="403"/>
      <c r="DV35" s="403"/>
      <c r="DW35" s="403"/>
      <c r="DX35" s="403"/>
      <c r="DY35" s="403"/>
      <c r="DZ35" s="403"/>
      <c r="EA35" s="403"/>
      <c r="EB35" s="403"/>
      <c r="EC35" s="403"/>
      <c r="ED35" s="403"/>
      <c r="EE35" s="403"/>
      <c r="EF35" s="403"/>
      <c r="EG35" s="403"/>
      <c r="EH35" s="403"/>
      <c r="EI35" s="403"/>
      <c r="EJ35" s="403"/>
      <c r="EK35" s="403"/>
      <c r="EL35" s="403"/>
      <c r="EM35" s="403"/>
      <c r="EN35" s="403"/>
      <c r="EO35" s="403"/>
      <c r="EP35" s="403"/>
      <c r="EQ35" s="403"/>
      <c r="ER35" s="403"/>
      <c r="ES35" s="403"/>
      <c r="ET35" s="403"/>
      <c r="EU35" s="403"/>
      <c r="EV35" s="403"/>
      <c r="EW35" s="403"/>
      <c r="EX35" s="403"/>
      <c r="EY35" s="403"/>
      <c r="EZ35" s="403"/>
      <c r="FA35" s="403"/>
      <c r="FB35" s="403"/>
      <c r="FC35" s="403"/>
      <c r="FD35" s="403"/>
      <c r="FE35" s="403"/>
      <c r="FF35" s="403"/>
      <c r="FG35" s="403"/>
      <c r="FH35" s="403"/>
      <c r="FI35" s="403"/>
      <c r="FJ35" s="403"/>
      <c r="FK35" s="403"/>
      <c r="FL35" s="403"/>
      <c r="FM35" s="403"/>
      <c r="FN35" s="403"/>
      <c r="FO35" s="403"/>
      <c r="FP35" s="403"/>
      <c r="FQ35" s="403"/>
      <c r="FR35" s="403"/>
      <c r="FS35" s="403"/>
      <c r="FT35" s="403"/>
      <c r="FU35" s="403"/>
      <c r="FV35" s="403"/>
      <c r="FW35" s="403"/>
      <c r="FX35" s="403"/>
      <c r="FY35" s="403"/>
      <c r="FZ35" s="403"/>
      <c r="GA35" s="403"/>
      <c r="GB35" s="403"/>
      <c r="GC35" s="403"/>
      <c r="GD35" s="403"/>
      <c r="GE35" s="403"/>
      <c r="GF35" s="403"/>
      <c r="GG35" s="403"/>
      <c r="GH35" s="403"/>
      <c r="GI35" s="403"/>
      <c r="GJ35" s="403"/>
      <c r="GK35" s="403"/>
    </row>
    <row r="36" s="506" customFormat="1" ht="18" customHeight="1" spans="1:16336">
      <c r="A36" s="514" t="s">
        <v>406</v>
      </c>
      <c r="B36" s="207"/>
      <c r="C36" s="403"/>
      <c r="D36" s="403"/>
      <c r="E36" s="403"/>
      <c r="F36" s="403"/>
      <c r="G36" s="403"/>
      <c r="H36" s="403"/>
      <c r="I36" s="403"/>
      <c r="J36" s="403"/>
      <c r="K36" s="403"/>
      <c r="L36" s="403"/>
      <c r="M36" s="403"/>
      <c r="N36" s="403"/>
      <c r="O36" s="403"/>
      <c r="P36" s="403"/>
      <c r="Q36" s="403"/>
      <c r="R36" s="403"/>
      <c r="S36" s="403"/>
      <c r="T36" s="403"/>
      <c r="U36" s="403"/>
      <c r="V36" s="403"/>
      <c r="W36" s="403"/>
      <c r="X36" s="403"/>
      <c r="Y36" s="403"/>
      <c r="Z36" s="403"/>
      <c r="AA36" s="403"/>
      <c r="AB36" s="403"/>
      <c r="AC36" s="403"/>
      <c r="AD36" s="403"/>
      <c r="AE36" s="403"/>
      <c r="AF36" s="403"/>
      <c r="AG36" s="403"/>
      <c r="AH36" s="403"/>
      <c r="AI36" s="403"/>
      <c r="AJ36" s="403"/>
      <c r="AK36" s="403"/>
      <c r="AL36" s="403"/>
      <c r="AM36" s="403"/>
      <c r="AN36" s="403"/>
      <c r="AO36" s="403"/>
      <c r="AP36" s="403"/>
      <c r="AQ36" s="403"/>
      <c r="AR36" s="403"/>
      <c r="AS36" s="403"/>
      <c r="AT36" s="403"/>
      <c r="AU36" s="403"/>
      <c r="AV36" s="403"/>
      <c r="AW36" s="403"/>
      <c r="AX36" s="403"/>
      <c r="AY36" s="403"/>
      <c r="AZ36" s="403"/>
      <c r="BA36" s="403"/>
      <c r="BB36" s="403"/>
      <c r="BC36" s="403"/>
      <c r="BD36" s="403"/>
      <c r="BE36" s="403"/>
      <c r="BF36" s="403"/>
      <c r="BG36" s="403"/>
      <c r="BH36" s="403"/>
      <c r="BI36" s="403"/>
      <c r="BJ36" s="403"/>
      <c r="BK36" s="403"/>
      <c r="BL36" s="403"/>
      <c r="BM36" s="403"/>
      <c r="BN36" s="403"/>
      <c r="BO36" s="403"/>
      <c r="BP36" s="403"/>
      <c r="BQ36" s="403"/>
      <c r="BR36" s="403"/>
      <c r="BS36" s="403"/>
      <c r="BT36" s="403"/>
      <c r="BU36" s="403"/>
      <c r="BV36" s="403"/>
      <c r="BW36" s="403"/>
      <c r="BX36" s="403"/>
      <c r="BY36" s="403"/>
      <c r="BZ36" s="403"/>
      <c r="CA36" s="403"/>
      <c r="CB36" s="403"/>
      <c r="CC36" s="403"/>
      <c r="CD36" s="403"/>
      <c r="CE36" s="403"/>
      <c r="CF36" s="403"/>
      <c r="CG36" s="403"/>
      <c r="CH36" s="403"/>
      <c r="CI36" s="403"/>
      <c r="CJ36" s="403"/>
      <c r="CK36" s="403"/>
      <c r="CL36" s="403"/>
      <c r="CM36" s="403"/>
      <c r="CN36" s="403"/>
      <c r="CO36" s="403"/>
      <c r="CP36" s="403"/>
      <c r="CQ36" s="403"/>
      <c r="CR36" s="403"/>
      <c r="CS36" s="403"/>
      <c r="CT36" s="403"/>
      <c r="CU36" s="403"/>
      <c r="CV36" s="403"/>
      <c r="CW36" s="403"/>
      <c r="CX36" s="403"/>
      <c r="CY36" s="403"/>
      <c r="CZ36" s="403"/>
      <c r="DA36" s="403"/>
      <c r="DB36" s="403"/>
      <c r="DC36" s="403"/>
      <c r="DD36" s="403"/>
      <c r="DE36" s="403"/>
      <c r="DF36" s="403"/>
      <c r="DG36" s="403"/>
      <c r="DH36" s="403"/>
      <c r="DI36" s="403"/>
      <c r="DJ36" s="403"/>
      <c r="DK36" s="403"/>
      <c r="DL36" s="403"/>
      <c r="DM36" s="403"/>
      <c r="DN36" s="403"/>
      <c r="DO36" s="403"/>
      <c r="DP36" s="403"/>
      <c r="DQ36" s="403"/>
      <c r="DR36" s="403"/>
      <c r="DS36" s="403"/>
      <c r="DT36" s="403"/>
      <c r="DU36" s="403"/>
      <c r="DV36" s="403"/>
      <c r="DW36" s="403"/>
      <c r="DX36" s="403"/>
      <c r="DY36" s="403"/>
      <c r="DZ36" s="403"/>
      <c r="EA36" s="403"/>
      <c r="EB36" s="403"/>
      <c r="EC36" s="403"/>
      <c r="ED36" s="403"/>
      <c r="EE36" s="403"/>
      <c r="EF36" s="403"/>
      <c r="EG36" s="403"/>
      <c r="EH36" s="403"/>
      <c r="EI36" s="403"/>
      <c r="EJ36" s="403"/>
      <c r="EK36" s="403"/>
      <c r="EL36" s="403"/>
      <c r="EM36" s="403"/>
      <c r="EN36" s="403"/>
      <c r="EO36" s="403"/>
      <c r="EP36" s="403"/>
      <c r="EQ36" s="403"/>
      <c r="ER36" s="403"/>
      <c r="ES36" s="403"/>
      <c r="ET36" s="403"/>
      <c r="EU36" s="403"/>
      <c r="EV36" s="403"/>
      <c r="EW36" s="403"/>
      <c r="EX36" s="403"/>
      <c r="EY36" s="403"/>
      <c r="EZ36" s="403"/>
      <c r="FA36" s="403"/>
      <c r="FB36" s="403"/>
      <c r="FC36" s="403"/>
      <c r="FD36" s="403"/>
      <c r="FE36" s="403"/>
      <c r="FF36" s="403"/>
      <c r="FG36" s="403"/>
      <c r="FH36" s="403"/>
      <c r="FI36" s="403"/>
      <c r="FJ36" s="403"/>
      <c r="FK36" s="403"/>
      <c r="FL36" s="403"/>
      <c r="FM36" s="403"/>
      <c r="FN36" s="403"/>
      <c r="FO36" s="403"/>
      <c r="FP36" s="403"/>
      <c r="FQ36" s="403"/>
      <c r="FR36" s="403"/>
      <c r="FS36" s="403"/>
      <c r="FT36" s="403"/>
      <c r="FU36" s="403"/>
      <c r="FV36" s="403"/>
      <c r="FW36" s="403"/>
      <c r="FX36" s="403"/>
      <c r="FY36" s="403"/>
      <c r="FZ36" s="403"/>
      <c r="GA36" s="403"/>
      <c r="GB36" s="403"/>
      <c r="GC36" s="403"/>
      <c r="GD36" s="403"/>
      <c r="GE36" s="403"/>
      <c r="GF36" s="403"/>
      <c r="GG36" s="403"/>
      <c r="GH36" s="403"/>
      <c r="GI36" s="403"/>
      <c r="GJ36" s="403"/>
      <c r="GK36" s="403"/>
      <c r="GL36" s="264"/>
      <c r="GM36" s="264"/>
      <c r="GN36" s="264"/>
      <c r="GO36" s="264"/>
      <c r="GP36" s="264"/>
      <c r="GQ36" s="264"/>
      <c r="GR36" s="264"/>
      <c r="GS36" s="264"/>
      <c r="GT36" s="264"/>
      <c r="GU36" s="264"/>
      <c r="GV36" s="264"/>
      <c r="GW36" s="264"/>
      <c r="GX36" s="264"/>
      <c r="GY36" s="264"/>
      <c r="GZ36" s="264"/>
      <c r="HA36" s="264"/>
      <c r="HB36" s="264"/>
      <c r="HC36" s="264"/>
      <c r="HD36" s="264"/>
      <c r="HE36" s="264"/>
      <c r="HF36" s="264"/>
      <c r="HG36" s="264"/>
      <c r="HH36" s="264"/>
      <c r="HI36" s="264"/>
      <c r="HJ36" s="264"/>
      <c r="HK36" s="264"/>
      <c r="HL36" s="264"/>
      <c r="HM36" s="264"/>
      <c r="HN36" s="264"/>
      <c r="HO36" s="264"/>
      <c r="HP36" s="264"/>
      <c r="HQ36" s="264"/>
      <c r="HR36" s="264"/>
      <c r="HS36" s="264"/>
      <c r="HT36" s="264"/>
      <c r="HU36" s="264"/>
      <c r="HV36" s="264"/>
      <c r="HW36" s="264"/>
      <c r="HX36" s="264"/>
      <c r="HY36" s="264"/>
      <c r="HZ36" s="264"/>
      <c r="IA36" s="264"/>
      <c r="IB36" s="264"/>
      <c r="IC36" s="264"/>
      <c r="ID36" s="264"/>
      <c r="IE36" s="264"/>
      <c r="IF36" s="264"/>
      <c r="IG36" s="264"/>
      <c r="IH36" s="264"/>
      <c r="II36" s="264"/>
      <c r="IJ36" s="264"/>
      <c r="IK36" s="264"/>
      <c r="IL36" s="264"/>
      <c r="IM36" s="264"/>
      <c r="IN36" s="264"/>
      <c r="IO36" s="264"/>
      <c r="IP36" s="264"/>
      <c r="IQ36" s="264"/>
      <c r="IR36" s="264"/>
      <c r="IS36" s="264"/>
      <c r="IT36" s="264"/>
      <c r="IU36" s="264"/>
      <c r="IV36" s="264"/>
      <c r="IW36" s="264"/>
      <c r="IX36" s="264"/>
      <c r="IY36" s="264"/>
      <c r="IZ36" s="264"/>
      <c r="JA36" s="264"/>
      <c r="JB36" s="264"/>
      <c r="JC36" s="264"/>
      <c r="JD36" s="264"/>
      <c r="JE36" s="264"/>
      <c r="JF36" s="264"/>
      <c r="JG36" s="264"/>
      <c r="JH36" s="264"/>
      <c r="JI36" s="264"/>
      <c r="JJ36" s="264"/>
      <c r="JK36" s="264"/>
      <c r="JL36" s="264"/>
      <c r="JM36" s="264"/>
      <c r="JN36" s="264"/>
      <c r="JO36" s="264"/>
      <c r="JP36" s="264"/>
      <c r="JQ36" s="264"/>
      <c r="JR36" s="264"/>
      <c r="JS36" s="264"/>
      <c r="JT36" s="264"/>
      <c r="JU36" s="264"/>
      <c r="JV36" s="264"/>
      <c r="JW36" s="264"/>
      <c r="JX36" s="264"/>
      <c r="JY36" s="264"/>
      <c r="JZ36" s="264"/>
      <c r="KA36" s="264"/>
      <c r="KB36" s="264"/>
      <c r="KC36" s="264"/>
      <c r="KD36" s="264"/>
      <c r="KE36" s="264"/>
      <c r="KF36" s="264"/>
      <c r="KG36" s="264"/>
      <c r="KH36" s="264"/>
      <c r="KI36" s="264"/>
      <c r="KJ36" s="264"/>
      <c r="KK36" s="264"/>
      <c r="KL36" s="264"/>
      <c r="KM36" s="264"/>
      <c r="KN36" s="264"/>
      <c r="KO36" s="264"/>
      <c r="KP36" s="264"/>
      <c r="KQ36" s="264"/>
      <c r="KR36" s="264"/>
      <c r="KS36" s="264"/>
      <c r="KT36" s="264"/>
      <c r="KU36" s="264"/>
      <c r="KV36" s="264"/>
      <c r="KW36" s="264"/>
      <c r="KX36" s="264"/>
      <c r="KY36" s="264"/>
      <c r="KZ36" s="264"/>
      <c r="LA36" s="264"/>
      <c r="LB36" s="264"/>
      <c r="LC36" s="264"/>
      <c r="LD36" s="264"/>
      <c r="LE36" s="264"/>
      <c r="LF36" s="264"/>
      <c r="LG36" s="264"/>
      <c r="LH36" s="264"/>
      <c r="LI36" s="264"/>
      <c r="LJ36" s="264"/>
      <c r="LK36" s="264"/>
      <c r="LL36" s="264"/>
      <c r="LM36" s="264"/>
      <c r="LN36" s="264"/>
      <c r="LO36" s="264"/>
      <c r="LP36" s="264"/>
      <c r="LQ36" s="264"/>
      <c r="LR36" s="264"/>
      <c r="LS36" s="264"/>
      <c r="LT36" s="264"/>
      <c r="LU36" s="264"/>
      <c r="LV36" s="264"/>
      <c r="LW36" s="264"/>
      <c r="LX36" s="264"/>
      <c r="LY36" s="264"/>
      <c r="LZ36" s="264"/>
      <c r="MA36" s="264"/>
      <c r="MB36" s="264"/>
      <c r="MC36" s="264"/>
      <c r="MD36" s="264"/>
      <c r="ME36" s="264"/>
      <c r="MF36" s="264"/>
      <c r="MG36" s="264"/>
      <c r="MH36" s="264"/>
      <c r="MI36" s="264"/>
      <c r="MJ36" s="264"/>
      <c r="MK36" s="264"/>
      <c r="ML36" s="264"/>
      <c r="MM36" s="264"/>
      <c r="MN36" s="264"/>
      <c r="MO36" s="264"/>
      <c r="MP36" s="264"/>
      <c r="MQ36" s="264"/>
      <c r="MR36" s="264"/>
      <c r="MS36" s="264"/>
      <c r="MT36" s="264"/>
      <c r="MU36" s="264"/>
      <c r="MV36" s="264"/>
      <c r="MW36" s="264"/>
      <c r="MX36" s="264"/>
      <c r="MY36" s="264"/>
      <c r="MZ36" s="264"/>
      <c r="NA36" s="264"/>
      <c r="NB36" s="264"/>
      <c r="NC36" s="264"/>
      <c r="ND36" s="264"/>
      <c r="NE36" s="264"/>
      <c r="NF36" s="264"/>
      <c r="NG36" s="264"/>
      <c r="NH36" s="264"/>
      <c r="NI36" s="264"/>
      <c r="NJ36" s="264"/>
      <c r="NK36" s="264"/>
      <c r="NL36" s="264"/>
      <c r="NM36" s="264"/>
      <c r="NN36" s="264"/>
      <c r="NO36" s="264"/>
      <c r="NP36" s="264"/>
      <c r="NQ36" s="264"/>
      <c r="NR36" s="264"/>
      <c r="NS36" s="264"/>
      <c r="NT36" s="264"/>
      <c r="NU36" s="264"/>
      <c r="NV36" s="264"/>
      <c r="NW36" s="264"/>
      <c r="NX36" s="264"/>
      <c r="NY36" s="264"/>
      <c r="NZ36" s="264"/>
      <c r="OA36" s="264"/>
      <c r="OB36" s="264"/>
      <c r="OC36" s="264"/>
      <c r="OD36" s="264"/>
      <c r="OE36" s="264"/>
      <c r="OF36" s="264"/>
      <c r="OG36" s="264"/>
      <c r="OH36" s="264"/>
      <c r="OI36" s="264"/>
      <c r="OJ36" s="264"/>
      <c r="OK36" s="264"/>
      <c r="OL36" s="264"/>
      <c r="OM36" s="264"/>
      <c r="ON36" s="264"/>
      <c r="OO36" s="264"/>
      <c r="OP36" s="264"/>
      <c r="OQ36" s="264"/>
      <c r="OR36" s="264"/>
      <c r="OS36" s="264"/>
      <c r="OT36" s="264"/>
      <c r="OU36" s="264"/>
      <c r="OV36" s="264"/>
      <c r="OW36" s="264"/>
      <c r="OX36" s="264"/>
      <c r="OY36" s="264"/>
      <c r="OZ36" s="264"/>
      <c r="PA36" s="264"/>
      <c r="PB36" s="264"/>
      <c r="PC36" s="264"/>
      <c r="PD36" s="264"/>
      <c r="PE36" s="264"/>
      <c r="PF36" s="264"/>
      <c r="PG36" s="264"/>
      <c r="PH36" s="264"/>
      <c r="PI36" s="264"/>
      <c r="PJ36" s="264"/>
      <c r="PK36" s="264"/>
      <c r="PL36" s="264"/>
      <c r="PM36" s="264"/>
      <c r="PN36" s="264"/>
      <c r="PO36" s="264"/>
      <c r="PP36" s="264"/>
      <c r="PQ36" s="264"/>
      <c r="PR36" s="264"/>
      <c r="PS36" s="264"/>
      <c r="PT36" s="264"/>
      <c r="PU36" s="264"/>
      <c r="PV36" s="264"/>
      <c r="PW36" s="264"/>
      <c r="PX36" s="264"/>
      <c r="PY36" s="264"/>
      <c r="PZ36" s="264"/>
      <c r="QA36" s="264"/>
      <c r="QB36" s="264"/>
      <c r="QC36" s="264"/>
      <c r="QD36" s="264"/>
      <c r="QE36" s="264"/>
      <c r="QF36" s="264"/>
      <c r="QG36" s="264"/>
      <c r="QH36" s="264"/>
      <c r="QI36" s="264"/>
      <c r="QJ36" s="264"/>
      <c r="QK36" s="264"/>
      <c r="QL36" s="264"/>
      <c r="QM36" s="264"/>
      <c r="QN36" s="264"/>
      <c r="QO36" s="264"/>
      <c r="QP36" s="264"/>
      <c r="QQ36" s="264"/>
      <c r="QR36" s="264"/>
      <c r="QS36" s="264"/>
      <c r="QT36" s="264"/>
      <c r="QU36" s="264"/>
      <c r="QV36" s="264"/>
      <c r="QW36" s="264"/>
      <c r="QX36" s="264"/>
      <c r="QY36" s="264"/>
      <c r="QZ36" s="264"/>
      <c r="RA36" s="264"/>
      <c r="RB36" s="264"/>
      <c r="RC36" s="264"/>
      <c r="RD36" s="264"/>
      <c r="RE36" s="264"/>
      <c r="RF36" s="264"/>
      <c r="RG36" s="264"/>
      <c r="RH36" s="264"/>
      <c r="RI36" s="264"/>
      <c r="RJ36" s="264"/>
      <c r="RK36" s="264"/>
      <c r="RL36" s="264"/>
      <c r="RM36" s="264"/>
      <c r="RN36" s="264"/>
      <c r="RO36" s="264"/>
      <c r="RP36" s="264"/>
      <c r="RQ36" s="264"/>
      <c r="RR36" s="264"/>
      <c r="RS36" s="264"/>
      <c r="RT36" s="264"/>
      <c r="RU36" s="264"/>
      <c r="RV36" s="264"/>
      <c r="RW36" s="264"/>
      <c r="RX36" s="264"/>
      <c r="RY36" s="264"/>
      <c r="RZ36" s="264"/>
      <c r="SA36" s="264"/>
      <c r="SB36" s="264"/>
      <c r="SC36" s="264"/>
      <c r="SD36" s="264"/>
      <c r="SE36" s="264"/>
      <c r="SF36" s="264"/>
      <c r="SG36" s="264"/>
      <c r="SH36" s="264"/>
      <c r="SI36" s="264"/>
      <c r="SJ36" s="264"/>
      <c r="SK36" s="264"/>
      <c r="SL36" s="264"/>
      <c r="SM36" s="264"/>
      <c r="SN36" s="264"/>
      <c r="SO36" s="264"/>
      <c r="SP36" s="264"/>
      <c r="SQ36" s="264"/>
      <c r="SR36" s="264"/>
      <c r="SS36" s="264"/>
      <c r="ST36" s="264"/>
      <c r="SU36" s="264"/>
      <c r="SV36" s="264"/>
      <c r="SW36" s="264"/>
      <c r="SX36" s="264"/>
      <c r="SY36" s="264"/>
      <c r="SZ36" s="264"/>
      <c r="TA36" s="264"/>
      <c r="TB36" s="264"/>
      <c r="TC36" s="264"/>
      <c r="TD36" s="264"/>
      <c r="TE36" s="264"/>
      <c r="TF36" s="264"/>
      <c r="TG36" s="264"/>
      <c r="TH36" s="264"/>
      <c r="TI36" s="264"/>
      <c r="TJ36" s="264"/>
      <c r="TK36" s="264"/>
      <c r="TL36" s="264"/>
      <c r="TM36" s="264"/>
      <c r="TN36" s="264"/>
      <c r="TO36" s="264"/>
      <c r="TP36" s="264"/>
      <c r="TQ36" s="264"/>
      <c r="TR36" s="264"/>
      <c r="TS36" s="264"/>
      <c r="TT36" s="264"/>
      <c r="TU36" s="264"/>
      <c r="TV36" s="264"/>
      <c r="TW36" s="264"/>
      <c r="TX36" s="264"/>
      <c r="TY36" s="264"/>
      <c r="TZ36" s="264"/>
      <c r="UA36" s="264"/>
      <c r="UB36" s="264"/>
      <c r="UC36" s="264"/>
      <c r="UD36" s="264"/>
      <c r="UE36" s="264"/>
      <c r="UF36" s="264"/>
      <c r="UG36" s="264"/>
      <c r="UH36" s="264"/>
      <c r="UI36" s="264"/>
      <c r="UJ36" s="264"/>
      <c r="UK36" s="264"/>
      <c r="UL36" s="264"/>
      <c r="UM36" s="264"/>
      <c r="UN36" s="264"/>
      <c r="UO36" s="264"/>
      <c r="UP36" s="264"/>
      <c r="UQ36" s="264"/>
      <c r="UR36" s="264"/>
      <c r="US36" s="264"/>
      <c r="UT36" s="264"/>
      <c r="UU36" s="264"/>
      <c r="UV36" s="264"/>
      <c r="UW36" s="264"/>
      <c r="UX36" s="264"/>
      <c r="UY36" s="264"/>
      <c r="UZ36" s="264"/>
      <c r="VA36" s="264"/>
      <c r="VB36" s="264"/>
      <c r="VC36" s="264"/>
      <c r="VD36" s="264"/>
      <c r="VE36" s="264"/>
      <c r="VF36" s="264"/>
      <c r="VG36" s="264"/>
      <c r="VH36" s="264"/>
      <c r="VI36" s="264"/>
      <c r="VJ36" s="264"/>
      <c r="VK36" s="264"/>
      <c r="VL36" s="264"/>
      <c r="VM36" s="264"/>
      <c r="VN36" s="264"/>
      <c r="VO36" s="264"/>
      <c r="VP36" s="264"/>
      <c r="VQ36" s="264"/>
      <c r="VR36" s="264"/>
      <c r="VS36" s="264"/>
      <c r="VT36" s="264"/>
      <c r="VU36" s="264"/>
      <c r="VV36" s="264"/>
      <c r="VW36" s="264"/>
      <c r="VX36" s="264"/>
      <c r="VY36" s="264"/>
      <c r="VZ36" s="264"/>
      <c r="WA36" s="264"/>
      <c r="WB36" s="264"/>
      <c r="WC36" s="264"/>
      <c r="WD36" s="264"/>
      <c r="WE36" s="264"/>
      <c r="WF36" s="264"/>
      <c r="WG36" s="264"/>
      <c r="WH36" s="264"/>
      <c r="WI36" s="264"/>
      <c r="WJ36" s="264"/>
      <c r="WK36" s="264"/>
      <c r="WL36" s="264"/>
      <c r="WM36" s="264"/>
      <c r="WN36" s="264"/>
      <c r="WO36" s="264"/>
      <c r="WP36" s="264"/>
      <c r="WQ36" s="264"/>
      <c r="WR36" s="264"/>
      <c r="WS36" s="264"/>
      <c r="WT36" s="264"/>
      <c r="WU36" s="264"/>
      <c r="WV36" s="264"/>
      <c r="WW36" s="264"/>
      <c r="WX36" s="264"/>
      <c r="WY36" s="264"/>
      <c r="WZ36" s="264"/>
      <c r="XA36" s="264"/>
      <c r="XB36" s="264"/>
      <c r="XC36" s="264"/>
      <c r="XD36" s="264"/>
      <c r="XE36" s="264"/>
      <c r="XF36" s="264"/>
      <c r="XG36" s="264"/>
      <c r="XH36" s="264"/>
      <c r="XI36" s="264"/>
      <c r="XJ36" s="264"/>
      <c r="XK36" s="264"/>
      <c r="XL36" s="264"/>
      <c r="XM36" s="264"/>
      <c r="XN36" s="264"/>
      <c r="XO36" s="264"/>
      <c r="XP36" s="264"/>
      <c r="XQ36" s="264"/>
      <c r="XR36" s="264"/>
      <c r="XS36" s="264"/>
      <c r="XT36" s="264"/>
      <c r="XU36" s="264"/>
      <c r="XV36" s="264"/>
      <c r="XW36" s="264"/>
      <c r="XX36" s="264"/>
      <c r="XY36" s="264"/>
      <c r="XZ36" s="264"/>
      <c r="YA36" s="264"/>
      <c r="YB36" s="264"/>
      <c r="YC36" s="264"/>
      <c r="YD36" s="264"/>
      <c r="YE36" s="264"/>
      <c r="YF36" s="264"/>
      <c r="YG36" s="264"/>
      <c r="YH36" s="264"/>
      <c r="YI36" s="264"/>
      <c r="YJ36" s="264"/>
      <c r="YK36" s="264"/>
      <c r="YL36" s="264"/>
      <c r="YM36" s="264"/>
      <c r="YN36" s="264"/>
      <c r="YO36" s="264"/>
      <c r="YP36" s="264"/>
      <c r="YQ36" s="264"/>
      <c r="YR36" s="264"/>
      <c r="YS36" s="264"/>
      <c r="YT36" s="264"/>
      <c r="YU36" s="264"/>
      <c r="YV36" s="264"/>
      <c r="YW36" s="264"/>
      <c r="YX36" s="264"/>
      <c r="YY36" s="264"/>
      <c r="YZ36" s="264"/>
      <c r="ZA36" s="264"/>
      <c r="ZB36" s="264"/>
      <c r="ZC36" s="264"/>
      <c r="ZD36" s="264"/>
      <c r="ZE36" s="264"/>
      <c r="ZF36" s="264"/>
      <c r="ZG36" s="264"/>
      <c r="ZH36" s="264"/>
      <c r="ZI36" s="264"/>
      <c r="ZJ36" s="264"/>
      <c r="ZK36" s="264"/>
      <c r="ZL36" s="264"/>
      <c r="ZM36" s="264"/>
      <c r="ZN36" s="264"/>
      <c r="ZO36" s="264"/>
      <c r="ZP36" s="264"/>
      <c r="ZQ36" s="264"/>
      <c r="ZR36" s="264"/>
      <c r="ZS36" s="264"/>
      <c r="ZT36" s="264"/>
      <c r="ZU36" s="264"/>
      <c r="ZV36" s="264"/>
      <c r="ZW36" s="264"/>
      <c r="ZX36" s="264"/>
      <c r="ZY36" s="264"/>
      <c r="ZZ36" s="264"/>
      <c r="AAA36" s="264"/>
      <c r="AAB36" s="264"/>
      <c r="AAC36" s="264"/>
      <c r="AAD36" s="264"/>
      <c r="AAE36" s="264"/>
      <c r="AAF36" s="264"/>
      <c r="AAG36" s="264"/>
      <c r="AAH36" s="264"/>
      <c r="AAI36" s="264"/>
      <c r="AAJ36" s="264"/>
      <c r="AAK36" s="264"/>
      <c r="AAL36" s="264"/>
      <c r="AAM36" s="264"/>
      <c r="AAN36" s="264"/>
      <c r="AAO36" s="264"/>
      <c r="AAP36" s="264"/>
      <c r="AAQ36" s="264"/>
      <c r="AAR36" s="264"/>
      <c r="AAS36" s="264"/>
      <c r="AAT36" s="264"/>
      <c r="AAU36" s="264"/>
      <c r="AAV36" s="264"/>
      <c r="AAW36" s="264"/>
      <c r="AAX36" s="264"/>
      <c r="AAY36" s="264"/>
      <c r="AAZ36" s="264"/>
      <c r="ABA36" s="264"/>
      <c r="ABB36" s="264"/>
      <c r="ABC36" s="264"/>
      <c r="ABD36" s="264"/>
      <c r="ABE36" s="264"/>
      <c r="ABF36" s="264"/>
      <c r="ABG36" s="264"/>
      <c r="ABH36" s="264"/>
      <c r="ABI36" s="264"/>
      <c r="ABJ36" s="264"/>
      <c r="ABK36" s="264"/>
      <c r="ABL36" s="264"/>
      <c r="ABM36" s="264"/>
      <c r="ABN36" s="264"/>
      <c r="ABO36" s="264"/>
      <c r="ABP36" s="264"/>
      <c r="ABQ36" s="264"/>
      <c r="ABR36" s="264"/>
      <c r="ABS36" s="264"/>
      <c r="ABT36" s="264"/>
      <c r="ABU36" s="264"/>
      <c r="ABV36" s="264"/>
      <c r="ABW36" s="264"/>
      <c r="ABX36" s="264"/>
      <c r="ABY36" s="264"/>
      <c r="ABZ36" s="264"/>
      <c r="ACA36" s="264"/>
      <c r="ACB36" s="264"/>
      <c r="ACC36" s="264"/>
      <c r="ACD36" s="264"/>
      <c r="ACE36" s="264"/>
      <c r="ACF36" s="264"/>
      <c r="ACG36" s="264"/>
      <c r="ACH36" s="264"/>
      <c r="ACI36" s="264"/>
      <c r="ACJ36" s="264"/>
      <c r="ACK36" s="264"/>
      <c r="ACL36" s="264"/>
      <c r="ACM36" s="264"/>
      <c r="ACN36" s="264"/>
      <c r="ACO36" s="264"/>
      <c r="ACP36" s="264"/>
      <c r="ACQ36" s="264"/>
      <c r="ACR36" s="264"/>
      <c r="ACS36" s="264"/>
      <c r="ACT36" s="264"/>
      <c r="ACU36" s="264"/>
      <c r="ACV36" s="264"/>
      <c r="ACW36" s="264"/>
      <c r="ACX36" s="264"/>
      <c r="ACY36" s="264"/>
      <c r="ACZ36" s="264"/>
      <c r="ADA36" s="264"/>
      <c r="ADB36" s="264"/>
      <c r="ADC36" s="264"/>
      <c r="ADD36" s="264"/>
      <c r="ADE36" s="264"/>
      <c r="ADF36" s="264"/>
      <c r="ADG36" s="264"/>
      <c r="ADH36" s="264"/>
      <c r="ADI36" s="264"/>
      <c r="ADJ36" s="264"/>
      <c r="ADK36" s="264"/>
      <c r="ADL36" s="264"/>
      <c r="ADM36" s="264"/>
      <c r="ADN36" s="264"/>
      <c r="ADO36" s="264"/>
      <c r="ADP36" s="264"/>
      <c r="ADQ36" s="264"/>
      <c r="ADR36" s="264"/>
      <c r="ADS36" s="264"/>
      <c r="ADT36" s="264"/>
      <c r="ADU36" s="264"/>
      <c r="ADV36" s="264"/>
      <c r="ADW36" s="264"/>
      <c r="ADX36" s="264"/>
      <c r="ADY36" s="264"/>
      <c r="ADZ36" s="264"/>
      <c r="AEA36" s="264"/>
      <c r="AEB36" s="264"/>
      <c r="AEC36" s="264"/>
      <c r="AED36" s="264"/>
      <c r="AEE36" s="264"/>
      <c r="AEF36" s="264"/>
      <c r="AEG36" s="264"/>
      <c r="AEH36" s="264"/>
      <c r="AEI36" s="264"/>
      <c r="AEJ36" s="264"/>
      <c r="AEK36" s="264"/>
      <c r="AEL36" s="264"/>
      <c r="AEM36" s="264"/>
      <c r="AEN36" s="264"/>
      <c r="AEO36" s="264"/>
      <c r="AEP36" s="264"/>
      <c r="AEQ36" s="264"/>
      <c r="AER36" s="264"/>
      <c r="AES36" s="264"/>
      <c r="AET36" s="264"/>
      <c r="AEU36" s="264"/>
      <c r="AEV36" s="264"/>
      <c r="AEW36" s="264"/>
      <c r="AEX36" s="264"/>
      <c r="AEY36" s="264"/>
      <c r="AEZ36" s="264"/>
      <c r="AFA36" s="264"/>
      <c r="AFB36" s="264"/>
      <c r="AFC36" s="264"/>
      <c r="AFD36" s="264"/>
      <c r="AFE36" s="264"/>
      <c r="AFF36" s="264"/>
      <c r="AFG36" s="264"/>
      <c r="AFH36" s="264"/>
      <c r="AFI36" s="264"/>
      <c r="AFJ36" s="264"/>
      <c r="AFK36" s="264"/>
      <c r="AFL36" s="264"/>
      <c r="AFM36" s="264"/>
      <c r="AFN36" s="264"/>
      <c r="AFO36" s="264"/>
      <c r="AFP36" s="264"/>
      <c r="AFQ36" s="264"/>
      <c r="AFR36" s="264"/>
      <c r="AFS36" s="264"/>
      <c r="AFT36" s="264"/>
      <c r="AFU36" s="264"/>
      <c r="AFV36" s="264"/>
      <c r="AFW36" s="264"/>
      <c r="AFX36" s="264"/>
      <c r="AFY36" s="264"/>
      <c r="AFZ36" s="264"/>
      <c r="AGA36" s="264"/>
      <c r="AGB36" s="264"/>
      <c r="AGC36" s="264"/>
      <c r="AGD36" s="264"/>
      <c r="AGE36" s="264"/>
      <c r="AGF36" s="264"/>
      <c r="AGG36" s="264"/>
      <c r="AGH36" s="264"/>
      <c r="AGI36" s="264"/>
      <c r="AGJ36" s="264"/>
      <c r="AGK36" s="264"/>
      <c r="AGL36" s="264"/>
      <c r="AGM36" s="264"/>
      <c r="AGN36" s="264"/>
      <c r="AGO36" s="264"/>
      <c r="AGP36" s="264"/>
      <c r="AGQ36" s="264"/>
      <c r="AGR36" s="264"/>
      <c r="AGS36" s="264"/>
      <c r="AGT36" s="264"/>
      <c r="AGU36" s="264"/>
      <c r="AGV36" s="264"/>
      <c r="AGW36" s="264"/>
      <c r="AGX36" s="264"/>
      <c r="AGY36" s="264"/>
      <c r="AGZ36" s="264"/>
      <c r="AHA36" s="264"/>
      <c r="AHB36" s="264"/>
      <c r="AHC36" s="264"/>
      <c r="AHD36" s="264"/>
      <c r="AHE36" s="264"/>
      <c r="AHF36" s="264"/>
      <c r="AHG36" s="264"/>
      <c r="AHH36" s="264"/>
      <c r="AHI36" s="264"/>
      <c r="AHJ36" s="264"/>
      <c r="AHK36" s="264"/>
      <c r="AHL36" s="264"/>
      <c r="AHM36" s="264"/>
      <c r="AHN36" s="264"/>
      <c r="AHO36" s="264"/>
      <c r="AHP36" s="264"/>
      <c r="AHQ36" s="264"/>
      <c r="AHR36" s="264"/>
      <c r="AHS36" s="264"/>
      <c r="AHT36" s="264"/>
      <c r="AHU36" s="264"/>
      <c r="AHV36" s="264"/>
      <c r="AHW36" s="264"/>
      <c r="AHX36" s="264"/>
      <c r="AHY36" s="264"/>
      <c r="AHZ36" s="264"/>
      <c r="AIA36" s="264"/>
      <c r="AIB36" s="264"/>
      <c r="AIC36" s="264"/>
      <c r="AID36" s="264"/>
      <c r="AIE36" s="264"/>
      <c r="AIF36" s="264"/>
      <c r="AIG36" s="264"/>
      <c r="AIH36" s="264"/>
      <c r="AII36" s="264"/>
      <c r="AIJ36" s="264"/>
      <c r="AIK36" s="264"/>
      <c r="AIL36" s="264"/>
      <c r="AIM36" s="264"/>
      <c r="AIN36" s="264"/>
      <c r="AIO36" s="264"/>
      <c r="AIP36" s="264"/>
      <c r="AIQ36" s="264"/>
      <c r="AIR36" s="264"/>
      <c r="AIS36" s="264"/>
      <c r="AIT36" s="264"/>
      <c r="AIU36" s="264"/>
      <c r="AIV36" s="264"/>
      <c r="AIW36" s="264"/>
      <c r="AIX36" s="264"/>
      <c r="AIY36" s="264"/>
      <c r="AIZ36" s="264"/>
      <c r="AJA36" s="264"/>
      <c r="AJB36" s="264"/>
      <c r="AJC36" s="264"/>
      <c r="AJD36" s="264"/>
      <c r="AJE36" s="264"/>
      <c r="AJF36" s="264"/>
      <c r="AJG36" s="264"/>
      <c r="AJH36" s="264"/>
      <c r="AJI36" s="264"/>
      <c r="AJJ36" s="264"/>
      <c r="AJK36" s="264"/>
      <c r="AJL36" s="264"/>
      <c r="AJM36" s="264"/>
      <c r="AJN36" s="264"/>
      <c r="AJO36" s="264"/>
      <c r="AJP36" s="264"/>
      <c r="AJQ36" s="264"/>
      <c r="AJR36" s="264"/>
      <c r="AJS36" s="264"/>
      <c r="AJT36" s="264"/>
      <c r="AJU36" s="264"/>
      <c r="AJV36" s="264"/>
      <c r="AJW36" s="264"/>
      <c r="AJX36" s="264"/>
      <c r="AJY36" s="264"/>
      <c r="AJZ36" s="264"/>
      <c r="AKA36" s="264"/>
      <c r="AKB36" s="264"/>
      <c r="AKC36" s="264"/>
      <c r="AKD36" s="264"/>
      <c r="AKE36" s="264"/>
      <c r="AKF36" s="264"/>
      <c r="AKG36" s="264"/>
      <c r="AKH36" s="264"/>
      <c r="AKI36" s="264"/>
      <c r="AKJ36" s="264"/>
      <c r="AKK36" s="264"/>
      <c r="AKL36" s="264"/>
      <c r="AKM36" s="264"/>
      <c r="AKN36" s="264"/>
      <c r="AKO36" s="264"/>
      <c r="AKP36" s="264"/>
      <c r="AKQ36" s="264"/>
      <c r="AKR36" s="264"/>
      <c r="AKS36" s="264"/>
      <c r="AKT36" s="264"/>
      <c r="AKU36" s="264"/>
      <c r="AKV36" s="264"/>
      <c r="AKW36" s="264"/>
      <c r="AKX36" s="264"/>
      <c r="AKY36" s="264"/>
      <c r="AKZ36" s="264"/>
      <c r="ALA36" s="264"/>
      <c r="ALB36" s="264"/>
      <c r="ALC36" s="264"/>
      <c r="ALD36" s="264"/>
      <c r="ALE36" s="264"/>
      <c r="ALF36" s="264"/>
      <c r="ALG36" s="264"/>
      <c r="ALH36" s="264"/>
      <c r="ALI36" s="264"/>
      <c r="ALJ36" s="264"/>
      <c r="ALK36" s="264"/>
      <c r="ALL36" s="264"/>
      <c r="ALM36" s="264"/>
      <c r="ALN36" s="264"/>
      <c r="ALO36" s="264"/>
      <c r="ALP36" s="264"/>
      <c r="ALQ36" s="264"/>
      <c r="ALR36" s="264"/>
      <c r="ALS36" s="264"/>
      <c r="ALT36" s="264"/>
      <c r="ALU36" s="264"/>
      <c r="ALV36" s="264"/>
      <c r="ALW36" s="264"/>
      <c r="ALX36" s="264"/>
      <c r="ALY36" s="264"/>
      <c r="ALZ36" s="264"/>
      <c r="AMA36" s="264"/>
      <c r="AMB36" s="264"/>
      <c r="AMC36" s="264"/>
      <c r="AMD36" s="264"/>
      <c r="AME36" s="264"/>
      <c r="AMF36" s="264"/>
      <c r="AMG36" s="264"/>
      <c r="AMH36" s="264"/>
      <c r="AMI36" s="264"/>
      <c r="AMJ36" s="264"/>
      <c r="AMK36" s="264"/>
      <c r="AML36" s="264"/>
      <c r="AMM36" s="264"/>
      <c r="AMN36" s="264"/>
      <c r="AMO36" s="264"/>
      <c r="AMP36" s="264"/>
      <c r="AMQ36" s="264"/>
      <c r="AMR36" s="264"/>
      <c r="AMS36" s="264"/>
      <c r="AMT36" s="264"/>
      <c r="AMU36" s="264"/>
      <c r="AMV36" s="264"/>
      <c r="AMW36" s="264"/>
      <c r="AMX36" s="264"/>
      <c r="AMY36" s="264"/>
      <c r="AMZ36" s="264"/>
      <c r="ANA36" s="264"/>
      <c r="ANB36" s="264"/>
      <c r="ANC36" s="264"/>
      <c r="AND36" s="264"/>
      <c r="ANE36" s="264"/>
      <c r="ANF36" s="264"/>
      <c r="ANG36" s="264"/>
      <c r="ANH36" s="264"/>
      <c r="ANI36" s="264"/>
      <c r="ANJ36" s="264"/>
      <c r="ANK36" s="264"/>
      <c r="ANL36" s="264"/>
      <c r="ANM36" s="264"/>
      <c r="ANN36" s="264"/>
      <c r="ANO36" s="264"/>
      <c r="ANP36" s="264"/>
      <c r="ANQ36" s="264"/>
      <c r="ANR36" s="264"/>
      <c r="ANS36" s="264"/>
      <c r="ANT36" s="264"/>
      <c r="ANU36" s="264"/>
      <c r="ANV36" s="264"/>
      <c r="ANW36" s="264"/>
      <c r="ANX36" s="264"/>
      <c r="ANY36" s="264"/>
      <c r="ANZ36" s="264"/>
      <c r="AOA36" s="264"/>
      <c r="AOB36" s="264"/>
      <c r="AOC36" s="264"/>
      <c r="AOD36" s="264"/>
      <c r="AOE36" s="264"/>
      <c r="AOF36" s="264"/>
      <c r="AOG36" s="264"/>
      <c r="AOH36" s="264"/>
      <c r="AOI36" s="264"/>
      <c r="AOJ36" s="264"/>
      <c r="AOK36" s="264"/>
      <c r="AOL36" s="264"/>
      <c r="AOM36" s="264"/>
      <c r="AON36" s="264"/>
      <c r="AOO36" s="264"/>
      <c r="AOP36" s="264"/>
      <c r="AOQ36" s="264"/>
      <c r="AOR36" s="264"/>
      <c r="AOS36" s="264"/>
      <c r="AOT36" s="264"/>
      <c r="AOU36" s="264"/>
      <c r="AOV36" s="264"/>
      <c r="AOW36" s="264"/>
      <c r="AOX36" s="264"/>
      <c r="AOY36" s="264"/>
      <c r="AOZ36" s="264"/>
      <c r="APA36" s="264"/>
      <c r="APB36" s="264"/>
      <c r="APC36" s="264"/>
      <c r="APD36" s="264"/>
      <c r="APE36" s="264"/>
      <c r="APF36" s="264"/>
      <c r="APG36" s="264"/>
      <c r="APH36" s="264"/>
      <c r="API36" s="264"/>
      <c r="APJ36" s="264"/>
      <c r="APK36" s="264"/>
      <c r="APL36" s="264"/>
      <c r="APM36" s="264"/>
      <c r="APN36" s="264"/>
      <c r="APO36" s="264"/>
      <c r="APP36" s="264"/>
      <c r="APQ36" s="264"/>
      <c r="APR36" s="264"/>
      <c r="APS36" s="264"/>
      <c r="APT36" s="264"/>
      <c r="APU36" s="264"/>
      <c r="APV36" s="264"/>
      <c r="APW36" s="264"/>
      <c r="APX36" s="264"/>
      <c r="APY36" s="264"/>
      <c r="APZ36" s="264"/>
      <c r="AQA36" s="264"/>
      <c r="AQB36" s="264"/>
      <c r="AQC36" s="264"/>
      <c r="AQD36" s="264"/>
      <c r="AQE36" s="264"/>
      <c r="AQF36" s="264"/>
      <c r="AQG36" s="264"/>
      <c r="AQH36" s="264"/>
      <c r="AQI36" s="264"/>
      <c r="AQJ36" s="264"/>
      <c r="AQK36" s="264"/>
      <c r="AQL36" s="264"/>
      <c r="AQM36" s="264"/>
      <c r="AQN36" s="264"/>
      <c r="AQO36" s="264"/>
      <c r="AQP36" s="264"/>
      <c r="AQQ36" s="264"/>
      <c r="AQR36" s="264"/>
      <c r="AQS36" s="264"/>
      <c r="AQT36" s="264"/>
      <c r="AQU36" s="264"/>
      <c r="AQV36" s="264"/>
      <c r="AQW36" s="264"/>
      <c r="AQX36" s="264"/>
      <c r="AQY36" s="264"/>
      <c r="AQZ36" s="264"/>
      <c r="ARA36" s="264"/>
      <c r="ARB36" s="264"/>
      <c r="ARC36" s="264"/>
      <c r="ARD36" s="264"/>
      <c r="ARE36" s="264"/>
      <c r="ARF36" s="264"/>
      <c r="ARG36" s="264"/>
      <c r="ARH36" s="264"/>
      <c r="ARI36" s="264"/>
      <c r="ARJ36" s="264"/>
      <c r="ARK36" s="264"/>
      <c r="ARL36" s="264"/>
      <c r="ARM36" s="264"/>
      <c r="ARN36" s="264"/>
      <c r="ARO36" s="264"/>
      <c r="ARP36" s="264"/>
      <c r="ARQ36" s="264"/>
      <c r="ARR36" s="264"/>
      <c r="ARS36" s="264"/>
      <c r="ART36" s="264"/>
      <c r="ARU36" s="264"/>
      <c r="ARV36" s="264"/>
      <c r="ARW36" s="264"/>
      <c r="ARX36" s="264"/>
      <c r="ARY36" s="264"/>
      <c r="ARZ36" s="264"/>
      <c r="ASA36" s="264"/>
      <c r="ASB36" s="264"/>
      <c r="ASC36" s="264"/>
      <c r="ASD36" s="264"/>
      <c r="ASE36" s="264"/>
      <c r="ASF36" s="264"/>
      <c r="ASG36" s="264"/>
      <c r="ASH36" s="264"/>
      <c r="ASI36" s="264"/>
      <c r="ASJ36" s="264"/>
      <c r="ASK36" s="264"/>
      <c r="ASL36" s="264"/>
      <c r="ASM36" s="264"/>
      <c r="ASN36" s="264"/>
      <c r="ASO36" s="264"/>
      <c r="ASP36" s="264"/>
      <c r="ASQ36" s="264"/>
      <c r="ASR36" s="264"/>
      <c r="ASS36" s="264"/>
      <c r="AST36" s="264"/>
      <c r="ASU36" s="264"/>
      <c r="ASV36" s="264"/>
      <c r="ASW36" s="264"/>
      <c r="ASX36" s="264"/>
      <c r="ASY36" s="264"/>
      <c r="ASZ36" s="264"/>
      <c r="ATA36" s="264"/>
      <c r="ATB36" s="264"/>
      <c r="ATC36" s="264"/>
      <c r="ATD36" s="264"/>
      <c r="ATE36" s="264"/>
      <c r="ATF36" s="264"/>
      <c r="ATG36" s="264"/>
      <c r="ATH36" s="264"/>
      <c r="ATI36" s="264"/>
      <c r="ATJ36" s="264"/>
      <c r="ATK36" s="264"/>
      <c r="ATL36" s="264"/>
      <c r="ATM36" s="264"/>
      <c r="ATN36" s="264"/>
      <c r="ATO36" s="264"/>
      <c r="ATP36" s="264"/>
      <c r="ATQ36" s="264"/>
      <c r="ATR36" s="264"/>
      <c r="ATS36" s="264"/>
      <c r="ATT36" s="264"/>
      <c r="ATU36" s="264"/>
      <c r="ATV36" s="264"/>
      <c r="ATW36" s="264"/>
      <c r="ATX36" s="264"/>
      <c r="ATY36" s="264"/>
      <c r="ATZ36" s="264"/>
      <c r="AUA36" s="264"/>
      <c r="AUB36" s="264"/>
      <c r="AUC36" s="264"/>
      <c r="AUD36" s="264"/>
      <c r="AUE36" s="264"/>
      <c r="AUF36" s="264"/>
      <c r="AUG36" s="264"/>
      <c r="AUH36" s="264"/>
      <c r="AUI36" s="264"/>
      <c r="AUJ36" s="264"/>
      <c r="AUK36" s="264"/>
      <c r="AUL36" s="264"/>
      <c r="AUM36" s="264"/>
      <c r="AUN36" s="264"/>
      <c r="AUO36" s="264"/>
      <c r="AUP36" s="264"/>
      <c r="AUQ36" s="264"/>
      <c r="AUR36" s="264"/>
      <c r="AUS36" s="264"/>
      <c r="AUT36" s="264"/>
      <c r="AUU36" s="264"/>
      <c r="AUV36" s="264"/>
      <c r="AUW36" s="264"/>
      <c r="AUX36" s="264"/>
      <c r="AUY36" s="264"/>
      <c r="AUZ36" s="264"/>
      <c r="AVA36" s="264"/>
      <c r="AVB36" s="264"/>
      <c r="AVC36" s="264"/>
      <c r="AVD36" s="264"/>
      <c r="AVE36" s="264"/>
      <c r="AVF36" s="264"/>
      <c r="AVG36" s="264"/>
      <c r="AVH36" s="264"/>
      <c r="AVI36" s="264"/>
      <c r="AVJ36" s="264"/>
      <c r="AVK36" s="264"/>
      <c r="AVL36" s="264"/>
      <c r="AVM36" s="264"/>
      <c r="AVN36" s="264"/>
      <c r="AVO36" s="264"/>
      <c r="AVP36" s="264"/>
      <c r="AVQ36" s="264"/>
      <c r="AVR36" s="264"/>
      <c r="AVS36" s="264"/>
      <c r="AVT36" s="264"/>
      <c r="AVU36" s="264"/>
      <c r="AVV36" s="264"/>
      <c r="AVW36" s="264"/>
      <c r="AVX36" s="264"/>
      <c r="AVY36" s="264"/>
      <c r="AVZ36" s="264"/>
      <c r="AWA36" s="264"/>
      <c r="AWB36" s="264"/>
      <c r="AWC36" s="264"/>
      <c r="AWD36" s="264"/>
      <c r="AWE36" s="264"/>
      <c r="AWF36" s="264"/>
      <c r="AWG36" s="264"/>
      <c r="AWH36" s="264"/>
      <c r="AWI36" s="264"/>
      <c r="AWJ36" s="264"/>
      <c r="AWK36" s="264"/>
      <c r="AWL36" s="264"/>
      <c r="AWM36" s="264"/>
      <c r="AWN36" s="264"/>
      <c r="AWO36" s="264"/>
      <c r="AWP36" s="264"/>
      <c r="AWQ36" s="264"/>
      <c r="AWR36" s="264"/>
      <c r="AWS36" s="264"/>
      <c r="AWT36" s="264"/>
      <c r="AWU36" s="264"/>
      <c r="AWV36" s="264"/>
      <c r="AWW36" s="264"/>
      <c r="AWX36" s="264"/>
      <c r="AWY36" s="264"/>
      <c r="AWZ36" s="264"/>
      <c r="AXA36" s="264"/>
      <c r="AXB36" s="264"/>
      <c r="AXC36" s="264"/>
      <c r="AXD36" s="264"/>
      <c r="AXE36" s="264"/>
      <c r="AXF36" s="264"/>
      <c r="AXG36" s="264"/>
      <c r="AXH36" s="264"/>
      <c r="AXI36" s="264"/>
      <c r="AXJ36" s="264"/>
      <c r="AXK36" s="264"/>
      <c r="AXL36" s="264"/>
      <c r="AXM36" s="264"/>
      <c r="AXN36" s="264"/>
      <c r="AXO36" s="264"/>
      <c r="AXP36" s="264"/>
      <c r="AXQ36" s="264"/>
      <c r="AXR36" s="264"/>
      <c r="AXS36" s="264"/>
      <c r="AXT36" s="264"/>
      <c r="AXU36" s="264"/>
      <c r="AXV36" s="264"/>
      <c r="AXW36" s="264"/>
      <c r="AXX36" s="264"/>
      <c r="AXY36" s="264"/>
      <c r="AXZ36" s="264"/>
      <c r="AYA36" s="264"/>
      <c r="AYB36" s="264"/>
      <c r="AYC36" s="264"/>
      <c r="AYD36" s="264"/>
      <c r="AYE36" s="264"/>
      <c r="AYF36" s="264"/>
      <c r="AYG36" s="264"/>
      <c r="AYH36" s="264"/>
      <c r="AYI36" s="264"/>
      <c r="AYJ36" s="264"/>
      <c r="AYK36" s="264"/>
      <c r="AYL36" s="264"/>
      <c r="AYM36" s="264"/>
      <c r="AYN36" s="264"/>
      <c r="AYO36" s="264"/>
      <c r="AYP36" s="264"/>
      <c r="AYQ36" s="264"/>
      <c r="AYR36" s="264"/>
      <c r="AYS36" s="264"/>
      <c r="AYT36" s="264"/>
      <c r="AYU36" s="264"/>
      <c r="AYV36" s="264"/>
      <c r="AYW36" s="264"/>
      <c r="AYX36" s="264"/>
      <c r="AYY36" s="264"/>
      <c r="AYZ36" s="264"/>
      <c r="AZA36" s="264"/>
      <c r="AZB36" s="264"/>
      <c r="AZC36" s="264"/>
      <c r="AZD36" s="264"/>
      <c r="AZE36" s="264"/>
      <c r="AZF36" s="264"/>
      <c r="AZG36" s="264"/>
      <c r="AZH36" s="264"/>
      <c r="AZI36" s="264"/>
      <c r="AZJ36" s="264"/>
      <c r="AZK36" s="264"/>
      <c r="AZL36" s="264"/>
      <c r="AZM36" s="264"/>
      <c r="AZN36" s="264"/>
      <c r="AZO36" s="264"/>
      <c r="AZP36" s="264"/>
      <c r="AZQ36" s="264"/>
      <c r="AZR36" s="264"/>
      <c r="AZS36" s="264"/>
      <c r="AZT36" s="264"/>
      <c r="AZU36" s="264"/>
      <c r="AZV36" s="264"/>
      <c r="AZW36" s="264"/>
      <c r="AZX36" s="264"/>
      <c r="AZY36" s="264"/>
      <c r="AZZ36" s="264"/>
      <c r="BAA36" s="264"/>
      <c r="BAB36" s="264"/>
      <c r="BAC36" s="264"/>
      <c r="BAD36" s="264"/>
      <c r="BAE36" s="264"/>
      <c r="BAF36" s="264"/>
      <c r="BAG36" s="264"/>
      <c r="BAH36" s="264"/>
      <c r="BAI36" s="264"/>
      <c r="BAJ36" s="264"/>
      <c r="BAK36" s="264"/>
      <c r="BAL36" s="264"/>
      <c r="BAM36" s="264"/>
      <c r="BAN36" s="264"/>
      <c r="BAO36" s="264"/>
      <c r="BAP36" s="264"/>
      <c r="BAQ36" s="264"/>
      <c r="BAR36" s="264"/>
      <c r="BAS36" s="264"/>
      <c r="BAT36" s="264"/>
      <c r="BAU36" s="264"/>
      <c r="BAV36" s="264"/>
      <c r="BAW36" s="264"/>
      <c r="BAX36" s="264"/>
      <c r="BAY36" s="264"/>
      <c r="BAZ36" s="264"/>
      <c r="BBA36" s="264"/>
      <c r="BBB36" s="264"/>
      <c r="BBC36" s="264"/>
      <c r="BBD36" s="264"/>
      <c r="BBE36" s="264"/>
      <c r="BBF36" s="264"/>
      <c r="BBG36" s="264"/>
      <c r="BBH36" s="264"/>
      <c r="BBI36" s="264"/>
      <c r="BBJ36" s="264"/>
      <c r="BBK36" s="264"/>
      <c r="BBL36" s="264"/>
      <c r="BBM36" s="264"/>
      <c r="BBN36" s="264"/>
      <c r="BBO36" s="264"/>
      <c r="BBP36" s="264"/>
      <c r="BBQ36" s="264"/>
      <c r="BBR36" s="264"/>
      <c r="BBS36" s="264"/>
      <c r="BBT36" s="264"/>
      <c r="BBU36" s="264"/>
      <c r="BBV36" s="264"/>
      <c r="BBW36" s="264"/>
      <c r="BBX36" s="264"/>
      <c r="BBY36" s="264"/>
      <c r="BBZ36" s="264"/>
      <c r="BCA36" s="264"/>
      <c r="BCB36" s="264"/>
      <c r="BCC36" s="264"/>
      <c r="BCD36" s="264"/>
      <c r="BCE36" s="264"/>
      <c r="BCF36" s="264"/>
      <c r="BCG36" s="264"/>
      <c r="BCH36" s="264"/>
      <c r="BCI36" s="264"/>
      <c r="BCJ36" s="264"/>
      <c r="BCK36" s="264"/>
      <c r="BCL36" s="264"/>
      <c r="BCM36" s="264"/>
      <c r="BCN36" s="264"/>
      <c r="BCO36" s="264"/>
      <c r="BCP36" s="264"/>
      <c r="BCQ36" s="264"/>
      <c r="BCR36" s="264"/>
      <c r="BCS36" s="264"/>
      <c r="BCT36" s="264"/>
      <c r="BCU36" s="264"/>
      <c r="BCV36" s="264"/>
      <c r="BCW36" s="264"/>
      <c r="BCX36" s="264"/>
      <c r="BCY36" s="264"/>
      <c r="BCZ36" s="264"/>
      <c r="BDA36" s="264"/>
      <c r="BDB36" s="264"/>
      <c r="BDC36" s="264"/>
      <c r="BDD36" s="264"/>
      <c r="BDE36" s="264"/>
      <c r="BDF36" s="264"/>
      <c r="BDG36" s="264"/>
      <c r="BDH36" s="264"/>
      <c r="BDI36" s="264"/>
      <c r="BDJ36" s="264"/>
      <c r="BDK36" s="264"/>
      <c r="BDL36" s="264"/>
      <c r="BDM36" s="264"/>
      <c r="BDN36" s="264"/>
      <c r="BDO36" s="264"/>
      <c r="BDP36" s="264"/>
      <c r="BDQ36" s="264"/>
      <c r="BDR36" s="264"/>
      <c r="BDS36" s="264"/>
      <c r="BDT36" s="264"/>
      <c r="BDU36" s="264"/>
      <c r="BDV36" s="264"/>
      <c r="BDW36" s="264"/>
      <c r="BDX36" s="264"/>
      <c r="BDY36" s="264"/>
      <c r="BDZ36" s="264"/>
      <c r="BEA36" s="264"/>
      <c r="BEB36" s="264"/>
      <c r="BEC36" s="264"/>
      <c r="BED36" s="264"/>
      <c r="BEE36" s="264"/>
      <c r="BEF36" s="264"/>
      <c r="BEG36" s="264"/>
      <c r="BEH36" s="264"/>
      <c r="BEI36" s="264"/>
      <c r="BEJ36" s="264"/>
      <c r="BEK36" s="264"/>
      <c r="BEL36" s="264"/>
      <c r="BEM36" s="264"/>
      <c r="BEN36" s="264"/>
      <c r="BEO36" s="264"/>
      <c r="BEP36" s="264"/>
      <c r="BEQ36" s="264"/>
      <c r="BER36" s="264"/>
      <c r="BES36" s="264"/>
      <c r="BET36" s="264"/>
      <c r="BEU36" s="264"/>
      <c r="BEV36" s="264"/>
      <c r="BEW36" s="264"/>
      <c r="BEX36" s="264"/>
      <c r="BEY36" s="264"/>
      <c r="BEZ36" s="264"/>
      <c r="BFA36" s="264"/>
      <c r="BFB36" s="264"/>
      <c r="BFC36" s="264"/>
      <c r="BFD36" s="264"/>
      <c r="BFE36" s="264"/>
      <c r="BFF36" s="264"/>
      <c r="BFG36" s="264"/>
      <c r="BFH36" s="264"/>
      <c r="BFI36" s="264"/>
      <c r="BFJ36" s="264"/>
      <c r="BFK36" s="264"/>
      <c r="BFL36" s="264"/>
      <c r="BFM36" s="264"/>
      <c r="BFN36" s="264"/>
      <c r="BFO36" s="264"/>
      <c r="BFP36" s="264"/>
      <c r="BFQ36" s="264"/>
      <c r="BFR36" s="264"/>
      <c r="BFS36" s="264"/>
      <c r="BFT36" s="264"/>
      <c r="BFU36" s="264"/>
      <c r="BFV36" s="264"/>
      <c r="BFW36" s="264"/>
      <c r="BFX36" s="264"/>
      <c r="BFY36" s="264"/>
      <c r="BFZ36" s="264"/>
      <c r="BGA36" s="264"/>
      <c r="BGB36" s="264"/>
      <c r="BGC36" s="264"/>
      <c r="BGD36" s="264"/>
      <c r="BGE36" s="264"/>
      <c r="BGF36" s="264"/>
      <c r="BGG36" s="264"/>
      <c r="BGH36" s="264"/>
      <c r="BGI36" s="264"/>
      <c r="BGJ36" s="264"/>
      <c r="BGK36" s="264"/>
      <c r="BGL36" s="264"/>
      <c r="BGM36" s="264"/>
      <c r="BGN36" s="264"/>
      <c r="BGO36" s="264"/>
      <c r="BGP36" s="264"/>
      <c r="BGQ36" s="264"/>
      <c r="BGR36" s="264"/>
      <c r="BGS36" s="264"/>
      <c r="BGT36" s="264"/>
      <c r="BGU36" s="264"/>
      <c r="BGV36" s="264"/>
      <c r="BGW36" s="264"/>
      <c r="BGX36" s="264"/>
      <c r="BGY36" s="264"/>
      <c r="BGZ36" s="264"/>
      <c r="BHA36" s="264"/>
      <c r="BHB36" s="264"/>
      <c r="BHC36" s="264"/>
      <c r="BHD36" s="264"/>
      <c r="BHE36" s="264"/>
      <c r="BHF36" s="264"/>
      <c r="BHG36" s="264"/>
      <c r="BHH36" s="264"/>
      <c r="BHI36" s="264"/>
      <c r="BHJ36" s="264"/>
      <c r="BHK36" s="264"/>
      <c r="BHL36" s="264"/>
      <c r="BHM36" s="264"/>
      <c r="BHN36" s="264"/>
      <c r="BHO36" s="264"/>
      <c r="BHP36" s="264"/>
      <c r="BHQ36" s="264"/>
      <c r="BHR36" s="264"/>
      <c r="BHS36" s="264"/>
      <c r="BHT36" s="264"/>
      <c r="BHU36" s="264"/>
      <c r="BHV36" s="264"/>
      <c r="BHW36" s="264"/>
      <c r="BHX36" s="264"/>
      <c r="BHY36" s="264"/>
      <c r="BHZ36" s="264"/>
      <c r="BIA36" s="264"/>
      <c r="BIB36" s="264"/>
      <c r="BIC36" s="264"/>
      <c r="BID36" s="264"/>
      <c r="BIE36" s="264"/>
      <c r="BIF36" s="264"/>
      <c r="BIG36" s="264"/>
      <c r="BIH36" s="264"/>
      <c r="BII36" s="264"/>
      <c r="BIJ36" s="264"/>
      <c r="BIK36" s="264"/>
      <c r="BIL36" s="264"/>
      <c r="BIM36" s="264"/>
      <c r="BIN36" s="264"/>
      <c r="BIO36" s="264"/>
      <c r="BIP36" s="264"/>
      <c r="BIQ36" s="264"/>
      <c r="BIR36" s="264"/>
      <c r="BIS36" s="264"/>
      <c r="BIT36" s="264"/>
      <c r="BIU36" s="264"/>
      <c r="BIV36" s="264"/>
      <c r="BIW36" s="264"/>
      <c r="BIX36" s="264"/>
      <c r="BIY36" s="264"/>
      <c r="BIZ36" s="264"/>
      <c r="BJA36" s="264"/>
      <c r="BJB36" s="264"/>
      <c r="BJC36" s="264"/>
      <c r="BJD36" s="264"/>
      <c r="BJE36" s="264"/>
      <c r="BJF36" s="264"/>
      <c r="BJG36" s="264"/>
      <c r="BJH36" s="264"/>
      <c r="BJI36" s="264"/>
      <c r="BJJ36" s="264"/>
      <c r="BJK36" s="264"/>
      <c r="BJL36" s="264"/>
      <c r="BJM36" s="264"/>
      <c r="BJN36" s="264"/>
      <c r="BJO36" s="264"/>
      <c r="BJP36" s="264"/>
      <c r="BJQ36" s="264"/>
      <c r="BJR36" s="264"/>
      <c r="BJS36" s="264"/>
      <c r="BJT36" s="264"/>
      <c r="BJU36" s="264"/>
      <c r="BJV36" s="264"/>
      <c r="BJW36" s="264"/>
      <c r="BJX36" s="264"/>
      <c r="BJY36" s="264"/>
      <c r="BJZ36" s="264"/>
      <c r="BKA36" s="264"/>
      <c r="BKB36" s="264"/>
      <c r="BKC36" s="264"/>
      <c r="BKD36" s="264"/>
      <c r="BKE36" s="264"/>
      <c r="BKF36" s="264"/>
      <c r="BKG36" s="264"/>
      <c r="BKH36" s="264"/>
      <c r="BKI36" s="264"/>
      <c r="BKJ36" s="264"/>
      <c r="BKK36" s="264"/>
      <c r="BKL36" s="264"/>
      <c r="BKM36" s="264"/>
      <c r="BKN36" s="264"/>
      <c r="BKO36" s="264"/>
      <c r="BKP36" s="264"/>
      <c r="BKQ36" s="264"/>
      <c r="BKR36" s="264"/>
      <c r="BKS36" s="264"/>
      <c r="BKT36" s="264"/>
      <c r="BKU36" s="264"/>
      <c r="BKV36" s="264"/>
      <c r="BKW36" s="264"/>
      <c r="BKX36" s="264"/>
      <c r="BKY36" s="264"/>
      <c r="BKZ36" s="264"/>
      <c r="BLA36" s="264"/>
      <c r="BLB36" s="264"/>
      <c r="BLC36" s="264"/>
      <c r="BLD36" s="264"/>
      <c r="BLE36" s="264"/>
      <c r="BLF36" s="264"/>
      <c r="BLG36" s="264"/>
      <c r="BLH36" s="264"/>
      <c r="BLI36" s="264"/>
      <c r="BLJ36" s="264"/>
      <c r="BLK36" s="264"/>
      <c r="BLL36" s="264"/>
      <c r="BLM36" s="264"/>
      <c r="BLN36" s="264"/>
      <c r="BLO36" s="264"/>
      <c r="BLP36" s="264"/>
      <c r="BLQ36" s="264"/>
      <c r="BLR36" s="264"/>
      <c r="BLS36" s="264"/>
      <c r="BLT36" s="264"/>
      <c r="BLU36" s="264"/>
      <c r="BLV36" s="264"/>
      <c r="BLW36" s="264"/>
      <c r="BLX36" s="264"/>
      <c r="BLY36" s="264"/>
      <c r="BLZ36" s="264"/>
      <c r="BMA36" s="264"/>
      <c r="BMB36" s="264"/>
      <c r="BMC36" s="264"/>
      <c r="BMD36" s="264"/>
      <c r="BME36" s="264"/>
      <c r="BMF36" s="264"/>
      <c r="BMG36" s="264"/>
      <c r="BMH36" s="264"/>
      <c r="BMI36" s="264"/>
      <c r="BMJ36" s="264"/>
      <c r="BMK36" s="264"/>
      <c r="BML36" s="264"/>
      <c r="BMM36" s="264"/>
      <c r="BMN36" s="264"/>
      <c r="BMO36" s="264"/>
      <c r="BMP36" s="264"/>
      <c r="BMQ36" s="264"/>
      <c r="BMR36" s="264"/>
      <c r="BMS36" s="264"/>
      <c r="BMT36" s="264"/>
      <c r="BMU36" s="264"/>
      <c r="BMV36" s="264"/>
      <c r="BMW36" s="264"/>
      <c r="BMX36" s="264"/>
      <c r="BMY36" s="264"/>
      <c r="BMZ36" s="264"/>
      <c r="BNA36" s="264"/>
      <c r="BNB36" s="264"/>
      <c r="BNC36" s="264"/>
      <c r="BND36" s="264"/>
      <c r="BNE36" s="264"/>
      <c r="BNF36" s="264"/>
      <c r="BNG36" s="264"/>
      <c r="BNH36" s="264"/>
      <c r="BNI36" s="264"/>
      <c r="BNJ36" s="264"/>
      <c r="BNK36" s="264"/>
      <c r="BNL36" s="264"/>
      <c r="BNM36" s="264"/>
      <c r="BNN36" s="264"/>
      <c r="BNO36" s="264"/>
      <c r="BNP36" s="264"/>
      <c r="BNQ36" s="264"/>
      <c r="BNR36" s="264"/>
      <c r="BNS36" s="264"/>
      <c r="BNT36" s="264"/>
      <c r="BNU36" s="264"/>
      <c r="BNV36" s="264"/>
      <c r="BNW36" s="264"/>
      <c r="BNX36" s="264"/>
      <c r="BNY36" s="264"/>
      <c r="BNZ36" s="264"/>
      <c r="BOA36" s="264"/>
      <c r="BOB36" s="264"/>
      <c r="BOC36" s="264"/>
      <c r="BOD36" s="264"/>
      <c r="BOE36" s="264"/>
      <c r="BOF36" s="264"/>
      <c r="BOG36" s="264"/>
      <c r="BOH36" s="264"/>
      <c r="BOI36" s="264"/>
      <c r="BOJ36" s="264"/>
      <c r="BOK36" s="264"/>
      <c r="BOL36" s="264"/>
      <c r="BOM36" s="264"/>
      <c r="BON36" s="264"/>
      <c r="BOO36" s="264"/>
      <c r="BOP36" s="264"/>
      <c r="BOQ36" s="264"/>
      <c r="BOR36" s="264"/>
      <c r="BOS36" s="264"/>
      <c r="BOT36" s="264"/>
      <c r="BOU36" s="264"/>
      <c r="BOV36" s="264"/>
      <c r="BOW36" s="264"/>
      <c r="BOX36" s="264"/>
      <c r="BOY36" s="264"/>
      <c r="BOZ36" s="264"/>
      <c r="BPA36" s="264"/>
      <c r="BPB36" s="264"/>
      <c r="BPC36" s="264"/>
      <c r="BPD36" s="264"/>
      <c r="BPE36" s="264"/>
      <c r="BPF36" s="264"/>
      <c r="BPG36" s="264"/>
      <c r="BPH36" s="264"/>
      <c r="BPI36" s="264"/>
      <c r="BPJ36" s="264"/>
      <c r="BPK36" s="264"/>
      <c r="BPL36" s="264"/>
      <c r="BPM36" s="264"/>
      <c r="BPN36" s="264"/>
      <c r="BPO36" s="264"/>
      <c r="BPP36" s="264"/>
      <c r="BPQ36" s="264"/>
      <c r="BPR36" s="264"/>
      <c r="BPS36" s="264"/>
      <c r="BPT36" s="264"/>
      <c r="BPU36" s="264"/>
      <c r="BPV36" s="264"/>
      <c r="BPW36" s="264"/>
      <c r="BPX36" s="264"/>
      <c r="BPY36" s="264"/>
      <c r="BPZ36" s="264"/>
      <c r="BQA36" s="264"/>
      <c r="BQB36" s="264"/>
      <c r="BQC36" s="264"/>
      <c r="BQD36" s="264"/>
      <c r="BQE36" s="264"/>
      <c r="BQF36" s="264"/>
      <c r="BQG36" s="264"/>
      <c r="BQH36" s="264"/>
      <c r="BQI36" s="264"/>
      <c r="BQJ36" s="264"/>
      <c r="BQK36" s="264"/>
      <c r="BQL36" s="264"/>
      <c r="BQM36" s="264"/>
      <c r="BQN36" s="264"/>
      <c r="BQO36" s="264"/>
      <c r="BQP36" s="264"/>
      <c r="BQQ36" s="264"/>
      <c r="BQR36" s="264"/>
      <c r="BQS36" s="264"/>
      <c r="BQT36" s="264"/>
      <c r="BQU36" s="264"/>
      <c r="BQV36" s="264"/>
      <c r="BQW36" s="264"/>
      <c r="BQX36" s="264"/>
      <c r="BQY36" s="264"/>
      <c r="BQZ36" s="264"/>
      <c r="BRA36" s="264"/>
      <c r="BRB36" s="264"/>
      <c r="BRC36" s="264"/>
      <c r="BRD36" s="264"/>
      <c r="BRE36" s="264"/>
      <c r="BRF36" s="264"/>
      <c r="BRG36" s="264"/>
      <c r="BRH36" s="264"/>
      <c r="BRI36" s="264"/>
      <c r="BRJ36" s="264"/>
      <c r="BRK36" s="264"/>
      <c r="BRL36" s="264"/>
      <c r="BRM36" s="264"/>
      <c r="BRN36" s="264"/>
      <c r="BRO36" s="264"/>
      <c r="BRP36" s="264"/>
      <c r="BRQ36" s="264"/>
      <c r="BRR36" s="264"/>
      <c r="BRS36" s="264"/>
      <c r="BRT36" s="264"/>
      <c r="BRU36" s="264"/>
      <c r="BRV36" s="264"/>
      <c r="BRW36" s="264"/>
      <c r="BRX36" s="264"/>
      <c r="BRY36" s="264"/>
      <c r="BRZ36" s="264"/>
      <c r="BSA36" s="264"/>
      <c r="BSB36" s="264"/>
      <c r="BSC36" s="264"/>
      <c r="BSD36" s="264"/>
      <c r="BSE36" s="264"/>
      <c r="BSF36" s="264"/>
      <c r="BSG36" s="264"/>
      <c r="BSH36" s="264"/>
      <c r="BSI36" s="264"/>
      <c r="BSJ36" s="264"/>
      <c r="BSK36" s="264"/>
      <c r="BSL36" s="264"/>
      <c r="BSM36" s="264"/>
      <c r="BSN36" s="264"/>
      <c r="BSO36" s="264"/>
      <c r="BSP36" s="264"/>
      <c r="BSQ36" s="264"/>
      <c r="BSR36" s="264"/>
      <c r="BSS36" s="264"/>
      <c r="BST36" s="264"/>
      <c r="BSU36" s="264"/>
      <c r="BSV36" s="264"/>
      <c r="BSW36" s="264"/>
      <c r="BSX36" s="264"/>
      <c r="BSY36" s="264"/>
      <c r="BSZ36" s="264"/>
      <c r="BTA36" s="264"/>
      <c r="BTB36" s="264"/>
      <c r="BTC36" s="264"/>
      <c r="BTD36" s="264"/>
      <c r="BTE36" s="264"/>
      <c r="BTF36" s="264"/>
      <c r="BTG36" s="264"/>
      <c r="BTH36" s="264"/>
      <c r="BTI36" s="264"/>
      <c r="BTJ36" s="264"/>
      <c r="BTK36" s="264"/>
      <c r="BTL36" s="264"/>
      <c r="BTM36" s="264"/>
      <c r="BTN36" s="264"/>
      <c r="BTO36" s="264"/>
      <c r="BTP36" s="264"/>
      <c r="BTQ36" s="264"/>
      <c r="BTR36" s="264"/>
      <c r="BTS36" s="264"/>
      <c r="BTT36" s="264"/>
      <c r="BTU36" s="264"/>
      <c r="BTV36" s="264"/>
      <c r="BTW36" s="264"/>
      <c r="BTX36" s="264"/>
      <c r="BTY36" s="264"/>
      <c r="BTZ36" s="264"/>
      <c r="BUA36" s="264"/>
      <c r="BUB36" s="264"/>
      <c r="BUC36" s="264"/>
      <c r="BUD36" s="264"/>
      <c r="BUE36" s="264"/>
      <c r="BUF36" s="264"/>
      <c r="BUG36" s="264"/>
      <c r="BUH36" s="264"/>
      <c r="BUI36" s="264"/>
      <c r="BUJ36" s="264"/>
      <c r="BUK36" s="264"/>
      <c r="BUL36" s="264"/>
      <c r="BUM36" s="264"/>
      <c r="BUN36" s="264"/>
      <c r="BUO36" s="264"/>
      <c r="BUP36" s="264"/>
      <c r="BUQ36" s="264"/>
      <c r="BUR36" s="264"/>
      <c r="BUS36" s="264"/>
      <c r="BUT36" s="264"/>
      <c r="BUU36" s="264"/>
      <c r="BUV36" s="264"/>
      <c r="BUW36" s="264"/>
      <c r="BUX36" s="264"/>
      <c r="BUY36" s="264"/>
      <c r="BUZ36" s="264"/>
      <c r="BVA36" s="264"/>
      <c r="BVB36" s="264"/>
      <c r="BVC36" s="264"/>
      <c r="BVD36" s="264"/>
      <c r="BVE36" s="264"/>
      <c r="BVF36" s="264"/>
      <c r="BVG36" s="264"/>
      <c r="BVH36" s="264"/>
      <c r="BVI36" s="264"/>
      <c r="BVJ36" s="264"/>
      <c r="BVK36" s="264"/>
      <c r="BVL36" s="264"/>
      <c r="BVM36" s="264"/>
      <c r="BVN36" s="264"/>
      <c r="BVO36" s="264"/>
      <c r="BVP36" s="264"/>
      <c r="BVQ36" s="264"/>
      <c r="BVR36" s="264"/>
      <c r="BVS36" s="264"/>
      <c r="BVT36" s="264"/>
      <c r="BVU36" s="264"/>
      <c r="BVV36" s="264"/>
      <c r="BVW36" s="264"/>
      <c r="BVX36" s="264"/>
      <c r="BVY36" s="264"/>
      <c r="BVZ36" s="264"/>
      <c r="BWA36" s="264"/>
      <c r="BWB36" s="264"/>
      <c r="BWC36" s="264"/>
      <c r="BWD36" s="264"/>
      <c r="BWE36" s="264"/>
      <c r="BWF36" s="264"/>
      <c r="BWG36" s="264"/>
      <c r="BWH36" s="264"/>
      <c r="BWI36" s="264"/>
      <c r="BWJ36" s="264"/>
      <c r="BWK36" s="264"/>
      <c r="BWL36" s="264"/>
      <c r="BWM36" s="264"/>
      <c r="BWN36" s="264"/>
      <c r="BWO36" s="264"/>
      <c r="BWP36" s="264"/>
      <c r="BWQ36" s="264"/>
      <c r="BWR36" s="264"/>
      <c r="BWS36" s="264"/>
      <c r="BWT36" s="264"/>
      <c r="BWU36" s="264"/>
      <c r="BWV36" s="264"/>
      <c r="BWW36" s="264"/>
      <c r="BWX36" s="264"/>
      <c r="BWY36" s="264"/>
      <c r="BWZ36" s="264"/>
      <c r="BXA36" s="264"/>
      <c r="BXB36" s="264"/>
      <c r="BXC36" s="264"/>
      <c r="BXD36" s="264"/>
      <c r="BXE36" s="264"/>
      <c r="BXF36" s="264"/>
      <c r="BXG36" s="264"/>
      <c r="BXH36" s="264"/>
      <c r="BXI36" s="264"/>
      <c r="BXJ36" s="264"/>
      <c r="BXK36" s="264"/>
      <c r="BXL36" s="264"/>
      <c r="BXM36" s="264"/>
      <c r="BXN36" s="264"/>
      <c r="BXO36" s="264"/>
      <c r="BXP36" s="264"/>
      <c r="BXQ36" s="264"/>
      <c r="BXR36" s="264"/>
      <c r="BXS36" s="264"/>
      <c r="BXT36" s="264"/>
      <c r="BXU36" s="264"/>
      <c r="BXV36" s="264"/>
      <c r="BXW36" s="264"/>
      <c r="BXX36" s="264"/>
      <c r="BXY36" s="264"/>
      <c r="BXZ36" s="264"/>
      <c r="BYA36" s="264"/>
      <c r="BYB36" s="264"/>
      <c r="BYC36" s="264"/>
      <c r="BYD36" s="264"/>
      <c r="BYE36" s="264"/>
      <c r="BYF36" s="264"/>
      <c r="BYG36" s="264"/>
      <c r="BYH36" s="264"/>
      <c r="BYI36" s="264"/>
      <c r="BYJ36" s="264"/>
      <c r="BYK36" s="264"/>
      <c r="BYL36" s="264"/>
      <c r="BYM36" s="264"/>
      <c r="BYN36" s="264"/>
      <c r="BYO36" s="264"/>
      <c r="BYP36" s="264"/>
      <c r="BYQ36" s="264"/>
      <c r="BYR36" s="264"/>
      <c r="BYS36" s="264"/>
      <c r="BYT36" s="264"/>
      <c r="BYU36" s="264"/>
      <c r="BYV36" s="264"/>
      <c r="BYW36" s="264"/>
      <c r="BYX36" s="264"/>
      <c r="BYY36" s="264"/>
      <c r="BYZ36" s="264"/>
      <c r="BZA36" s="264"/>
      <c r="BZB36" s="264"/>
      <c r="BZC36" s="264"/>
      <c r="BZD36" s="264"/>
      <c r="BZE36" s="264"/>
      <c r="BZF36" s="264"/>
      <c r="BZG36" s="264"/>
      <c r="BZH36" s="264"/>
      <c r="BZI36" s="264"/>
      <c r="BZJ36" s="264"/>
      <c r="BZK36" s="264"/>
      <c r="BZL36" s="264"/>
      <c r="BZM36" s="264"/>
      <c r="BZN36" s="264"/>
      <c r="BZO36" s="264"/>
      <c r="BZP36" s="264"/>
      <c r="BZQ36" s="264"/>
      <c r="BZR36" s="264"/>
      <c r="BZS36" s="264"/>
      <c r="BZT36" s="264"/>
      <c r="BZU36" s="264"/>
      <c r="BZV36" s="264"/>
      <c r="BZW36" s="264"/>
      <c r="BZX36" s="264"/>
      <c r="BZY36" s="264"/>
      <c r="BZZ36" s="264"/>
      <c r="CAA36" s="264"/>
      <c r="CAB36" s="264"/>
      <c r="CAC36" s="264"/>
      <c r="CAD36" s="264"/>
      <c r="CAE36" s="264"/>
      <c r="CAF36" s="264"/>
      <c r="CAG36" s="264"/>
      <c r="CAH36" s="264"/>
      <c r="CAI36" s="264"/>
      <c r="CAJ36" s="264"/>
      <c r="CAK36" s="264"/>
      <c r="CAL36" s="264"/>
      <c r="CAM36" s="264"/>
      <c r="CAN36" s="264"/>
      <c r="CAO36" s="264"/>
      <c r="CAP36" s="264"/>
      <c r="CAQ36" s="264"/>
      <c r="CAR36" s="264"/>
      <c r="CAS36" s="264"/>
      <c r="CAT36" s="264"/>
      <c r="CAU36" s="264"/>
      <c r="CAV36" s="264"/>
      <c r="CAW36" s="264"/>
      <c r="CAX36" s="264"/>
      <c r="CAY36" s="264"/>
      <c r="CAZ36" s="264"/>
      <c r="CBA36" s="264"/>
      <c r="CBB36" s="264"/>
      <c r="CBC36" s="264"/>
      <c r="CBD36" s="264"/>
      <c r="CBE36" s="264"/>
      <c r="CBF36" s="264"/>
      <c r="CBG36" s="264"/>
      <c r="CBH36" s="264"/>
      <c r="CBI36" s="264"/>
      <c r="CBJ36" s="264"/>
      <c r="CBK36" s="264"/>
      <c r="CBL36" s="264"/>
      <c r="CBM36" s="264"/>
      <c r="CBN36" s="264"/>
      <c r="CBO36" s="264"/>
      <c r="CBP36" s="264"/>
      <c r="CBQ36" s="264"/>
      <c r="CBR36" s="264"/>
      <c r="CBS36" s="264"/>
      <c r="CBT36" s="264"/>
      <c r="CBU36" s="264"/>
      <c r="CBV36" s="264"/>
      <c r="CBW36" s="264"/>
      <c r="CBX36" s="264"/>
      <c r="CBY36" s="264"/>
      <c r="CBZ36" s="264"/>
      <c r="CCA36" s="264"/>
      <c r="CCB36" s="264"/>
      <c r="CCC36" s="264"/>
      <c r="CCD36" s="264"/>
      <c r="CCE36" s="264"/>
      <c r="CCF36" s="264"/>
      <c r="CCG36" s="264"/>
      <c r="CCH36" s="264"/>
      <c r="CCI36" s="264"/>
      <c r="CCJ36" s="264"/>
      <c r="CCK36" s="264"/>
      <c r="CCL36" s="264"/>
      <c r="CCM36" s="264"/>
      <c r="CCN36" s="264"/>
      <c r="CCO36" s="264"/>
      <c r="CCP36" s="264"/>
      <c r="CCQ36" s="264"/>
      <c r="CCR36" s="264"/>
      <c r="CCS36" s="264"/>
      <c r="CCT36" s="264"/>
      <c r="CCU36" s="264"/>
      <c r="CCV36" s="264"/>
      <c r="CCW36" s="264"/>
      <c r="CCX36" s="264"/>
      <c r="CCY36" s="264"/>
      <c r="CCZ36" s="264"/>
      <c r="CDA36" s="264"/>
      <c r="CDB36" s="264"/>
      <c r="CDC36" s="264"/>
      <c r="CDD36" s="264"/>
      <c r="CDE36" s="264"/>
      <c r="CDF36" s="264"/>
      <c r="CDG36" s="264"/>
      <c r="CDH36" s="264"/>
      <c r="CDI36" s="264"/>
      <c r="CDJ36" s="264"/>
      <c r="CDK36" s="264"/>
      <c r="CDL36" s="264"/>
      <c r="CDM36" s="264"/>
      <c r="CDN36" s="264"/>
      <c r="CDO36" s="264"/>
      <c r="CDP36" s="264"/>
      <c r="CDQ36" s="264"/>
      <c r="CDR36" s="264"/>
      <c r="CDS36" s="264"/>
      <c r="CDT36" s="264"/>
      <c r="CDU36" s="264"/>
      <c r="CDV36" s="264"/>
      <c r="CDW36" s="264"/>
      <c r="CDX36" s="264"/>
      <c r="CDY36" s="264"/>
      <c r="CDZ36" s="264"/>
      <c r="CEA36" s="264"/>
      <c r="CEB36" s="264"/>
      <c r="CEC36" s="264"/>
      <c r="CED36" s="264"/>
      <c r="CEE36" s="264"/>
      <c r="CEF36" s="264"/>
      <c r="CEG36" s="264"/>
      <c r="CEH36" s="264"/>
      <c r="CEI36" s="264"/>
      <c r="CEJ36" s="264"/>
      <c r="CEK36" s="264"/>
      <c r="CEL36" s="264"/>
      <c r="CEM36" s="264"/>
      <c r="CEN36" s="264"/>
      <c r="CEO36" s="264"/>
      <c r="CEP36" s="264"/>
      <c r="CEQ36" s="264"/>
      <c r="CER36" s="264"/>
      <c r="CES36" s="264"/>
      <c r="CET36" s="264"/>
      <c r="CEU36" s="264"/>
      <c r="CEV36" s="264"/>
      <c r="CEW36" s="264"/>
      <c r="CEX36" s="264"/>
      <c r="CEY36" s="264"/>
      <c r="CEZ36" s="264"/>
      <c r="CFA36" s="264"/>
      <c r="CFB36" s="264"/>
      <c r="CFC36" s="264"/>
      <c r="CFD36" s="264"/>
      <c r="CFE36" s="264"/>
      <c r="CFF36" s="264"/>
      <c r="CFG36" s="264"/>
      <c r="CFH36" s="264"/>
      <c r="CFI36" s="264"/>
      <c r="CFJ36" s="264"/>
      <c r="CFK36" s="264"/>
      <c r="CFL36" s="264"/>
      <c r="CFM36" s="264"/>
      <c r="CFN36" s="264"/>
      <c r="CFO36" s="264"/>
      <c r="CFP36" s="264"/>
      <c r="CFQ36" s="264"/>
      <c r="CFR36" s="264"/>
      <c r="CFS36" s="264"/>
      <c r="CFT36" s="264"/>
      <c r="CFU36" s="264"/>
      <c r="CFV36" s="264"/>
      <c r="CFW36" s="264"/>
      <c r="CFX36" s="264"/>
      <c r="CFY36" s="264"/>
      <c r="CFZ36" s="264"/>
      <c r="CGA36" s="264"/>
      <c r="CGB36" s="264"/>
      <c r="CGC36" s="264"/>
      <c r="CGD36" s="264"/>
      <c r="CGE36" s="264"/>
      <c r="CGF36" s="264"/>
      <c r="CGG36" s="264"/>
      <c r="CGH36" s="264"/>
      <c r="CGI36" s="264"/>
      <c r="CGJ36" s="264"/>
      <c r="CGK36" s="264"/>
      <c r="CGL36" s="264"/>
      <c r="CGM36" s="264"/>
      <c r="CGN36" s="264"/>
      <c r="CGO36" s="264"/>
      <c r="CGP36" s="264"/>
      <c r="CGQ36" s="264"/>
      <c r="CGR36" s="264"/>
      <c r="CGS36" s="264"/>
      <c r="CGT36" s="264"/>
      <c r="CGU36" s="264"/>
      <c r="CGV36" s="264"/>
      <c r="CGW36" s="264"/>
      <c r="CGX36" s="264"/>
      <c r="CGY36" s="264"/>
      <c r="CGZ36" s="264"/>
      <c r="CHA36" s="264"/>
      <c r="CHB36" s="264"/>
      <c r="CHC36" s="264"/>
      <c r="CHD36" s="264"/>
      <c r="CHE36" s="264"/>
      <c r="CHF36" s="264"/>
      <c r="CHG36" s="264"/>
      <c r="CHH36" s="264"/>
      <c r="CHI36" s="264"/>
      <c r="CHJ36" s="264"/>
      <c r="CHK36" s="264"/>
      <c r="CHL36" s="264"/>
      <c r="CHM36" s="264"/>
      <c r="CHN36" s="264"/>
      <c r="CHO36" s="264"/>
      <c r="CHP36" s="264"/>
      <c r="CHQ36" s="264"/>
      <c r="CHR36" s="264"/>
      <c r="CHS36" s="264"/>
      <c r="CHT36" s="264"/>
      <c r="CHU36" s="264"/>
      <c r="CHV36" s="264"/>
      <c r="CHW36" s="264"/>
      <c r="CHX36" s="264"/>
      <c r="CHY36" s="264"/>
      <c r="CHZ36" s="264"/>
      <c r="CIA36" s="264"/>
      <c r="CIB36" s="264"/>
      <c r="CIC36" s="264"/>
      <c r="CID36" s="264"/>
      <c r="CIE36" s="264"/>
      <c r="CIF36" s="264"/>
      <c r="CIG36" s="264"/>
      <c r="CIH36" s="264"/>
      <c r="CII36" s="264"/>
      <c r="CIJ36" s="264"/>
      <c r="CIK36" s="264"/>
      <c r="CIL36" s="264"/>
      <c r="CIM36" s="264"/>
      <c r="CIN36" s="264"/>
      <c r="CIO36" s="264"/>
      <c r="CIP36" s="264"/>
      <c r="CIQ36" s="264"/>
      <c r="CIR36" s="264"/>
      <c r="CIS36" s="264"/>
      <c r="CIT36" s="264"/>
      <c r="CIU36" s="264"/>
      <c r="CIV36" s="264"/>
      <c r="CIW36" s="264"/>
      <c r="CIX36" s="264"/>
      <c r="CIY36" s="264"/>
      <c r="CIZ36" s="264"/>
      <c r="CJA36" s="264"/>
      <c r="CJB36" s="264"/>
      <c r="CJC36" s="264"/>
      <c r="CJD36" s="264"/>
      <c r="CJE36" s="264"/>
      <c r="CJF36" s="264"/>
      <c r="CJG36" s="264"/>
      <c r="CJH36" s="264"/>
      <c r="CJI36" s="264"/>
      <c r="CJJ36" s="264"/>
      <c r="CJK36" s="264"/>
      <c r="CJL36" s="264"/>
      <c r="CJM36" s="264"/>
      <c r="CJN36" s="264"/>
      <c r="CJO36" s="264"/>
      <c r="CJP36" s="264"/>
      <c r="CJQ36" s="264"/>
      <c r="CJR36" s="264"/>
      <c r="CJS36" s="264"/>
      <c r="CJT36" s="264"/>
      <c r="CJU36" s="264"/>
      <c r="CJV36" s="264"/>
      <c r="CJW36" s="264"/>
      <c r="CJX36" s="264"/>
      <c r="CJY36" s="264"/>
      <c r="CJZ36" s="264"/>
      <c r="CKA36" s="264"/>
      <c r="CKB36" s="264"/>
      <c r="CKC36" s="264"/>
      <c r="CKD36" s="264"/>
      <c r="CKE36" s="264"/>
      <c r="CKF36" s="264"/>
      <c r="CKG36" s="264"/>
      <c r="CKH36" s="264"/>
      <c r="CKI36" s="264"/>
      <c r="CKJ36" s="264"/>
      <c r="CKK36" s="264"/>
      <c r="CKL36" s="264"/>
      <c r="CKM36" s="264"/>
      <c r="CKN36" s="264"/>
      <c r="CKO36" s="264"/>
      <c r="CKP36" s="264"/>
      <c r="CKQ36" s="264"/>
      <c r="CKR36" s="264"/>
      <c r="CKS36" s="264"/>
      <c r="CKT36" s="264"/>
      <c r="CKU36" s="264"/>
      <c r="CKV36" s="264"/>
      <c r="CKW36" s="264"/>
      <c r="CKX36" s="264"/>
      <c r="CKY36" s="264"/>
      <c r="CKZ36" s="264"/>
      <c r="CLA36" s="264"/>
      <c r="CLB36" s="264"/>
      <c r="CLC36" s="264"/>
      <c r="CLD36" s="264"/>
      <c r="CLE36" s="264"/>
      <c r="CLF36" s="264"/>
      <c r="CLG36" s="264"/>
      <c r="CLH36" s="264"/>
      <c r="CLI36" s="264"/>
      <c r="CLJ36" s="264"/>
      <c r="CLK36" s="264"/>
      <c r="CLL36" s="264"/>
      <c r="CLM36" s="264"/>
      <c r="CLN36" s="264"/>
      <c r="CLO36" s="264"/>
      <c r="CLP36" s="264"/>
      <c r="CLQ36" s="264"/>
      <c r="CLR36" s="264"/>
      <c r="CLS36" s="264"/>
      <c r="CLT36" s="264"/>
      <c r="CLU36" s="264"/>
      <c r="CLV36" s="264"/>
      <c r="CLW36" s="264"/>
      <c r="CLX36" s="264"/>
      <c r="CLY36" s="264"/>
      <c r="CLZ36" s="264"/>
      <c r="CMA36" s="264"/>
      <c r="CMB36" s="264"/>
      <c r="CMC36" s="264"/>
      <c r="CMD36" s="264"/>
      <c r="CME36" s="264"/>
      <c r="CMF36" s="264"/>
      <c r="CMG36" s="264"/>
      <c r="CMH36" s="264"/>
      <c r="CMI36" s="264"/>
      <c r="CMJ36" s="264"/>
      <c r="CMK36" s="264"/>
      <c r="CML36" s="264"/>
      <c r="CMM36" s="264"/>
      <c r="CMN36" s="264"/>
      <c r="CMO36" s="264"/>
      <c r="CMP36" s="264"/>
      <c r="CMQ36" s="264"/>
      <c r="CMR36" s="264"/>
      <c r="CMS36" s="264"/>
      <c r="CMT36" s="264"/>
      <c r="CMU36" s="264"/>
      <c r="CMV36" s="264"/>
      <c r="CMW36" s="264"/>
      <c r="CMX36" s="264"/>
      <c r="CMY36" s="264"/>
      <c r="CMZ36" s="264"/>
      <c r="CNA36" s="264"/>
      <c r="CNB36" s="264"/>
      <c r="CNC36" s="264"/>
      <c r="CND36" s="264"/>
      <c r="CNE36" s="264"/>
      <c r="CNF36" s="264"/>
      <c r="CNG36" s="264"/>
      <c r="CNH36" s="264"/>
      <c r="CNI36" s="264"/>
      <c r="CNJ36" s="264"/>
      <c r="CNK36" s="264"/>
      <c r="CNL36" s="264"/>
      <c r="CNM36" s="264"/>
      <c r="CNN36" s="264"/>
      <c r="CNO36" s="264"/>
      <c r="CNP36" s="264"/>
      <c r="CNQ36" s="264"/>
      <c r="CNR36" s="264"/>
      <c r="CNS36" s="264"/>
      <c r="CNT36" s="264"/>
      <c r="CNU36" s="264"/>
      <c r="CNV36" s="264"/>
      <c r="CNW36" s="264"/>
      <c r="CNX36" s="264"/>
      <c r="CNY36" s="264"/>
      <c r="CNZ36" s="264"/>
      <c r="COA36" s="264"/>
      <c r="COB36" s="264"/>
      <c r="COC36" s="264"/>
      <c r="COD36" s="264"/>
      <c r="COE36" s="264"/>
      <c r="COF36" s="264"/>
      <c r="COG36" s="264"/>
      <c r="COH36" s="264"/>
      <c r="COI36" s="264"/>
      <c r="COJ36" s="264"/>
      <c r="COK36" s="264"/>
      <c r="COL36" s="264"/>
      <c r="COM36" s="264"/>
      <c r="CON36" s="264"/>
      <c r="COO36" s="264"/>
      <c r="COP36" s="264"/>
      <c r="COQ36" s="264"/>
      <c r="COR36" s="264"/>
      <c r="COS36" s="264"/>
      <c r="COT36" s="264"/>
      <c r="COU36" s="264"/>
      <c r="COV36" s="264"/>
      <c r="COW36" s="264"/>
      <c r="COX36" s="264"/>
      <c r="COY36" s="264"/>
      <c r="COZ36" s="264"/>
      <c r="CPA36" s="264"/>
      <c r="CPB36" s="264"/>
      <c r="CPC36" s="264"/>
      <c r="CPD36" s="264"/>
      <c r="CPE36" s="264"/>
      <c r="CPF36" s="264"/>
      <c r="CPG36" s="264"/>
      <c r="CPH36" s="264"/>
      <c r="CPI36" s="264"/>
      <c r="CPJ36" s="264"/>
      <c r="CPK36" s="264"/>
      <c r="CPL36" s="264"/>
      <c r="CPM36" s="264"/>
      <c r="CPN36" s="264"/>
      <c r="CPO36" s="264"/>
      <c r="CPP36" s="264"/>
      <c r="CPQ36" s="264"/>
      <c r="CPR36" s="264"/>
      <c r="CPS36" s="264"/>
      <c r="CPT36" s="264"/>
      <c r="CPU36" s="264"/>
      <c r="CPV36" s="264"/>
      <c r="CPW36" s="264"/>
      <c r="CPX36" s="264"/>
      <c r="CPY36" s="264"/>
      <c r="CPZ36" s="264"/>
      <c r="CQA36" s="264"/>
      <c r="CQB36" s="264"/>
      <c r="CQC36" s="264"/>
      <c r="CQD36" s="264"/>
      <c r="CQE36" s="264"/>
      <c r="CQF36" s="264"/>
      <c r="CQG36" s="264"/>
      <c r="CQH36" s="264"/>
      <c r="CQI36" s="264"/>
      <c r="CQJ36" s="264"/>
      <c r="CQK36" s="264"/>
      <c r="CQL36" s="264"/>
      <c r="CQM36" s="264"/>
      <c r="CQN36" s="264"/>
      <c r="CQO36" s="264"/>
      <c r="CQP36" s="264"/>
      <c r="CQQ36" s="264"/>
      <c r="CQR36" s="264"/>
      <c r="CQS36" s="264"/>
      <c r="CQT36" s="264"/>
      <c r="CQU36" s="264"/>
      <c r="CQV36" s="264"/>
      <c r="CQW36" s="264"/>
      <c r="CQX36" s="264"/>
      <c r="CQY36" s="264"/>
      <c r="CQZ36" s="264"/>
      <c r="CRA36" s="264"/>
      <c r="CRB36" s="264"/>
      <c r="CRC36" s="264"/>
      <c r="CRD36" s="264"/>
      <c r="CRE36" s="264"/>
      <c r="CRF36" s="264"/>
      <c r="CRG36" s="264"/>
      <c r="CRH36" s="264"/>
      <c r="CRI36" s="264"/>
      <c r="CRJ36" s="264"/>
      <c r="CRK36" s="264"/>
      <c r="CRL36" s="264"/>
      <c r="CRM36" s="264"/>
      <c r="CRN36" s="264"/>
      <c r="CRO36" s="264"/>
      <c r="CRP36" s="264"/>
      <c r="CRQ36" s="264"/>
      <c r="CRR36" s="264"/>
      <c r="CRS36" s="264"/>
      <c r="CRT36" s="264"/>
      <c r="CRU36" s="264"/>
      <c r="CRV36" s="264"/>
      <c r="CRW36" s="264"/>
      <c r="CRX36" s="264"/>
      <c r="CRY36" s="264"/>
      <c r="CRZ36" s="264"/>
      <c r="CSA36" s="264"/>
      <c r="CSB36" s="264"/>
      <c r="CSC36" s="264"/>
      <c r="CSD36" s="264"/>
      <c r="CSE36" s="264"/>
      <c r="CSF36" s="264"/>
      <c r="CSG36" s="264"/>
      <c r="CSH36" s="264"/>
      <c r="CSI36" s="264"/>
      <c r="CSJ36" s="264"/>
      <c r="CSK36" s="264"/>
      <c r="CSL36" s="264"/>
      <c r="CSM36" s="264"/>
      <c r="CSN36" s="264"/>
      <c r="CSO36" s="264"/>
      <c r="CSP36" s="264"/>
      <c r="CSQ36" s="264"/>
      <c r="CSR36" s="264"/>
      <c r="CSS36" s="264"/>
      <c r="CST36" s="264"/>
      <c r="CSU36" s="264"/>
      <c r="CSV36" s="264"/>
      <c r="CSW36" s="264"/>
      <c r="CSX36" s="264"/>
      <c r="CSY36" s="264"/>
      <c r="CSZ36" s="264"/>
      <c r="CTA36" s="264"/>
      <c r="CTB36" s="264"/>
      <c r="CTC36" s="264"/>
      <c r="CTD36" s="264"/>
      <c r="CTE36" s="264"/>
      <c r="CTF36" s="264"/>
      <c r="CTG36" s="264"/>
      <c r="CTH36" s="264"/>
      <c r="CTI36" s="264"/>
      <c r="CTJ36" s="264"/>
      <c r="CTK36" s="264"/>
      <c r="CTL36" s="264"/>
      <c r="CTM36" s="264"/>
      <c r="CTN36" s="264"/>
      <c r="CTO36" s="264"/>
      <c r="CTP36" s="264"/>
      <c r="CTQ36" s="264"/>
      <c r="CTR36" s="264"/>
      <c r="CTS36" s="264"/>
      <c r="CTT36" s="264"/>
      <c r="CTU36" s="264"/>
      <c r="CTV36" s="264"/>
      <c r="CTW36" s="264"/>
      <c r="CTX36" s="264"/>
      <c r="CTY36" s="264"/>
      <c r="CTZ36" s="264"/>
      <c r="CUA36" s="264"/>
      <c r="CUB36" s="264"/>
      <c r="CUC36" s="264"/>
      <c r="CUD36" s="264"/>
      <c r="CUE36" s="264"/>
      <c r="CUF36" s="264"/>
      <c r="CUG36" s="264"/>
      <c r="CUH36" s="264"/>
      <c r="CUI36" s="264"/>
      <c r="CUJ36" s="264"/>
      <c r="CUK36" s="264"/>
      <c r="CUL36" s="264"/>
      <c r="CUM36" s="264"/>
      <c r="CUN36" s="264"/>
      <c r="CUO36" s="264"/>
      <c r="CUP36" s="264"/>
      <c r="CUQ36" s="264"/>
      <c r="CUR36" s="264"/>
      <c r="CUS36" s="264"/>
      <c r="CUT36" s="264"/>
      <c r="CUU36" s="264"/>
      <c r="CUV36" s="264"/>
      <c r="CUW36" s="264"/>
      <c r="CUX36" s="264"/>
      <c r="CUY36" s="264"/>
      <c r="CUZ36" s="264"/>
      <c r="CVA36" s="264"/>
      <c r="CVB36" s="264"/>
      <c r="CVC36" s="264"/>
      <c r="CVD36" s="264"/>
      <c r="CVE36" s="264"/>
      <c r="CVF36" s="264"/>
      <c r="CVG36" s="264"/>
      <c r="CVH36" s="264"/>
      <c r="CVI36" s="264"/>
      <c r="CVJ36" s="264"/>
      <c r="CVK36" s="264"/>
      <c r="CVL36" s="264"/>
      <c r="CVM36" s="264"/>
      <c r="CVN36" s="264"/>
      <c r="CVO36" s="264"/>
      <c r="CVP36" s="264"/>
      <c r="CVQ36" s="264"/>
      <c r="CVR36" s="264"/>
      <c r="CVS36" s="264"/>
      <c r="CVT36" s="264"/>
      <c r="CVU36" s="264"/>
      <c r="CVV36" s="264"/>
      <c r="CVW36" s="264"/>
      <c r="CVX36" s="264"/>
      <c r="CVY36" s="264"/>
      <c r="CVZ36" s="264"/>
      <c r="CWA36" s="264"/>
      <c r="CWB36" s="264"/>
      <c r="CWC36" s="264"/>
      <c r="CWD36" s="264"/>
      <c r="CWE36" s="264"/>
      <c r="CWF36" s="264"/>
      <c r="CWG36" s="264"/>
      <c r="CWH36" s="264"/>
      <c r="CWI36" s="264"/>
      <c r="CWJ36" s="264"/>
      <c r="CWK36" s="264"/>
      <c r="CWL36" s="264"/>
      <c r="CWM36" s="264"/>
      <c r="CWN36" s="264"/>
      <c r="CWO36" s="264"/>
      <c r="CWP36" s="264"/>
      <c r="CWQ36" s="264"/>
      <c r="CWR36" s="264"/>
      <c r="CWS36" s="264"/>
      <c r="CWT36" s="264"/>
      <c r="CWU36" s="264"/>
      <c r="CWV36" s="264"/>
      <c r="CWW36" s="264"/>
      <c r="CWX36" s="264"/>
      <c r="CWY36" s="264"/>
      <c r="CWZ36" s="264"/>
      <c r="CXA36" s="264"/>
      <c r="CXB36" s="264"/>
      <c r="CXC36" s="264"/>
      <c r="CXD36" s="264"/>
      <c r="CXE36" s="264"/>
      <c r="CXF36" s="264"/>
      <c r="CXG36" s="264"/>
      <c r="CXH36" s="264"/>
      <c r="CXI36" s="264"/>
      <c r="CXJ36" s="264"/>
      <c r="CXK36" s="264"/>
      <c r="CXL36" s="264"/>
      <c r="CXM36" s="264"/>
      <c r="CXN36" s="264"/>
      <c r="CXO36" s="264"/>
      <c r="CXP36" s="264"/>
      <c r="CXQ36" s="264"/>
      <c r="CXR36" s="264"/>
      <c r="CXS36" s="264"/>
      <c r="CXT36" s="264"/>
      <c r="CXU36" s="264"/>
      <c r="CXV36" s="264"/>
      <c r="CXW36" s="264"/>
      <c r="CXX36" s="264"/>
      <c r="CXY36" s="264"/>
      <c r="CXZ36" s="264"/>
      <c r="CYA36" s="264"/>
      <c r="CYB36" s="264"/>
      <c r="CYC36" s="264"/>
      <c r="CYD36" s="264"/>
      <c r="CYE36" s="264"/>
      <c r="CYF36" s="264"/>
      <c r="CYG36" s="264"/>
      <c r="CYH36" s="264"/>
      <c r="CYI36" s="264"/>
      <c r="CYJ36" s="264"/>
      <c r="CYK36" s="264"/>
      <c r="CYL36" s="264"/>
      <c r="CYM36" s="264"/>
      <c r="CYN36" s="264"/>
      <c r="CYO36" s="264"/>
      <c r="CYP36" s="264"/>
      <c r="CYQ36" s="264"/>
      <c r="CYR36" s="264"/>
      <c r="CYS36" s="264"/>
      <c r="CYT36" s="264"/>
      <c r="CYU36" s="264"/>
      <c r="CYV36" s="264"/>
      <c r="CYW36" s="264"/>
      <c r="CYX36" s="264"/>
      <c r="CYY36" s="264"/>
      <c r="CYZ36" s="264"/>
      <c r="CZA36" s="264"/>
      <c r="CZB36" s="264"/>
      <c r="CZC36" s="264"/>
      <c r="CZD36" s="264"/>
      <c r="CZE36" s="264"/>
      <c r="CZF36" s="264"/>
      <c r="CZG36" s="264"/>
      <c r="CZH36" s="264"/>
      <c r="CZI36" s="264"/>
      <c r="CZJ36" s="264"/>
      <c r="CZK36" s="264"/>
      <c r="CZL36" s="264"/>
      <c r="CZM36" s="264"/>
      <c r="CZN36" s="264"/>
      <c r="CZO36" s="264"/>
      <c r="CZP36" s="264"/>
      <c r="CZQ36" s="264"/>
      <c r="CZR36" s="264"/>
      <c r="CZS36" s="264"/>
      <c r="CZT36" s="264"/>
      <c r="CZU36" s="264"/>
      <c r="CZV36" s="264"/>
      <c r="CZW36" s="264"/>
      <c r="CZX36" s="264"/>
      <c r="CZY36" s="264"/>
      <c r="CZZ36" s="264"/>
      <c r="DAA36" s="264"/>
      <c r="DAB36" s="264"/>
      <c r="DAC36" s="264"/>
      <c r="DAD36" s="264"/>
      <c r="DAE36" s="264"/>
      <c r="DAF36" s="264"/>
      <c r="DAG36" s="264"/>
      <c r="DAH36" s="264"/>
      <c r="DAI36" s="264"/>
      <c r="DAJ36" s="264"/>
      <c r="DAK36" s="264"/>
      <c r="DAL36" s="264"/>
      <c r="DAM36" s="264"/>
      <c r="DAN36" s="264"/>
      <c r="DAO36" s="264"/>
      <c r="DAP36" s="264"/>
      <c r="DAQ36" s="264"/>
      <c r="DAR36" s="264"/>
      <c r="DAS36" s="264"/>
      <c r="DAT36" s="264"/>
      <c r="DAU36" s="264"/>
      <c r="DAV36" s="264"/>
      <c r="DAW36" s="264"/>
      <c r="DAX36" s="264"/>
      <c r="DAY36" s="264"/>
      <c r="DAZ36" s="264"/>
      <c r="DBA36" s="264"/>
      <c r="DBB36" s="264"/>
      <c r="DBC36" s="264"/>
      <c r="DBD36" s="264"/>
      <c r="DBE36" s="264"/>
      <c r="DBF36" s="264"/>
      <c r="DBG36" s="264"/>
      <c r="DBH36" s="264"/>
      <c r="DBI36" s="264"/>
      <c r="DBJ36" s="264"/>
      <c r="DBK36" s="264"/>
      <c r="DBL36" s="264"/>
      <c r="DBM36" s="264"/>
      <c r="DBN36" s="264"/>
      <c r="DBO36" s="264"/>
      <c r="DBP36" s="264"/>
      <c r="DBQ36" s="264"/>
      <c r="DBR36" s="264"/>
      <c r="DBS36" s="264"/>
      <c r="DBT36" s="264"/>
      <c r="DBU36" s="264"/>
      <c r="DBV36" s="264"/>
      <c r="DBW36" s="264"/>
      <c r="DBX36" s="264"/>
      <c r="DBY36" s="264"/>
      <c r="DBZ36" s="264"/>
      <c r="DCA36" s="264"/>
      <c r="DCB36" s="264"/>
      <c r="DCC36" s="264"/>
      <c r="DCD36" s="264"/>
      <c r="DCE36" s="264"/>
      <c r="DCF36" s="264"/>
      <c r="DCG36" s="264"/>
      <c r="DCH36" s="264"/>
      <c r="DCI36" s="264"/>
      <c r="DCJ36" s="264"/>
      <c r="DCK36" s="264"/>
      <c r="DCL36" s="264"/>
      <c r="DCM36" s="264"/>
      <c r="DCN36" s="264"/>
      <c r="DCO36" s="264"/>
      <c r="DCP36" s="264"/>
      <c r="DCQ36" s="264"/>
      <c r="DCR36" s="264"/>
      <c r="DCS36" s="264"/>
      <c r="DCT36" s="264"/>
      <c r="DCU36" s="264"/>
      <c r="DCV36" s="264"/>
      <c r="DCW36" s="264"/>
      <c r="DCX36" s="264"/>
      <c r="DCY36" s="264"/>
      <c r="DCZ36" s="264"/>
      <c r="DDA36" s="264"/>
      <c r="DDB36" s="264"/>
      <c r="DDC36" s="264"/>
      <c r="DDD36" s="264"/>
      <c r="DDE36" s="264"/>
      <c r="DDF36" s="264"/>
      <c r="DDG36" s="264"/>
      <c r="DDH36" s="264"/>
      <c r="DDI36" s="264"/>
      <c r="DDJ36" s="264"/>
      <c r="DDK36" s="264"/>
      <c r="DDL36" s="264"/>
      <c r="DDM36" s="264"/>
      <c r="DDN36" s="264"/>
      <c r="DDO36" s="264"/>
      <c r="DDP36" s="264"/>
      <c r="DDQ36" s="264"/>
      <c r="DDR36" s="264"/>
      <c r="DDS36" s="264"/>
      <c r="DDT36" s="264"/>
      <c r="DDU36" s="264"/>
      <c r="DDV36" s="264"/>
      <c r="DDW36" s="264"/>
      <c r="DDX36" s="264"/>
      <c r="DDY36" s="264"/>
      <c r="DDZ36" s="264"/>
      <c r="DEA36" s="264"/>
      <c r="DEB36" s="264"/>
      <c r="DEC36" s="264"/>
      <c r="DED36" s="264"/>
      <c r="DEE36" s="264"/>
      <c r="DEF36" s="264"/>
      <c r="DEG36" s="264"/>
      <c r="DEH36" s="264"/>
      <c r="DEI36" s="264"/>
      <c r="DEJ36" s="264"/>
      <c r="DEK36" s="264"/>
      <c r="DEL36" s="264"/>
      <c r="DEM36" s="264"/>
      <c r="DEN36" s="264"/>
      <c r="DEO36" s="264"/>
      <c r="DEP36" s="264"/>
      <c r="DEQ36" s="264"/>
      <c r="DER36" s="264"/>
      <c r="DES36" s="264"/>
      <c r="DET36" s="264"/>
      <c r="DEU36" s="264"/>
      <c r="DEV36" s="264"/>
      <c r="DEW36" s="264"/>
      <c r="DEX36" s="264"/>
      <c r="DEY36" s="264"/>
      <c r="DEZ36" s="264"/>
      <c r="DFA36" s="264"/>
      <c r="DFB36" s="264"/>
      <c r="DFC36" s="264"/>
      <c r="DFD36" s="264"/>
      <c r="DFE36" s="264"/>
      <c r="DFF36" s="264"/>
      <c r="DFG36" s="264"/>
      <c r="DFH36" s="264"/>
      <c r="DFI36" s="264"/>
      <c r="DFJ36" s="264"/>
      <c r="DFK36" s="264"/>
      <c r="DFL36" s="264"/>
      <c r="DFM36" s="264"/>
      <c r="DFN36" s="264"/>
      <c r="DFO36" s="264"/>
      <c r="DFP36" s="264"/>
      <c r="DFQ36" s="264"/>
      <c r="DFR36" s="264"/>
      <c r="DFS36" s="264"/>
      <c r="DFT36" s="264"/>
      <c r="DFU36" s="264"/>
      <c r="DFV36" s="264"/>
      <c r="DFW36" s="264"/>
      <c r="DFX36" s="264"/>
      <c r="DFY36" s="264"/>
      <c r="DFZ36" s="264"/>
      <c r="DGA36" s="264"/>
      <c r="DGB36" s="264"/>
      <c r="DGC36" s="264"/>
      <c r="DGD36" s="264"/>
      <c r="DGE36" s="264"/>
      <c r="DGF36" s="264"/>
      <c r="DGG36" s="264"/>
      <c r="DGH36" s="264"/>
      <c r="DGI36" s="264"/>
      <c r="DGJ36" s="264"/>
      <c r="DGK36" s="264"/>
      <c r="DGL36" s="264"/>
      <c r="DGM36" s="264"/>
      <c r="DGN36" s="264"/>
      <c r="DGO36" s="264"/>
      <c r="DGP36" s="264"/>
      <c r="DGQ36" s="264"/>
      <c r="DGR36" s="264"/>
      <c r="DGS36" s="264"/>
      <c r="DGT36" s="264"/>
      <c r="DGU36" s="264"/>
      <c r="DGV36" s="264"/>
      <c r="DGW36" s="264"/>
      <c r="DGX36" s="264"/>
      <c r="DGY36" s="264"/>
      <c r="DGZ36" s="264"/>
      <c r="DHA36" s="264"/>
      <c r="DHB36" s="264"/>
      <c r="DHC36" s="264"/>
      <c r="DHD36" s="264"/>
      <c r="DHE36" s="264"/>
      <c r="DHF36" s="264"/>
      <c r="DHG36" s="264"/>
      <c r="DHH36" s="264"/>
      <c r="DHI36" s="264"/>
      <c r="DHJ36" s="264"/>
      <c r="DHK36" s="264"/>
      <c r="DHL36" s="264"/>
      <c r="DHM36" s="264"/>
      <c r="DHN36" s="264"/>
      <c r="DHO36" s="264"/>
      <c r="DHP36" s="264"/>
      <c r="DHQ36" s="264"/>
      <c r="DHR36" s="264"/>
      <c r="DHS36" s="264"/>
      <c r="DHT36" s="264"/>
      <c r="DHU36" s="264"/>
      <c r="DHV36" s="264"/>
      <c r="DHW36" s="264"/>
      <c r="DHX36" s="264"/>
      <c r="DHY36" s="264"/>
      <c r="DHZ36" s="264"/>
      <c r="DIA36" s="264"/>
      <c r="DIB36" s="264"/>
      <c r="DIC36" s="264"/>
      <c r="DID36" s="264"/>
      <c r="DIE36" s="264"/>
      <c r="DIF36" s="264"/>
      <c r="DIG36" s="264"/>
      <c r="DIH36" s="264"/>
      <c r="DII36" s="264"/>
      <c r="DIJ36" s="264"/>
      <c r="DIK36" s="264"/>
      <c r="DIL36" s="264"/>
      <c r="DIM36" s="264"/>
      <c r="DIN36" s="264"/>
      <c r="DIO36" s="264"/>
      <c r="DIP36" s="264"/>
      <c r="DIQ36" s="264"/>
      <c r="DIR36" s="264"/>
      <c r="DIS36" s="264"/>
      <c r="DIT36" s="264"/>
      <c r="DIU36" s="264"/>
      <c r="DIV36" s="264"/>
      <c r="DIW36" s="264"/>
      <c r="DIX36" s="264"/>
      <c r="DIY36" s="264"/>
      <c r="DIZ36" s="264"/>
      <c r="DJA36" s="264"/>
      <c r="DJB36" s="264"/>
      <c r="DJC36" s="264"/>
      <c r="DJD36" s="264"/>
      <c r="DJE36" s="264"/>
      <c r="DJF36" s="264"/>
      <c r="DJG36" s="264"/>
      <c r="DJH36" s="264"/>
      <c r="DJI36" s="264"/>
      <c r="DJJ36" s="264"/>
      <c r="DJK36" s="264"/>
      <c r="DJL36" s="264"/>
      <c r="DJM36" s="264"/>
      <c r="DJN36" s="264"/>
      <c r="DJO36" s="264"/>
      <c r="DJP36" s="264"/>
      <c r="DJQ36" s="264"/>
      <c r="DJR36" s="264"/>
      <c r="DJS36" s="264"/>
      <c r="DJT36" s="264"/>
      <c r="DJU36" s="264"/>
      <c r="DJV36" s="264"/>
      <c r="DJW36" s="264"/>
      <c r="DJX36" s="264"/>
      <c r="DJY36" s="264"/>
      <c r="DJZ36" s="264"/>
      <c r="DKA36" s="264"/>
      <c r="DKB36" s="264"/>
      <c r="DKC36" s="264"/>
      <c r="DKD36" s="264"/>
      <c r="DKE36" s="264"/>
      <c r="DKF36" s="264"/>
      <c r="DKG36" s="264"/>
      <c r="DKH36" s="264"/>
      <c r="DKI36" s="264"/>
      <c r="DKJ36" s="264"/>
      <c r="DKK36" s="264"/>
      <c r="DKL36" s="264"/>
      <c r="DKM36" s="264"/>
      <c r="DKN36" s="264"/>
      <c r="DKO36" s="264"/>
      <c r="DKP36" s="264"/>
      <c r="DKQ36" s="264"/>
      <c r="DKR36" s="264"/>
      <c r="DKS36" s="264"/>
      <c r="DKT36" s="264"/>
      <c r="DKU36" s="264"/>
      <c r="DKV36" s="264"/>
      <c r="DKW36" s="264"/>
      <c r="DKX36" s="264"/>
      <c r="DKY36" s="264"/>
      <c r="DKZ36" s="264"/>
      <c r="DLA36" s="264"/>
      <c r="DLB36" s="264"/>
      <c r="DLC36" s="264"/>
      <c r="DLD36" s="264"/>
      <c r="DLE36" s="264"/>
      <c r="DLF36" s="264"/>
      <c r="DLG36" s="264"/>
      <c r="DLH36" s="264"/>
      <c r="DLI36" s="264"/>
      <c r="DLJ36" s="264"/>
      <c r="DLK36" s="264"/>
      <c r="DLL36" s="264"/>
      <c r="DLM36" s="264"/>
      <c r="DLN36" s="264"/>
      <c r="DLO36" s="264"/>
      <c r="DLP36" s="264"/>
      <c r="DLQ36" s="264"/>
      <c r="DLR36" s="264"/>
      <c r="DLS36" s="264"/>
      <c r="DLT36" s="264"/>
      <c r="DLU36" s="264"/>
      <c r="DLV36" s="264"/>
      <c r="DLW36" s="264"/>
      <c r="DLX36" s="264"/>
      <c r="DLY36" s="264"/>
      <c r="DLZ36" s="264"/>
      <c r="DMA36" s="264"/>
      <c r="DMB36" s="264"/>
      <c r="DMC36" s="264"/>
      <c r="DMD36" s="264"/>
      <c r="DME36" s="264"/>
      <c r="DMF36" s="264"/>
      <c r="DMG36" s="264"/>
      <c r="DMH36" s="264"/>
      <c r="DMI36" s="264"/>
      <c r="DMJ36" s="264"/>
      <c r="DMK36" s="264"/>
      <c r="DML36" s="264"/>
      <c r="DMM36" s="264"/>
      <c r="DMN36" s="264"/>
      <c r="DMO36" s="264"/>
      <c r="DMP36" s="264"/>
      <c r="DMQ36" s="264"/>
      <c r="DMR36" s="264"/>
      <c r="DMS36" s="264"/>
      <c r="DMT36" s="264"/>
      <c r="DMU36" s="264"/>
      <c r="DMV36" s="264"/>
      <c r="DMW36" s="264"/>
      <c r="DMX36" s="264"/>
      <c r="DMY36" s="264"/>
      <c r="DMZ36" s="264"/>
      <c r="DNA36" s="264"/>
      <c r="DNB36" s="264"/>
      <c r="DNC36" s="264"/>
      <c r="DND36" s="264"/>
      <c r="DNE36" s="264"/>
      <c r="DNF36" s="264"/>
      <c r="DNG36" s="264"/>
      <c r="DNH36" s="264"/>
      <c r="DNI36" s="264"/>
      <c r="DNJ36" s="264"/>
      <c r="DNK36" s="264"/>
      <c r="DNL36" s="264"/>
      <c r="DNM36" s="264"/>
      <c r="DNN36" s="264"/>
      <c r="DNO36" s="264"/>
      <c r="DNP36" s="264"/>
      <c r="DNQ36" s="264"/>
      <c r="DNR36" s="264"/>
      <c r="DNS36" s="264"/>
      <c r="DNT36" s="264"/>
      <c r="DNU36" s="264"/>
      <c r="DNV36" s="264"/>
      <c r="DNW36" s="264"/>
      <c r="DNX36" s="264"/>
      <c r="DNY36" s="264"/>
      <c r="DNZ36" s="264"/>
      <c r="DOA36" s="264"/>
      <c r="DOB36" s="264"/>
      <c r="DOC36" s="264"/>
      <c r="DOD36" s="264"/>
      <c r="DOE36" s="264"/>
      <c r="DOF36" s="264"/>
      <c r="DOG36" s="264"/>
      <c r="DOH36" s="264"/>
      <c r="DOI36" s="264"/>
      <c r="DOJ36" s="264"/>
      <c r="DOK36" s="264"/>
      <c r="DOL36" s="264"/>
      <c r="DOM36" s="264"/>
      <c r="DON36" s="264"/>
      <c r="DOO36" s="264"/>
      <c r="DOP36" s="264"/>
      <c r="DOQ36" s="264"/>
      <c r="DOR36" s="264"/>
      <c r="DOS36" s="264"/>
      <c r="DOT36" s="264"/>
      <c r="DOU36" s="264"/>
      <c r="DOV36" s="264"/>
      <c r="DOW36" s="264"/>
      <c r="DOX36" s="264"/>
      <c r="DOY36" s="264"/>
      <c r="DOZ36" s="264"/>
      <c r="DPA36" s="264"/>
      <c r="DPB36" s="264"/>
      <c r="DPC36" s="264"/>
      <c r="DPD36" s="264"/>
      <c r="DPE36" s="264"/>
      <c r="DPF36" s="264"/>
      <c r="DPG36" s="264"/>
      <c r="DPH36" s="264"/>
      <c r="DPI36" s="264"/>
      <c r="DPJ36" s="264"/>
      <c r="DPK36" s="264"/>
      <c r="DPL36" s="264"/>
      <c r="DPM36" s="264"/>
      <c r="DPN36" s="264"/>
      <c r="DPO36" s="264"/>
      <c r="DPP36" s="264"/>
      <c r="DPQ36" s="264"/>
      <c r="DPR36" s="264"/>
      <c r="DPS36" s="264"/>
      <c r="DPT36" s="264"/>
      <c r="DPU36" s="264"/>
      <c r="DPV36" s="264"/>
      <c r="DPW36" s="264"/>
      <c r="DPX36" s="264"/>
      <c r="DPY36" s="264"/>
      <c r="DPZ36" s="264"/>
      <c r="DQA36" s="264"/>
      <c r="DQB36" s="264"/>
      <c r="DQC36" s="264"/>
      <c r="DQD36" s="264"/>
      <c r="DQE36" s="264"/>
      <c r="DQF36" s="264"/>
      <c r="DQG36" s="264"/>
      <c r="DQH36" s="264"/>
      <c r="DQI36" s="264"/>
      <c r="DQJ36" s="264"/>
      <c r="DQK36" s="264"/>
      <c r="DQL36" s="264"/>
      <c r="DQM36" s="264"/>
      <c r="DQN36" s="264"/>
      <c r="DQO36" s="264"/>
      <c r="DQP36" s="264"/>
      <c r="DQQ36" s="264"/>
      <c r="DQR36" s="264"/>
      <c r="DQS36" s="264"/>
      <c r="DQT36" s="264"/>
      <c r="DQU36" s="264"/>
      <c r="DQV36" s="264"/>
      <c r="DQW36" s="264"/>
      <c r="DQX36" s="264"/>
      <c r="DQY36" s="264"/>
      <c r="DQZ36" s="264"/>
      <c r="DRA36" s="264"/>
      <c r="DRB36" s="264"/>
      <c r="DRC36" s="264"/>
      <c r="DRD36" s="264"/>
      <c r="DRE36" s="264"/>
      <c r="DRF36" s="264"/>
      <c r="DRG36" s="264"/>
      <c r="DRH36" s="264"/>
      <c r="DRI36" s="264"/>
      <c r="DRJ36" s="264"/>
      <c r="DRK36" s="264"/>
      <c r="DRL36" s="264"/>
      <c r="DRM36" s="264"/>
      <c r="DRN36" s="264"/>
      <c r="DRO36" s="264"/>
      <c r="DRP36" s="264"/>
      <c r="DRQ36" s="264"/>
      <c r="DRR36" s="264"/>
      <c r="DRS36" s="264"/>
      <c r="DRT36" s="264"/>
      <c r="DRU36" s="264"/>
      <c r="DRV36" s="264"/>
      <c r="DRW36" s="264"/>
      <c r="DRX36" s="264"/>
      <c r="DRY36" s="264"/>
      <c r="DRZ36" s="264"/>
      <c r="DSA36" s="264"/>
      <c r="DSB36" s="264"/>
      <c r="DSC36" s="264"/>
      <c r="DSD36" s="264"/>
      <c r="DSE36" s="264"/>
      <c r="DSF36" s="264"/>
      <c r="DSG36" s="264"/>
      <c r="DSH36" s="264"/>
      <c r="DSI36" s="264"/>
      <c r="DSJ36" s="264"/>
      <c r="DSK36" s="264"/>
      <c r="DSL36" s="264"/>
      <c r="DSM36" s="264"/>
      <c r="DSN36" s="264"/>
      <c r="DSO36" s="264"/>
      <c r="DSP36" s="264"/>
      <c r="DSQ36" s="264"/>
      <c r="DSR36" s="264"/>
      <c r="DSS36" s="264"/>
      <c r="DST36" s="264"/>
      <c r="DSU36" s="264"/>
      <c r="DSV36" s="264"/>
      <c r="DSW36" s="264"/>
      <c r="DSX36" s="264"/>
      <c r="DSY36" s="264"/>
      <c r="DSZ36" s="264"/>
      <c r="DTA36" s="264"/>
      <c r="DTB36" s="264"/>
      <c r="DTC36" s="264"/>
      <c r="DTD36" s="264"/>
      <c r="DTE36" s="264"/>
      <c r="DTF36" s="264"/>
      <c r="DTG36" s="264"/>
      <c r="DTH36" s="264"/>
      <c r="DTI36" s="264"/>
      <c r="DTJ36" s="264"/>
      <c r="DTK36" s="264"/>
      <c r="DTL36" s="264"/>
      <c r="DTM36" s="264"/>
      <c r="DTN36" s="264"/>
      <c r="DTO36" s="264"/>
      <c r="DTP36" s="264"/>
      <c r="DTQ36" s="264"/>
      <c r="DTR36" s="264"/>
      <c r="DTS36" s="264"/>
      <c r="DTT36" s="264"/>
      <c r="DTU36" s="264"/>
      <c r="DTV36" s="264"/>
      <c r="DTW36" s="264"/>
      <c r="DTX36" s="264"/>
      <c r="DTY36" s="264"/>
      <c r="DTZ36" s="264"/>
      <c r="DUA36" s="264"/>
      <c r="DUB36" s="264"/>
      <c r="DUC36" s="264"/>
      <c r="DUD36" s="264"/>
      <c r="DUE36" s="264"/>
      <c r="DUF36" s="264"/>
      <c r="DUG36" s="264"/>
      <c r="DUH36" s="264"/>
      <c r="DUI36" s="264"/>
      <c r="DUJ36" s="264"/>
      <c r="DUK36" s="264"/>
      <c r="DUL36" s="264"/>
      <c r="DUM36" s="264"/>
      <c r="DUN36" s="264"/>
      <c r="DUO36" s="264"/>
      <c r="DUP36" s="264"/>
      <c r="DUQ36" s="264"/>
      <c r="DUR36" s="264"/>
      <c r="DUS36" s="264"/>
      <c r="DUT36" s="264"/>
      <c r="DUU36" s="264"/>
      <c r="DUV36" s="264"/>
      <c r="DUW36" s="264"/>
      <c r="DUX36" s="264"/>
      <c r="DUY36" s="264"/>
      <c r="DUZ36" s="264"/>
      <c r="DVA36" s="264"/>
      <c r="DVB36" s="264"/>
      <c r="DVC36" s="264"/>
      <c r="DVD36" s="264"/>
      <c r="DVE36" s="264"/>
      <c r="DVF36" s="264"/>
      <c r="DVG36" s="264"/>
      <c r="DVH36" s="264"/>
      <c r="DVI36" s="264"/>
      <c r="DVJ36" s="264"/>
      <c r="DVK36" s="264"/>
      <c r="DVL36" s="264"/>
      <c r="DVM36" s="264"/>
      <c r="DVN36" s="264"/>
      <c r="DVO36" s="264"/>
      <c r="DVP36" s="264"/>
      <c r="DVQ36" s="264"/>
      <c r="DVR36" s="264"/>
      <c r="DVS36" s="264"/>
      <c r="DVT36" s="264"/>
      <c r="DVU36" s="264"/>
      <c r="DVV36" s="264"/>
      <c r="DVW36" s="264"/>
      <c r="DVX36" s="264"/>
      <c r="DVY36" s="264"/>
      <c r="DVZ36" s="264"/>
      <c r="DWA36" s="264"/>
      <c r="DWB36" s="264"/>
      <c r="DWC36" s="264"/>
      <c r="DWD36" s="264"/>
      <c r="DWE36" s="264"/>
      <c r="DWF36" s="264"/>
      <c r="DWG36" s="264"/>
      <c r="DWH36" s="264"/>
      <c r="DWI36" s="264"/>
      <c r="DWJ36" s="264"/>
      <c r="DWK36" s="264"/>
      <c r="DWL36" s="264"/>
      <c r="DWM36" s="264"/>
      <c r="DWN36" s="264"/>
      <c r="DWO36" s="264"/>
      <c r="DWP36" s="264"/>
      <c r="DWQ36" s="264"/>
      <c r="DWR36" s="264"/>
      <c r="DWS36" s="264"/>
      <c r="DWT36" s="264"/>
      <c r="DWU36" s="264"/>
      <c r="DWV36" s="264"/>
      <c r="DWW36" s="264"/>
      <c r="DWX36" s="264"/>
      <c r="DWY36" s="264"/>
      <c r="DWZ36" s="264"/>
      <c r="DXA36" s="264"/>
      <c r="DXB36" s="264"/>
      <c r="DXC36" s="264"/>
      <c r="DXD36" s="264"/>
      <c r="DXE36" s="264"/>
      <c r="DXF36" s="264"/>
      <c r="DXG36" s="264"/>
      <c r="DXH36" s="264"/>
      <c r="DXI36" s="264"/>
      <c r="DXJ36" s="264"/>
      <c r="DXK36" s="264"/>
      <c r="DXL36" s="264"/>
      <c r="DXM36" s="264"/>
      <c r="DXN36" s="264"/>
      <c r="DXO36" s="264"/>
      <c r="DXP36" s="264"/>
      <c r="DXQ36" s="264"/>
      <c r="DXR36" s="264"/>
      <c r="DXS36" s="264"/>
      <c r="DXT36" s="264"/>
      <c r="DXU36" s="264"/>
      <c r="DXV36" s="264"/>
      <c r="DXW36" s="264"/>
      <c r="DXX36" s="264"/>
      <c r="DXY36" s="264"/>
      <c r="DXZ36" s="264"/>
      <c r="DYA36" s="264"/>
      <c r="DYB36" s="264"/>
      <c r="DYC36" s="264"/>
      <c r="DYD36" s="264"/>
      <c r="DYE36" s="264"/>
      <c r="DYF36" s="264"/>
      <c r="DYG36" s="264"/>
      <c r="DYH36" s="264"/>
      <c r="DYI36" s="264"/>
      <c r="DYJ36" s="264"/>
      <c r="DYK36" s="264"/>
      <c r="DYL36" s="264"/>
      <c r="DYM36" s="264"/>
      <c r="DYN36" s="264"/>
      <c r="DYO36" s="264"/>
      <c r="DYP36" s="264"/>
      <c r="DYQ36" s="264"/>
      <c r="DYR36" s="264"/>
      <c r="DYS36" s="264"/>
      <c r="DYT36" s="264"/>
      <c r="DYU36" s="264"/>
      <c r="DYV36" s="264"/>
      <c r="DYW36" s="264"/>
      <c r="DYX36" s="264"/>
      <c r="DYY36" s="264"/>
      <c r="DYZ36" s="264"/>
      <c r="DZA36" s="264"/>
      <c r="DZB36" s="264"/>
      <c r="DZC36" s="264"/>
      <c r="DZD36" s="264"/>
      <c r="DZE36" s="264"/>
      <c r="DZF36" s="264"/>
      <c r="DZG36" s="264"/>
      <c r="DZH36" s="264"/>
      <c r="DZI36" s="264"/>
      <c r="DZJ36" s="264"/>
      <c r="DZK36" s="264"/>
      <c r="DZL36" s="264"/>
      <c r="DZM36" s="264"/>
      <c r="DZN36" s="264"/>
      <c r="DZO36" s="264"/>
      <c r="DZP36" s="264"/>
      <c r="DZQ36" s="264"/>
      <c r="DZR36" s="264"/>
      <c r="DZS36" s="264"/>
      <c r="DZT36" s="264"/>
      <c r="DZU36" s="264"/>
      <c r="DZV36" s="264"/>
      <c r="DZW36" s="264"/>
      <c r="DZX36" s="264"/>
      <c r="DZY36" s="264"/>
      <c r="DZZ36" s="264"/>
      <c r="EAA36" s="264"/>
      <c r="EAB36" s="264"/>
      <c r="EAC36" s="264"/>
      <c r="EAD36" s="264"/>
      <c r="EAE36" s="264"/>
      <c r="EAF36" s="264"/>
      <c r="EAG36" s="264"/>
      <c r="EAH36" s="264"/>
      <c r="EAI36" s="264"/>
      <c r="EAJ36" s="264"/>
      <c r="EAK36" s="264"/>
      <c r="EAL36" s="264"/>
      <c r="EAM36" s="264"/>
      <c r="EAN36" s="264"/>
      <c r="EAO36" s="264"/>
      <c r="EAP36" s="264"/>
      <c r="EAQ36" s="264"/>
      <c r="EAR36" s="264"/>
      <c r="EAS36" s="264"/>
      <c r="EAT36" s="264"/>
      <c r="EAU36" s="264"/>
      <c r="EAV36" s="264"/>
      <c r="EAW36" s="264"/>
      <c r="EAX36" s="264"/>
      <c r="EAY36" s="264"/>
      <c r="EAZ36" s="264"/>
      <c r="EBA36" s="264"/>
      <c r="EBB36" s="264"/>
      <c r="EBC36" s="264"/>
      <c r="EBD36" s="264"/>
      <c r="EBE36" s="264"/>
      <c r="EBF36" s="264"/>
      <c r="EBG36" s="264"/>
      <c r="EBH36" s="264"/>
      <c r="EBI36" s="264"/>
      <c r="EBJ36" s="264"/>
      <c r="EBK36" s="264"/>
      <c r="EBL36" s="264"/>
      <c r="EBM36" s="264"/>
      <c r="EBN36" s="264"/>
      <c r="EBO36" s="264"/>
      <c r="EBP36" s="264"/>
      <c r="EBQ36" s="264"/>
      <c r="EBR36" s="264"/>
      <c r="EBS36" s="264"/>
      <c r="EBT36" s="264"/>
      <c r="EBU36" s="264"/>
      <c r="EBV36" s="264"/>
      <c r="EBW36" s="264"/>
      <c r="EBX36" s="264"/>
      <c r="EBY36" s="264"/>
      <c r="EBZ36" s="264"/>
      <c r="ECA36" s="264"/>
      <c r="ECB36" s="264"/>
      <c r="ECC36" s="264"/>
      <c r="ECD36" s="264"/>
      <c r="ECE36" s="264"/>
      <c r="ECF36" s="264"/>
      <c r="ECG36" s="264"/>
      <c r="ECH36" s="264"/>
      <c r="ECI36" s="264"/>
      <c r="ECJ36" s="264"/>
      <c r="ECK36" s="264"/>
      <c r="ECL36" s="264"/>
      <c r="ECM36" s="264"/>
      <c r="ECN36" s="264"/>
      <c r="ECO36" s="264"/>
      <c r="ECP36" s="264"/>
      <c r="ECQ36" s="264"/>
      <c r="ECR36" s="264"/>
      <c r="ECS36" s="264"/>
      <c r="ECT36" s="264"/>
      <c r="ECU36" s="264"/>
      <c r="ECV36" s="264"/>
      <c r="ECW36" s="264"/>
      <c r="ECX36" s="264"/>
      <c r="ECY36" s="264"/>
      <c r="ECZ36" s="264"/>
      <c r="EDA36" s="264"/>
      <c r="EDB36" s="264"/>
      <c r="EDC36" s="264"/>
      <c r="EDD36" s="264"/>
      <c r="EDE36" s="264"/>
      <c r="EDF36" s="264"/>
      <c r="EDG36" s="264"/>
      <c r="EDH36" s="264"/>
      <c r="EDI36" s="264"/>
      <c r="EDJ36" s="264"/>
      <c r="EDK36" s="264"/>
      <c r="EDL36" s="264"/>
      <c r="EDM36" s="264"/>
      <c r="EDN36" s="264"/>
      <c r="EDO36" s="264"/>
      <c r="EDP36" s="264"/>
      <c r="EDQ36" s="264"/>
      <c r="EDR36" s="264"/>
      <c r="EDS36" s="264"/>
      <c r="EDT36" s="264"/>
      <c r="EDU36" s="264"/>
      <c r="EDV36" s="264"/>
      <c r="EDW36" s="264"/>
      <c r="EDX36" s="264"/>
      <c r="EDY36" s="264"/>
      <c r="EDZ36" s="264"/>
      <c r="EEA36" s="264"/>
      <c r="EEB36" s="264"/>
      <c r="EEC36" s="264"/>
      <c r="EED36" s="264"/>
      <c r="EEE36" s="264"/>
      <c r="EEF36" s="264"/>
      <c r="EEG36" s="264"/>
      <c r="EEH36" s="264"/>
      <c r="EEI36" s="264"/>
      <c r="EEJ36" s="264"/>
      <c r="EEK36" s="264"/>
      <c r="EEL36" s="264"/>
      <c r="EEM36" s="264"/>
      <c r="EEN36" s="264"/>
      <c r="EEO36" s="264"/>
      <c r="EEP36" s="264"/>
      <c r="EEQ36" s="264"/>
      <c r="EER36" s="264"/>
      <c r="EES36" s="264"/>
      <c r="EET36" s="264"/>
      <c r="EEU36" s="264"/>
      <c r="EEV36" s="264"/>
      <c r="EEW36" s="264"/>
      <c r="EEX36" s="264"/>
      <c r="EEY36" s="264"/>
      <c r="EEZ36" s="264"/>
      <c r="EFA36" s="264"/>
      <c r="EFB36" s="264"/>
      <c r="EFC36" s="264"/>
      <c r="EFD36" s="264"/>
      <c r="EFE36" s="264"/>
      <c r="EFF36" s="264"/>
      <c r="EFG36" s="264"/>
      <c r="EFH36" s="264"/>
      <c r="EFI36" s="264"/>
      <c r="EFJ36" s="264"/>
      <c r="EFK36" s="264"/>
      <c r="EFL36" s="264"/>
      <c r="EFM36" s="264"/>
      <c r="EFN36" s="264"/>
      <c r="EFO36" s="264"/>
      <c r="EFP36" s="264"/>
      <c r="EFQ36" s="264"/>
      <c r="EFR36" s="264"/>
      <c r="EFS36" s="264"/>
      <c r="EFT36" s="264"/>
      <c r="EFU36" s="264"/>
      <c r="EFV36" s="264"/>
      <c r="EFW36" s="264"/>
      <c r="EFX36" s="264"/>
      <c r="EFY36" s="264"/>
      <c r="EFZ36" s="264"/>
      <c r="EGA36" s="264"/>
      <c r="EGB36" s="264"/>
      <c r="EGC36" s="264"/>
      <c r="EGD36" s="264"/>
      <c r="EGE36" s="264"/>
      <c r="EGF36" s="264"/>
      <c r="EGG36" s="264"/>
      <c r="EGH36" s="264"/>
      <c r="EGI36" s="264"/>
      <c r="EGJ36" s="264"/>
      <c r="EGK36" s="264"/>
      <c r="EGL36" s="264"/>
      <c r="EGM36" s="264"/>
      <c r="EGN36" s="264"/>
      <c r="EGO36" s="264"/>
      <c r="EGP36" s="264"/>
      <c r="EGQ36" s="264"/>
      <c r="EGR36" s="264"/>
      <c r="EGS36" s="264"/>
      <c r="EGT36" s="264"/>
      <c r="EGU36" s="264"/>
      <c r="EGV36" s="264"/>
      <c r="EGW36" s="264"/>
      <c r="EGX36" s="264"/>
      <c r="EGY36" s="264"/>
      <c r="EGZ36" s="264"/>
      <c r="EHA36" s="264"/>
      <c r="EHB36" s="264"/>
      <c r="EHC36" s="264"/>
      <c r="EHD36" s="264"/>
      <c r="EHE36" s="264"/>
      <c r="EHF36" s="264"/>
      <c r="EHG36" s="264"/>
      <c r="EHH36" s="264"/>
      <c r="EHI36" s="264"/>
      <c r="EHJ36" s="264"/>
      <c r="EHK36" s="264"/>
      <c r="EHL36" s="264"/>
      <c r="EHM36" s="264"/>
      <c r="EHN36" s="264"/>
      <c r="EHO36" s="264"/>
      <c r="EHP36" s="264"/>
      <c r="EHQ36" s="264"/>
      <c r="EHR36" s="264"/>
      <c r="EHS36" s="264"/>
      <c r="EHT36" s="264"/>
      <c r="EHU36" s="264"/>
      <c r="EHV36" s="264"/>
      <c r="EHW36" s="264"/>
      <c r="EHX36" s="264"/>
      <c r="EHY36" s="264"/>
      <c r="EHZ36" s="264"/>
      <c r="EIA36" s="264"/>
      <c r="EIB36" s="264"/>
      <c r="EIC36" s="264"/>
      <c r="EID36" s="264"/>
      <c r="EIE36" s="264"/>
      <c r="EIF36" s="264"/>
      <c r="EIG36" s="264"/>
      <c r="EIH36" s="264"/>
      <c r="EII36" s="264"/>
      <c r="EIJ36" s="264"/>
      <c r="EIK36" s="264"/>
      <c r="EIL36" s="264"/>
      <c r="EIM36" s="264"/>
      <c r="EIN36" s="264"/>
      <c r="EIO36" s="264"/>
      <c r="EIP36" s="264"/>
      <c r="EIQ36" s="264"/>
      <c r="EIR36" s="264"/>
      <c r="EIS36" s="264"/>
      <c r="EIT36" s="264"/>
      <c r="EIU36" s="264"/>
      <c r="EIV36" s="264"/>
      <c r="EIW36" s="264"/>
      <c r="EIX36" s="264"/>
      <c r="EIY36" s="264"/>
      <c r="EIZ36" s="264"/>
      <c r="EJA36" s="264"/>
      <c r="EJB36" s="264"/>
      <c r="EJC36" s="264"/>
      <c r="EJD36" s="264"/>
      <c r="EJE36" s="264"/>
      <c r="EJF36" s="264"/>
      <c r="EJG36" s="264"/>
      <c r="EJH36" s="264"/>
      <c r="EJI36" s="264"/>
      <c r="EJJ36" s="264"/>
      <c r="EJK36" s="264"/>
      <c r="EJL36" s="264"/>
      <c r="EJM36" s="264"/>
      <c r="EJN36" s="264"/>
      <c r="EJO36" s="264"/>
      <c r="EJP36" s="264"/>
      <c r="EJQ36" s="264"/>
      <c r="EJR36" s="264"/>
      <c r="EJS36" s="264"/>
      <c r="EJT36" s="264"/>
      <c r="EJU36" s="264"/>
      <c r="EJV36" s="264"/>
      <c r="EJW36" s="264"/>
      <c r="EJX36" s="264"/>
      <c r="EJY36" s="264"/>
      <c r="EJZ36" s="264"/>
      <c r="EKA36" s="264"/>
      <c r="EKB36" s="264"/>
      <c r="EKC36" s="264"/>
      <c r="EKD36" s="264"/>
      <c r="EKE36" s="264"/>
      <c r="EKF36" s="264"/>
      <c r="EKG36" s="264"/>
      <c r="EKH36" s="264"/>
      <c r="EKI36" s="264"/>
      <c r="EKJ36" s="264"/>
      <c r="EKK36" s="264"/>
      <c r="EKL36" s="264"/>
      <c r="EKM36" s="264"/>
      <c r="EKN36" s="264"/>
      <c r="EKO36" s="264"/>
      <c r="EKP36" s="264"/>
      <c r="EKQ36" s="264"/>
      <c r="EKR36" s="264"/>
      <c r="EKS36" s="264"/>
      <c r="EKT36" s="264"/>
      <c r="EKU36" s="264"/>
      <c r="EKV36" s="264"/>
      <c r="EKW36" s="264"/>
      <c r="EKX36" s="264"/>
      <c r="EKY36" s="264"/>
      <c r="EKZ36" s="264"/>
      <c r="ELA36" s="264"/>
      <c r="ELB36" s="264"/>
      <c r="ELC36" s="264"/>
      <c r="ELD36" s="264"/>
      <c r="ELE36" s="264"/>
      <c r="ELF36" s="264"/>
      <c r="ELG36" s="264"/>
      <c r="ELH36" s="264"/>
      <c r="ELI36" s="264"/>
      <c r="ELJ36" s="264"/>
      <c r="ELK36" s="264"/>
      <c r="ELL36" s="264"/>
      <c r="ELM36" s="264"/>
      <c r="ELN36" s="264"/>
      <c r="ELO36" s="264"/>
      <c r="ELP36" s="264"/>
      <c r="ELQ36" s="264"/>
      <c r="ELR36" s="264"/>
      <c r="ELS36" s="264"/>
      <c r="ELT36" s="264"/>
      <c r="ELU36" s="264"/>
      <c r="ELV36" s="264"/>
      <c r="ELW36" s="264"/>
      <c r="ELX36" s="264"/>
      <c r="ELY36" s="264"/>
      <c r="ELZ36" s="264"/>
      <c r="EMA36" s="264"/>
      <c r="EMB36" s="264"/>
      <c r="EMC36" s="264"/>
      <c r="EMD36" s="264"/>
      <c r="EME36" s="264"/>
      <c r="EMF36" s="264"/>
      <c r="EMG36" s="264"/>
      <c r="EMH36" s="264"/>
      <c r="EMI36" s="264"/>
      <c r="EMJ36" s="264"/>
      <c r="EMK36" s="264"/>
      <c r="EML36" s="264"/>
      <c r="EMM36" s="264"/>
      <c r="EMN36" s="264"/>
      <c r="EMO36" s="264"/>
      <c r="EMP36" s="264"/>
      <c r="EMQ36" s="264"/>
      <c r="EMR36" s="264"/>
      <c r="EMS36" s="264"/>
      <c r="EMT36" s="264"/>
      <c r="EMU36" s="264"/>
      <c r="EMV36" s="264"/>
      <c r="EMW36" s="264"/>
      <c r="EMX36" s="264"/>
      <c r="EMY36" s="264"/>
      <c r="EMZ36" s="264"/>
      <c r="ENA36" s="264"/>
      <c r="ENB36" s="264"/>
      <c r="ENC36" s="264"/>
      <c r="END36" s="264"/>
      <c r="ENE36" s="264"/>
      <c r="ENF36" s="264"/>
      <c r="ENG36" s="264"/>
      <c r="ENH36" s="264"/>
      <c r="ENI36" s="264"/>
      <c r="ENJ36" s="264"/>
      <c r="ENK36" s="264"/>
      <c r="ENL36" s="264"/>
      <c r="ENM36" s="264"/>
      <c r="ENN36" s="264"/>
      <c r="ENO36" s="264"/>
      <c r="ENP36" s="264"/>
      <c r="ENQ36" s="264"/>
      <c r="ENR36" s="264"/>
      <c r="ENS36" s="264"/>
      <c r="ENT36" s="264"/>
      <c r="ENU36" s="264"/>
      <c r="ENV36" s="264"/>
      <c r="ENW36" s="264"/>
      <c r="ENX36" s="264"/>
      <c r="ENY36" s="264"/>
      <c r="ENZ36" s="264"/>
      <c r="EOA36" s="264"/>
      <c r="EOB36" s="264"/>
      <c r="EOC36" s="264"/>
      <c r="EOD36" s="264"/>
      <c r="EOE36" s="264"/>
      <c r="EOF36" s="264"/>
      <c r="EOG36" s="264"/>
      <c r="EOH36" s="264"/>
      <c r="EOI36" s="264"/>
      <c r="EOJ36" s="264"/>
      <c r="EOK36" s="264"/>
      <c r="EOL36" s="264"/>
      <c r="EOM36" s="264"/>
      <c r="EON36" s="264"/>
      <c r="EOO36" s="264"/>
      <c r="EOP36" s="264"/>
      <c r="EOQ36" s="264"/>
      <c r="EOR36" s="264"/>
      <c r="EOS36" s="264"/>
      <c r="EOT36" s="264"/>
      <c r="EOU36" s="264"/>
      <c r="EOV36" s="264"/>
      <c r="EOW36" s="264"/>
      <c r="EOX36" s="264"/>
      <c r="EOY36" s="264"/>
      <c r="EOZ36" s="264"/>
      <c r="EPA36" s="264"/>
      <c r="EPB36" s="264"/>
      <c r="EPC36" s="264"/>
      <c r="EPD36" s="264"/>
      <c r="EPE36" s="264"/>
      <c r="EPF36" s="264"/>
      <c r="EPG36" s="264"/>
      <c r="EPH36" s="264"/>
      <c r="EPI36" s="264"/>
      <c r="EPJ36" s="264"/>
      <c r="EPK36" s="264"/>
      <c r="EPL36" s="264"/>
      <c r="EPM36" s="264"/>
      <c r="EPN36" s="264"/>
      <c r="EPO36" s="264"/>
      <c r="EPP36" s="264"/>
      <c r="EPQ36" s="264"/>
      <c r="EPR36" s="264"/>
      <c r="EPS36" s="264"/>
      <c r="EPT36" s="264"/>
      <c r="EPU36" s="264"/>
      <c r="EPV36" s="264"/>
      <c r="EPW36" s="264"/>
      <c r="EPX36" s="264"/>
      <c r="EPY36" s="264"/>
      <c r="EPZ36" s="264"/>
      <c r="EQA36" s="264"/>
      <c r="EQB36" s="264"/>
      <c r="EQC36" s="264"/>
      <c r="EQD36" s="264"/>
      <c r="EQE36" s="264"/>
      <c r="EQF36" s="264"/>
      <c r="EQG36" s="264"/>
      <c r="EQH36" s="264"/>
      <c r="EQI36" s="264"/>
      <c r="EQJ36" s="264"/>
      <c r="EQK36" s="264"/>
      <c r="EQL36" s="264"/>
      <c r="EQM36" s="264"/>
      <c r="EQN36" s="264"/>
      <c r="EQO36" s="264"/>
      <c r="EQP36" s="264"/>
      <c r="EQQ36" s="264"/>
      <c r="EQR36" s="264"/>
      <c r="EQS36" s="264"/>
      <c r="EQT36" s="264"/>
      <c r="EQU36" s="264"/>
      <c r="EQV36" s="264"/>
      <c r="EQW36" s="264"/>
      <c r="EQX36" s="264"/>
      <c r="EQY36" s="264"/>
      <c r="EQZ36" s="264"/>
      <c r="ERA36" s="264"/>
      <c r="ERB36" s="264"/>
      <c r="ERC36" s="264"/>
      <c r="ERD36" s="264"/>
      <c r="ERE36" s="264"/>
      <c r="ERF36" s="264"/>
      <c r="ERG36" s="264"/>
      <c r="ERH36" s="264"/>
      <c r="ERI36" s="264"/>
      <c r="ERJ36" s="264"/>
      <c r="ERK36" s="264"/>
      <c r="ERL36" s="264"/>
      <c r="ERM36" s="264"/>
      <c r="ERN36" s="264"/>
      <c r="ERO36" s="264"/>
      <c r="ERP36" s="264"/>
      <c r="ERQ36" s="264"/>
      <c r="ERR36" s="264"/>
      <c r="ERS36" s="264"/>
      <c r="ERT36" s="264"/>
      <c r="ERU36" s="264"/>
      <c r="ERV36" s="264"/>
      <c r="ERW36" s="264"/>
      <c r="ERX36" s="264"/>
      <c r="ERY36" s="264"/>
      <c r="ERZ36" s="264"/>
      <c r="ESA36" s="264"/>
      <c r="ESB36" s="264"/>
      <c r="ESC36" s="264"/>
      <c r="ESD36" s="264"/>
      <c r="ESE36" s="264"/>
      <c r="ESF36" s="264"/>
      <c r="ESG36" s="264"/>
      <c r="ESH36" s="264"/>
      <c r="ESI36" s="264"/>
      <c r="ESJ36" s="264"/>
      <c r="ESK36" s="264"/>
      <c r="ESL36" s="264"/>
      <c r="ESM36" s="264"/>
      <c r="ESN36" s="264"/>
      <c r="ESO36" s="264"/>
      <c r="ESP36" s="264"/>
      <c r="ESQ36" s="264"/>
      <c r="ESR36" s="264"/>
      <c r="ESS36" s="264"/>
      <c r="EST36" s="264"/>
      <c r="ESU36" s="264"/>
      <c r="ESV36" s="264"/>
      <c r="ESW36" s="264"/>
      <c r="ESX36" s="264"/>
      <c r="ESY36" s="264"/>
      <c r="ESZ36" s="264"/>
      <c r="ETA36" s="264"/>
      <c r="ETB36" s="264"/>
      <c r="ETC36" s="264"/>
      <c r="ETD36" s="264"/>
      <c r="ETE36" s="264"/>
      <c r="ETF36" s="264"/>
      <c r="ETG36" s="264"/>
      <c r="ETH36" s="264"/>
      <c r="ETI36" s="264"/>
      <c r="ETJ36" s="264"/>
      <c r="ETK36" s="264"/>
      <c r="ETL36" s="264"/>
      <c r="ETM36" s="264"/>
      <c r="ETN36" s="264"/>
      <c r="ETO36" s="264"/>
      <c r="ETP36" s="264"/>
      <c r="ETQ36" s="264"/>
      <c r="ETR36" s="264"/>
      <c r="ETS36" s="264"/>
      <c r="ETT36" s="264"/>
      <c r="ETU36" s="264"/>
      <c r="ETV36" s="264"/>
      <c r="ETW36" s="264"/>
      <c r="ETX36" s="264"/>
      <c r="ETY36" s="264"/>
      <c r="ETZ36" s="264"/>
      <c r="EUA36" s="264"/>
      <c r="EUB36" s="264"/>
      <c r="EUC36" s="264"/>
      <c r="EUD36" s="264"/>
      <c r="EUE36" s="264"/>
      <c r="EUF36" s="264"/>
      <c r="EUG36" s="264"/>
      <c r="EUH36" s="264"/>
      <c r="EUI36" s="264"/>
      <c r="EUJ36" s="264"/>
      <c r="EUK36" s="264"/>
      <c r="EUL36" s="264"/>
      <c r="EUM36" s="264"/>
      <c r="EUN36" s="264"/>
      <c r="EUO36" s="264"/>
      <c r="EUP36" s="264"/>
      <c r="EUQ36" s="264"/>
      <c r="EUR36" s="264"/>
      <c r="EUS36" s="264"/>
      <c r="EUT36" s="264"/>
      <c r="EUU36" s="264"/>
      <c r="EUV36" s="264"/>
      <c r="EUW36" s="264"/>
      <c r="EUX36" s="264"/>
      <c r="EUY36" s="264"/>
      <c r="EUZ36" s="264"/>
      <c r="EVA36" s="264"/>
      <c r="EVB36" s="264"/>
      <c r="EVC36" s="264"/>
      <c r="EVD36" s="264"/>
      <c r="EVE36" s="264"/>
      <c r="EVF36" s="264"/>
      <c r="EVG36" s="264"/>
      <c r="EVH36" s="264"/>
      <c r="EVI36" s="264"/>
      <c r="EVJ36" s="264"/>
      <c r="EVK36" s="264"/>
      <c r="EVL36" s="264"/>
      <c r="EVM36" s="264"/>
      <c r="EVN36" s="264"/>
      <c r="EVO36" s="264"/>
      <c r="EVP36" s="264"/>
      <c r="EVQ36" s="264"/>
      <c r="EVR36" s="264"/>
      <c r="EVS36" s="264"/>
      <c r="EVT36" s="264"/>
      <c r="EVU36" s="264"/>
      <c r="EVV36" s="264"/>
      <c r="EVW36" s="264"/>
      <c r="EVX36" s="264"/>
      <c r="EVY36" s="264"/>
      <c r="EVZ36" s="264"/>
      <c r="EWA36" s="264"/>
      <c r="EWB36" s="264"/>
      <c r="EWC36" s="264"/>
      <c r="EWD36" s="264"/>
      <c r="EWE36" s="264"/>
      <c r="EWF36" s="264"/>
      <c r="EWG36" s="264"/>
      <c r="EWH36" s="264"/>
      <c r="EWI36" s="264"/>
      <c r="EWJ36" s="264"/>
      <c r="EWK36" s="264"/>
      <c r="EWL36" s="264"/>
      <c r="EWM36" s="264"/>
      <c r="EWN36" s="264"/>
      <c r="EWO36" s="264"/>
      <c r="EWP36" s="264"/>
      <c r="EWQ36" s="264"/>
      <c r="EWR36" s="264"/>
      <c r="EWS36" s="264"/>
      <c r="EWT36" s="264"/>
      <c r="EWU36" s="264"/>
      <c r="EWV36" s="264"/>
      <c r="EWW36" s="264"/>
      <c r="EWX36" s="264"/>
      <c r="EWY36" s="264"/>
      <c r="EWZ36" s="264"/>
      <c r="EXA36" s="264"/>
      <c r="EXB36" s="264"/>
      <c r="EXC36" s="264"/>
      <c r="EXD36" s="264"/>
      <c r="EXE36" s="264"/>
      <c r="EXF36" s="264"/>
      <c r="EXG36" s="264"/>
      <c r="EXH36" s="264"/>
      <c r="EXI36" s="264"/>
      <c r="EXJ36" s="264"/>
      <c r="EXK36" s="264"/>
      <c r="EXL36" s="264"/>
      <c r="EXM36" s="264"/>
      <c r="EXN36" s="264"/>
      <c r="EXO36" s="264"/>
      <c r="EXP36" s="264"/>
      <c r="EXQ36" s="264"/>
      <c r="EXR36" s="264"/>
      <c r="EXS36" s="264"/>
      <c r="EXT36" s="264"/>
      <c r="EXU36" s="264"/>
      <c r="EXV36" s="264"/>
      <c r="EXW36" s="264"/>
      <c r="EXX36" s="264"/>
      <c r="EXY36" s="264"/>
      <c r="EXZ36" s="264"/>
      <c r="EYA36" s="264"/>
      <c r="EYB36" s="264"/>
      <c r="EYC36" s="264"/>
      <c r="EYD36" s="264"/>
      <c r="EYE36" s="264"/>
      <c r="EYF36" s="264"/>
      <c r="EYG36" s="264"/>
      <c r="EYH36" s="264"/>
      <c r="EYI36" s="264"/>
      <c r="EYJ36" s="264"/>
      <c r="EYK36" s="264"/>
      <c r="EYL36" s="264"/>
      <c r="EYM36" s="264"/>
      <c r="EYN36" s="264"/>
      <c r="EYO36" s="264"/>
      <c r="EYP36" s="264"/>
      <c r="EYQ36" s="264"/>
      <c r="EYR36" s="264"/>
      <c r="EYS36" s="264"/>
      <c r="EYT36" s="264"/>
      <c r="EYU36" s="264"/>
      <c r="EYV36" s="264"/>
      <c r="EYW36" s="264"/>
      <c r="EYX36" s="264"/>
      <c r="EYY36" s="264"/>
      <c r="EYZ36" s="264"/>
      <c r="EZA36" s="264"/>
      <c r="EZB36" s="264"/>
      <c r="EZC36" s="264"/>
      <c r="EZD36" s="264"/>
      <c r="EZE36" s="264"/>
      <c r="EZF36" s="264"/>
      <c r="EZG36" s="264"/>
      <c r="EZH36" s="264"/>
      <c r="EZI36" s="264"/>
      <c r="EZJ36" s="264"/>
      <c r="EZK36" s="264"/>
      <c r="EZL36" s="264"/>
      <c r="EZM36" s="264"/>
      <c r="EZN36" s="264"/>
      <c r="EZO36" s="264"/>
      <c r="EZP36" s="264"/>
      <c r="EZQ36" s="264"/>
      <c r="EZR36" s="264"/>
      <c r="EZS36" s="264"/>
      <c r="EZT36" s="264"/>
      <c r="EZU36" s="264"/>
      <c r="EZV36" s="264"/>
      <c r="EZW36" s="264"/>
      <c r="EZX36" s="264"/>
      <c r="EZY36" s="264"/>
      <c r="EZZ36" s="264"/>
      <c r="FAA36" s="264"/>
      <c r="FAB36" s="264"/>
      <c r="FAC36" s="264"/>
      <c r="FAD36" s="264"/>
      <c r="FAE36" s="264"/>
      <c r="FAF36" s="264"/>
      <c r="FAG36" s="264"/>
      <c r="FAH36" s="264"/>
      <c r="FAI36" s="264"/>
      <c r="FAJ36" s="264"/>
      <c r="FAK36" s="264"/>
      <c r="FAL36" s="264"/>
      <c r="FAM36" s="264"/>
      <c r="FAN36" s="264"/>
      <c r="FAO36" s="264"/>
      <c r="FAP36" s="264"/>
      <c r="FAQ36" s="264"/>
      <c r="FAR36" s="264"/>
      <c r="FAS36" s="264"/>
      <c r="FAT36" s="264"/>
      <c r="FAU36" s="264"/>
      <c r="FAV36" s="264"/>
      <c r="FAW36" s="264"/>
      <c r="FAX36" s="264"/>
      <c r="FAY36" s="264"/>
      <c r="FAZ36" s="264"/>
      <c r="FBA36" s="264"/>
      <c r="FBB36" s="264"/>
      <c r="FBC36" s="264"/>
      <c r="FBD36" s="264"/>
      <c r="FBE36" s="264"/>
      <c r="FBF36" s="264"/>
      <c r="FBG36" s="264"/>
      <c r="FBH36" s="264"/>
      <c r="FBI36" s="264"/>
      <c r="FBJ36" s="264"/>
      <c r="FBK36" s="264"/>
      <c r="FBL36" s="264"/>
      <c r="FBM36" s="264"/>
      <c r="FBN36" s="264"/>
      <c r="FBO36" s="264"/>
      <c r="FBP36" s="264"/>
      <c r="FBQ36" s="264"/>
      <c r="FBR36" s="264"/>
      <c r="FBS36" s="264"/>
      <c r="FBT36" s="264"/>
      <c r="FBU36" s="264"/>
      <c r="FBV36" s="264"/>
      <c r="FBW36" s="264"/>
      <c r="FBX36" s="264"/>
      <c r="FBY36" s="264"/>
      <c r="FBZ36" s="264"/>
      <c r="FCA36" s="264"/>
      <c r="FCB36" s="264"/>
      <c r="FCC36" s="264"/>
      <c r="FCD36" s="264"/>
      <c r="FCE36" s="264"/>
      <c r="FCF36" s="264"/>
      <c r="FCG36" s="264"/>
      <c r="FCH36" s="264"/>
      <c r="FCI36" s="264"/>
      <c r="FCJ36" s="264"/>
      <c r="FCK36" s="264"/>
      <c r="FCL36" s="264"/>
      <c r="FCM36" s="264"/>
      <c r="FCN36" s="264"/>
      <c r="FCO36" s="264"/>
      <c r="FCP36" s="264"/>
      <c r="FCQ36" s="264"/>
      <c r="FCR36" s="264"/>
      <c r="FCS36" s="264"/>
      <c r="FCT36" s="264"/>
      <c r="FCU36" s="264"/>
      <c r="FCV36" s="264"/>
      <c r="FCW36" s="264"/>
      <c r="FCX36" s="264"/>
      <c r="FCY36" s="264"/>
      <c r="FCZ36" s="264"/>
      <c r="FDA36" s="264"/>
      <c r="FDB36" s="264"/>
      <c r="FDC36" s="264"/>
      <c r="FDD36" s="264"/>
      <c r="FDE36" s="264"/>
      <c r="FDF36" s="264"/>
      <c r="FDG36" s="264"/>
      <c r="FDH36" s="264"/>
      <c r="FDI36" s="264"/>
      <c r="FDJ36" s="264"/>
      <c r="FDK36" s="264"/>
      <c r="FDL36" s="264"/>
      <c r="FDM36" s="264"/>
      <c r="FDN36" s="264"/>
      <c r="FDO36" s="264"/>
      <c r="FDP36" s="264"/>
      <c r="FDQ36" s="264"/>
      <c r="FDR36" s="264"/>
      <c r="FDS36" s="264"/>
      <c r="FDT36" s="264"/>
      <c r="FDU36" s="264"/>
      <c r="FDV36" s="264"/>
      <c r="FDW36" s="264"/>
      <c r="FDX36" s="264"/>
      <c r="FDY36" s="264"/>
      <c r="FDZ36" s="264"/>
      <c r="FEA36" s="264"/>
      <c r="FEB36" s="264"/>
      <c r="FEC36" s="264"/>
      <c r="FED36" s="264"/>
      <c r="FEE36" s="264"/>
      <c r="FEF36" s="264"/>
      <c r="FEG36" s="264"/>
      <c r="FEH36" s="264"/>
      <c r="FEI36" s="264"/>
      <c r="FEJ36" s="264"/>
      <c r="FEK36" s="264"/>
      <c r="FEL36" s="264"/>
      <c r="FEM36" s="264"/>
      <c r="FEN36" s="264"/>
      <c r="FEO36" s="264"/>
      <c r="FEP36" s="264"/>
      <c r="FEQ36" s="264"/>
      <c r="FER36" s="264"/>
      <c r="FES36" s="264"/>
      <c r="FET36" s="264"/>
      <c r="FEU36" s="264"/>
      <c r="FEV36" s="264"/>
      <c r="FEW36" s="264"/>
      <c r="FEX36" s="264"/>
      <c r="FEY36" s="264"/>
      <c r="FEZ36" s="264"/>
      <c r="FFA36" s="264"/>
      <c r="FFB36" s="264"/>
      <c r="FFC36" s="264"/>
      <c r="FFD36" s="264"/>
      <c r="FFE36" s="264"/>
      <c r="FFF36" s="264"/>
      <c r="FFG36" s="264"/>
      <c r="FFH36" s="264"/>
      <c r="FFI36" s="264"/>
      <c r="FFJ36" s="264"/>
      <c r="FFK36" s="264"/>
      <c r="FFL36" s="264"/>
      <c r="FFM36" s="264"/>
      <c r="FFN36" s="264"/>
      <c r="FFO36" s="264"/>
      <c r="FFP36" s="264"/>
      <c r="FFQ36" s="264"/>
      <c r="FFR36" s="264"/>
      <c r="FFS36" s="264"/>
      <c r="FFT36" s="264"/>
      <c r="FFU36" s="264"/>
      <c r="FFV36" s="264"/>
      <c r="FFW36" s="264"/>
      <c r="FFX36" s="264"/>
      <c r="FFY36" s="264"/>
      <c r="FFZ36" s="264"/>
      <c r="FGA36" s="264"/>
      <c r="FGB36" s="264"/>
      <c r="FGC36" s="264"/>
      <c r="FGD36" s="264"/>
      <c r="FGE36" s="264"/>
      <c r="FGF36" s="264"/>
      <c r="FGG36" s="264"/>
      <c r="FGH36" s="264"/>
      <c r="FGI36" s="264"/>
      <c r="FGJ36" s="264"/>
      <c r="FGK36" s="264"/>
      <c r="FGL36" s="264"/>
      <c r="FGM36" s="264"/>
      <c r="FGN36" s="264"/>
      <c r="FGO36" s="264"/>
      <c r="FGP36" s="264"/>
      <c r="FGQ36" s="264"/>
      <c r="FGR36" s="264"/>
      <c r="FGS36" s="264"/>
      <c r="FGT36" s="264"/>
      <c r="FGU36" s="264"/>
      <c r="FGV36" s="264"/>
      <c r="FGW36" s="264"/>
      <c r="FGX36" s="264"/>
      <c r="FGY36" s="264"/>
      <c r="FGZ36" s="264"/>
      <c r="FHA36" s="264"/>
      <c r="FHB36" s="264"/>
      <c r="FHC36" s="264"/>
      <c r="FHD36" s="264"/>
      <c r="FHE36" s="264"/>
      <c r="FHF36" s="264"/>
      <c r="FHG36" s="264"/>
      <c r="FHH36" s="264"/>
      <c r="FHI36" s="264"/>
      <c r="FHJ36" s="264"/>
      <c r="FHK36" s="264"/>
      <c r="FHL36" s="264"/>
      <c r="FHM36" s="264"/>
      <c r="FHN36" s="264"/>
      <c r="FHO36" s="264"/>
      <c r="FHP36" s="264"/>
      <c r="FHQ36" s="264"/>
      <c r="FHR36" s="264"/>
      <c r="FHS36" s="264"/>
      <c r="FHT36" s="264"/>
      <c r="FHU36" s="264"/>
      <c r="FHV36" s="264"/>
      <c r="FHW36" s="264"/>
      <c r="FHX36" s="264"/>
      <c r="FHY36" s="264"/>
      <c r="FHZ36" s="264"/>
      <c r="FIA36" s="264"/>
      <c r="FIB36" s="264"/>
      <c r="FIC36" s="264"/>
      <c r="FID36" s="264"/>
      <c r="FIE36" s="264"/>
      <c r="FIF36" s="264"/>
      <c r="FIG36" s="264"/>
      <c r="FIH36" s="264"/>
      <c r="FII36" s="264"/>
      <c r="FIJ36" s="264"/>
      <c r="FIK36" s="264"/>
      <c r="FIL36" s="264"/>
      <c r="FIM36" s="264"/>
      <c r="FIN36" s="264"/>
      <c r="FIO36" s="264"/>
      <c r="FIP36" s="264"/>
      <c r="FIQ36" s="264"/>
      <c r="FIR36" s="264"/>
      <c r="FIS36" s="264"/>
      <c r="FIT36" s="264"/>
      <c r="FIU36" s="264"/>
      <c r="FIV36" s="264"/>
      <c r="FIW36" s="264"/>
      <c r="FIX36" s="264"/>
      <c r="FIY36" s="264"/>
      <c r="FIZ36" s="264"/>
      <c r="FJA36" s="264"/>
      <c r="FJB36" s="264"/>
      <c r="FJC36" s="264"/>
      <c r="FJD36" s="264"/>
      <c r="FJE36" s="264"/>
      <c r="FJF36" s="264"/>
      <c r="FJG36" s="264"/>
      <c r="FJH36" s="264"/>
      <c r="FJI36" s="264"/>
      <c r="FJJ36" s="264"/>
      <c r="FJK36" s="264"/>
      <c r="FJL36" s="264"/>
      <c r="FJM36" s="264"/>
      <c r="FJN36" s="264"/>
      <c r="FJO36" s="264"/>
      <c r="FJP36" s="264"/>
      <c r="FJQ36" s="264"/>
      <c r="FJR36" s="264"/>
      <c r="FJS36" s="264"/>
      <c r="FJT36" s="264"/>
      <c r="FJU36" s="264"/>
      <c r="FJV36" s="264"/>
      <c r="FJW36" s="264"/>
      <c r="FJX36" s="264"/>
      <c r="FJY36" s="264"/>
      <c r="FJZ36" s="264"/>
      <c r="FKA36" s="264"/>
      <c r="FKB36" s="264"/>
      <c r="FKC36" s="264"/>
      <c r="FKD36" s="264"/>
      <c r="FKE36" s="264"/>
      <c r="FKF36" s="264"/>
      <c r="FKG36" s="264"/>
      <c r="FKH36" s="264"/>
      <c r="FKI36" s="264"/>
      <c r="FKJ36" s="264"/>
      <c r="FKK36" s="264"/>
      <c r="FKL36" s="264"/>
      <c r="FKM36" s="264"/>
      <c r="FKN36" s="264"/>
      <c r="FKO36" s="264"/>
      <c r="FKP36" s="264"/>
      <c r="FKQ36" s="264"/>
      <c r="FKR36" s="264"/>
      <c r="FKS36" s="264"/>
      <c r="FKT36" s="264"/>
      <c r="FKU36" s="264"/>
      <c r="FKV36" s="264"/>
      <c r="FKW36" s="264"/>
      <c r="FKX36" s="264"/>
      <c r="FKY36" s="264"/>
      <c r="FKZ36" s="264"/>
      <c r="FLA36" s="264"/>
      <c r="FLB36" s="264"/>
      <c r="FLC36" s="264"/>
      <c r="FLD36" s="264"/>
      <c r="FLE36" s="264"/>
      <c r="FLF36" s="264"/>
      <c r="FLG36" s="264"/>
      <c r="FLH36" s="264"/>
      <c r="FLI36" s="264"/>
      <c r="FLJ36" s="264"/>
      <c r="FLK36" s="264"/>
      <c r="FLL36" s="264"/>
      <c r="FLM36" s="264"/>
      <c r="FLN36" s="264"/>
      <c r="FLO36" s="264"/>
      <c r="FLP36" s="264"/>
      <c r="FLQ36" s="264"/>
      <c r="FLR36" s="264"/>
      <c r="FLS36" s="264"/>
      <c r="FLT36" s="264"/>
      <c r="FLU36" s="264"/>
      <c r="FLV36" s="264"/>
      <c r="FLW36" s="264"/>
      <c r="FLX36" s="264"/>
      <c r="FLY36" s="264"/>
      <c r="FLZ36" s="264"/>
      <c r="FMA36" s="264"/>
      <c r="FMB36" s="264"/>
      <c r="FMC36" s="264"/>
      <c r="FMD36" s="264"/>
      <c r="FME36" s="264"/>
      <c r="FMF36" s="264"/>
      <c r="FMG36" s="264"/>
      <c r="FMH36" s="264"/>
      <c r="FMI36" s="264"/>
      <c r="FMJ36" s="264"/>
      <c r="FMK36" s="264"/>
      <c r="FML36" s="264"/>
      <c r="FMM36" s="264"/>
      <c r="FMN36" s="264"/>
      <c r="FMO36" s="264"/>
      <c r="FMP36" s="264"/>
      <c r="FMQ36" s="264"/>
      <c r="FMR36" s="264"/>
      <c r="FMS36" s="264"/>
      <c r="FMT36" s="264"/>
      <c r="FMU36" s="264"/>
      <c r="FMV36" s="264"/>
      <c r="FMW36" s="264"/>
      <c r="FMX36" s="264"/>
      <c r="FMY36" s="264"/>
      <c r="FMZ36" s="264"/>
      <c r="FNA36" s="264"/>
      <c r="FNB36" s="264"/>
      <c r="FNC36" s="264"/>
      <c r="FND36" s="264"/>
      <c r="FNE36" s="264"/>
      <c r="FNF36" s="264"/>
      <c r="FNG36" s="264"/>
      <c r="FNH36" s="264"/>
      <c r="FNI36" s="264"/>
      <c r="FNJ36" s="264"/>
      <c r="FNK36" s="264"/>
      <c r="FNL36" s="264"/>
      <c r="FNM36" s="264"/>
      <c r="FNN36" s="264"/>
      <c r="FNO36" s="264"/>
      <c r="FNP36" s="264"/>
      <c r="FNQ36" s="264"/>
      <c r="FNR36" s="264"/>
      <c r="FNS36" s="264"/>
      <c r="FNT36" s="264"/>
      <c r="FNU36" s="264"/>
      <c r="FNV36" s="264"/>
      <c r="FNW36" s="264"/>
      <c r="FNX36" s="264"/>
      <c r="FNY36" s="264"/>
      <c r="FNZ36" s="264"/>
      <c r="FOA36" s="264"/>
      <c r="FOB36" s="264"/>
      <c r="FOC36" s="264"/>
      <c r="FOD36" s="264"/>
      <c r="FOE36" s="264"/>
      <c r="FOF36" s="264"/>
      <c r="FOG36" s="264"/>
      <c r="FOH36" s="264"/>
      <c r="FOI36" s="264"/>
      <c r="FOJ36" s="264"/>
      <c r="FOK36" s="264"/>
      <c r="FOL36" s="264"/>
      <c r="FOM36" s="264"/>
      <c r="FON36" s="264"/>
      <c r="FOO36" s="264"/>
      <c r="FOP36" s="264"/>
      <c r="FOQ36" s="264"/>
      <c r="FOR36" s="264"/>
      <c r="FOS36" s="264"/>
      <c r="FOT36" s="264"/>
      <c r="FOU36" s="264"/>
      <c r="FOV36" s="264"/>
      <c r="FOW36" s="264"/>
      <c r="FOX36" s="264"/>
      <c r="FOY36" s="264"/>
      <c r="FOZ36" s="264"/>
      <c r="FPA36" s="264"/>
      <c r="FPB36" s="264"/>
      <c r="FPC36" s="264"/>
      <c r="FPD36" s="264"/>
      <c r="FPE36" s="264"/>
      <c r="FPF36" s="264"/>
      <c r="FPG36" s="264"/>
      <c r="FPH36" s="264"/>
      <c r="FPI36" s="264"/>
      <c r="FPJ36" s="264"/>
      <c r="FPK36" s="264"/>
      <c r="FPL36" s="264"/>
      <c r="FPM36" s="264"/>
      <c r="FPN36" s="264"/>
      <c r="FPO36" s="264"/>
      <c r="FPP36" s="264"/>
      <c r="FPQ36" s="264"/>
      <c r="FPR36" s="264"/>
      <c r="FPS36" s="264"/>
      <c r="FPT36" s="264"/>
      <c r="FPU36" s="264"/>
      <c r="FPV36" s="264"/>
      <c r="FPW36" s="264"/>
      <c r="FPX36" s="264"/>
      <c r="FPY36" s="264"/>
      <c r="FPZ36" s="264"/>
      <c r="FQA36" s="264"/>
      <c r="FQB36" s="264"/>
      <c r="FQC36" s="264"/>
      <c r="FQD36" s="264"/>
      <c r="FQE36" s="264"/>
      <c r="FQF36" s="264"/>
      <c r="FQG36" s="264"/>
      <c r="FQH36" s="264"/>
      <c r="FQI36" s="264"/>
      <c r="FQJ36" s="264"/>
      <c r="FQK36" s="264"/>
      <c r="FQL36" s="264"/>
      <c r="FQM36" s="264"/>
      <c r="FQN36" s="264"/>
      <c r="FQO36" s="264"/>
      <c r="FQP36" s="264"/>
      <c r="FQQ36" s="264"/>
      <c r="FQR36" s="264"/>
      <c r="FQS36" s="264"/>
      <c r="FQT36" s="264"/>
      <c r="FQU36" s="264"/>
      <c r="FQV36" s="264"/>
      <c r="FQW36" s="264"/>
      <c r="FQX36" s="264"/>
      <c r="FQY36" s="264"/>
      <c r="FQZ36" s="264"/>
      <c r="FRA36" s="264"/>
      <c r="FRB36" s="264"/>
      <c r="FRC36" s="264"/>
      <c r="FRD36" s="264"/>
      <c r="FRE36" s="264"/>
      <c r="FRF36" s="264"/>
      <c r="FRG36" s="264"/>
      <c r="FRH36" s="264"/>
      <c r="FRI36" s="264"/>
      <c r="FRJ36" s="264"/>
      <c r="FRK36" s="264"/>
      <c r="FRL36" s="264"/>
      <c r="FRM36" s="264"/>
      <c r="FRN36" s="264"/>
      <c r="FRO36" s="264"/>
      <c r="FRP36" s="264"/>
      <c r="FRQ36" s="264"/>
      <c r="FRR36" s="264"/>
      <c r="FRS36" s="264"/>
      <c r="FRT36" s="264"/>
      <c r="FRU36" s="264"/>
      <c r="FRV36" s="264"/>
      <c r="FRW36" s="264"/>
      <c r="FRX36" s="264"/>
      <c r="FRY36" s="264"/>
      <c r="FRZ36" s="264"/>
      <c r="FSA36" s="264"/>
      <c r="FSB36" s="264"/>
      <c r="FSC36" s="264"/>
      <c r="FSD36" s="264"/>
      <c r="FSE36" s="264"/>
      <c r="FSF36" s="264"/>
      <c r="FSG36" s="264"/>
      <c r="FSH36" s="264"/>
      <c r="FSI36" s="264"/>
      <c r="FSJ36" s="264"/>
      <c r="FSK36" s="264"/>
      <c r="FSL36" s="264"/>
      <c r="FSM36" s="264"/>
      <c r="FSN36" s="264"/>
      <c r="FSO36" s="264"/>
      <c r="FSP36" s="264"/>
      <c r="FSQ36" s="264"/>
      <c r="FSR36" s="264"/>
      <c r="FSS36" s="264"/>
      <c r="FST36" s="264"/>
      <c r="FSU36" s="264"/>
      <c r="FSV36" s="264"/>
      <c r="FSW36" s="264"/>
      <c r="FSX36" s="264"/>
      <c r="FSY36" s="264"/>
      <c r="FSZ36" s="264"/>
      <c r="FTA36" s="264"/>
      <c r="FTB36" s="264"/>
      <c r="FTC36" s="264"/>
      <c r="FTD36" s="264"/>
      <c r="FTE36" s="264"/>
      <c r="FTF36" s="264"/>
      <c r="FTG36" s="264"/>
      <c r="FTH36" s="264"/>
      <c r="FTI36" s="264"/>
      <c r="FTJ36" s="264"/>
      <c r="FTK36" s="264"/>
      <c r="FTL36" s="264"/>
      <c r="FTM36" s="264"/>
      <c r="FTN36" s="264"/>
      <c r="FTO36" s="264"/>
      <c r="FTP36" s="264"/>
      <c r="FTQ36" s="264"/>
      <c r="FTR36" s="264"/>
      <c r="FTS36" s="264"/>
      <c r="FTT36" s="264"/>
      <c r="FTU36" s="264"/>
      <c r="FTV36" s="264"/>
      <c r="FTW36" s="264"/>
      <c r="FTX36" s="264"/>
      <c r="FTY36" s="264"/>
      <c r="FTZ36" s="264"/>
      <c r="FUA36" s="264"/>
      <c r="FUB36" s="264"/>
      <c r="FUC36" s="264"/>
      <c r="FUD36" s="264"/>
      <c r="FUE36" s="264"/>
      <c r="FUF36" s="264"/>
      <c r="FUG36" s="264"/>
      <c r="FUH36" s="264"/>
      <c r="FUI36" s="264"/>
      <c r="FUJ36" s="264"/>
      <c r="FUK36" s="264"/>
      <c r="FUL36" s="264"/>
      <c r="FUM36" s="264"/>
      <c r="FUN36" s="264"/>
      <c r="FUO36" s="264"/>
      <c r="FUP36" s="264"/>
      <c r="FUQ36" s="264"/>
      <c r="FUR36" s="264"/>
      <c r="FUS36" s="264"/>
      <c r="FUT36" s="264"/>
      <c r="FUU36" s="264"/>
      <c r="FUV36" s="264"/>
      <c r="FUW36" s="264"/>
      <c r="FUX36" s="264"/>
      <c r="FUY36" s="264"/>
      <c r="FUZ36" s="264"/>
      <c r="FVA36" s="264"/>
      <c r="FVB36" s="264"/>
      <c r="FVC36" s="264"/>
      <c r="FVD36" s="264"/>
      <c r="FVE36" s="264"/>
      <c r="FVF36" s="264"/>
      <c r="FVG36" s="264"/>
      <c r="FVH36" s="264"/>
      <c r="FVI36" s="264"/>
      <c r="FVJ36" s="264"/>
      <c r="FVK36" s="264"/>
      <c r="FVL36" s="264"/>
      <c r="FVM36" s="264"/>
      <c r="FVN36" s="264"/>
      <c r="FVO36" s="264"/>
      <c r="FVP36" s="264"/>
      <c r="FVQ36" s="264"/>
      <c r="FVR36" s="264"/>
      <c r="FVS36" s="264"/>
      <c r="FVT36" s="264"/>
      <c r="FVU36" s="264"/>
      <c r="FVV36" s="264"/>
      <c r="FVW36" s="264"/>
      <c r="FVX36" s="264"/>
      <c r="FVY36" s="264"/>
      <c r="FVZ36" s="264"/>
      <c r="FWA36" s="264"/>
      <c r="FWB36" s="264"/>
      <c r="FWC36" s="264"/>
      <c r="FWD36" s="264"/>
      <c r="FWE36" s="264"/>
      <c r="FWF36" s="264"/>
      <c r="FWG36" s="264"/>
      <c r="FWH36" s="264"/>
      <c r="FWI36" s="264"/>
      <c r="FWJ36" s="264"/>
      <c r="FWK36" s="264"/>
      <c r="FWL36" s="264"/>
      <c r="FWM36" s="264"/>
      <c r="FWN36" s="264"/>
      <c r="FWO36" s="264"/>
      <c r="FWP36" s="264"/>
      <c r="FWQ36" s="264"/>
      <c r="FWR36" s="264"/>
      <c r="FWS36" s="264"/>
      <c r="FWT36" s="264"/>
      <c r="FWU36" s="264"/>
      <c r="FWV36" s="264"/>
      <c r="FWW36" s="264"/>
      <c r="FWX36" s="264"/>
      <c r="FWY36" s="264"/>
      <c r="FWZ36" s="264"/>
      <c r="FXA36" s="264"/>
      <c r="FXB36" s="264"/>
      <c r="FXC36" s="264"/>
      <c r="FXD36" s="264"/>
      <c r="FXE36" s="264"/>
      <c r="FXF36" s="264"/>
      <c r="FXG36" s="264"/>
      <c r="FXH36" s="264"/>
      <c r="FXI36" s="264"/>
      <c r="FXJ36" s="264"/>
      <c r="FXK36" s="264"/>
      <c r="FXL36" s="264"/>
      <c r="FXM36" s="264"/>
      <c r="FXN36" s="264"/>
      <c r="FXO36" s="264"/>
      <c r="FXP36" s="264"/>
      <c r="FXQ36" s="264"/>
      <c r="FXR36" s="264"/>
      <c r="FXS36" s="264"/>
      <c r="FXT36" s="264"/>
      <c r="FXU36" s="264"/>
      <c r="FXV36" s="264"/>
      <c r="FXW36" s="264"/>
      <c r="FXX36" s="264"/>
      <c r="FXY36" s="264"/>
      <c r="FXZ36" s="264"/>
      <c r="FYA36" s="264"/>
      <c r="FYB36" s="264"/>
      <c r="FYC36" s="264"/>
      <c r="FYD36" s="264"/>
      <c r="FYE36" s="264"/>
      <c r="FYF36" s="264"/>
      <c r="FYG36" s="264"/>
      <c r="FYH36" s="264"/>
      <c r="FYI36" s="264"/>
      <c r="FYJ36" s="264"/>
      <c r="FYK36" s="264"/>
      <c r="FYL36" s="264"/>
      <c r="FYM36" s="264"/>
      <c r="FYN36" s="264"/>
      <c r="FYO36" s="264"/>
      <c r="FYP36" s="264"/>
      <c r="FYQ36" s="264"/>
      <c r="FYR36" s="264"/>
      <c r="FYS36" s="264"/>
      <c r="FYT36" s="264"/>
      <c r="FYU36" s="264"/>
      <c r="FYV36" s="264"/>
      <c r="FYW36" s="264"/>
      <c r="FYX36" s="264"/>
      <c r="FYY36" s="264"/>
      <c r="FYZ36" s="264"/>
      <c r="FZA36" s="264"/>
      <c r="FZB36" s="264"/>
      <c r="FZC36" s="264"/>
      <c r="FZD36" s="264"/>
      <c r="FZE36" s="264"/>
      <c r="FZF36" s="264"/>
      <c r="FZG36" s="264"/>
      <c r="FZH36" s="264"/>
      <c r="FZI36" s="264"/>
      <c r="FZJ36" s="264"/>
      <c r="FZK36" s="264"/>
      <c r="FZL36" s="264"/>
      <c r="FZM36" s="264"/>
      <c r="FZN36" s="264"/>
      <c r="FZO36" s="264"/>
      <c r="FZP36" s="264"/>
      <c r="FZQ36" s="264"/>
      <c r="FZR36" s="264"/>
      <c r="FZS36" s="264"/>
      <c r="FZT36" s="264"/>
      <c r="FZU36" s="264"/>
      <c r="FZV36" s="264"/>
      <c r="FZW36" s="264"/>
      <c r="FZX36" s="264"/>
      <c r="FZY36" s="264"/>
      <c r="FZZ36" s="264"/>
      <c r="GAA36" s="264"/>
      <c r="GAB36" s="264"/>
      <c r="GAC36" s="264"/>
      <c r="GAD36" s="264"/>
      <c r="GAE36" s="264"/>
      <c r="GAF36" s="264"/>
      <c r="GAG36" s="264"/>
      <c r="GAH36" s="264"/>
      <c r="GAI36" s="264"/>
      <c r="GAJ36" s="264"/>
      <c r="GAK36" s="264"/>
      <c r="GAL36" s="264"/>
      <c r="GAM36" s="264"/>
      <c r="GAN36" s="264"/>
      <c r="GAO36" s="264"/>
      <c r="GAP36" s="264"/>
      <c r="GAQ36" s="264"/>
      <c r="GAR36" s="264"/>
      <c r="GAS36" s="264"/>
      <c r="GAT36" s="264"/>
      <c r="GAU36" s="264"/>
      <c r="GAV36" s="264"/>
      <c r="GAW36" s="264"/>
      <c r="GAX36" s="264"/>
      <c r="GAY36" s="264"/>
      <c r="GAZ36" s="264"/>
      <c r="GBA36" s="264"/>
      <c r="GBB36" s="264"/>
      <c r="GBC36" s="264"/>
      <c r="GBD36" s="264"/>
      <c r="GBE36" s="264"/>
      <c r="GBF36" s="264"/>
      <c r="GBG36" s="264"/>
      <c r="GBH36" s="264"/>
      <c r="GBI36" s="264"/>
      <c r="GBJ36" s="264"/>
      <c r="GBK36" s="264"/>
      <c r="GBL36" s="264"/>
      <c r="GBM36" s="264"/>
      <c r="GBN36" s="264"/>
      <c r="GBO36" s="264"/>
      <c r="GBP36" s="264"/>
      <c r="GBQ36" s="264"/>
      <c r="GBR36" s="264"/>
      <c r="GBS36" s="264"/>
      <c r="GBT36" s="264"/>
      <c r="GBU36" s="264"/>
      <c r="GBV36" s="264"/>
      <c r="GBW36" s="264"/>
      <c r="GBX36" s="264"/>
      <c r="GBY36" s="264"/>
      <c r="GBZ36" s="264"/>
      <c r="GCA36" s="264"/>
      <c r="GCB36" s="264"/>
      <c r="GCC36" s="264"/>
      <c r="GCD36" s="264"/>
      <c r="GCE36" s="264"/>
      <c r="GCF36" s="264"/>
      <c r="GCG36" s="264"/>
      <c r="GCH36" s="264"/>
      <c r="GCI36" s="264"/>
      <c r="GCJ36" s="264"/>
      <c r="GCK36" s="264"/>
      <c r="GCL36" s="264"/>
      <c r="GCM36" s="264"/>
      <c r="GCN36" s="264"/>
      <c r="GCO36" s="264"/>
      <c r="GCP36" s="264"/>
      <c r="GCQ36" s="264"/>
      <c r="GCR36" s="264"/>
      <c r="GCS36" s="264"/>
      <c r="GCT36" s="264"/>
      <c r="GCU36" s="264"/>
      <c r="GCV36" s="264"/>
      <c r="GCW36" s="264"/>
      <c r="GCX36" s="264"/>
      <c r="GCY36" s="264"/>
      <c r="GCZ36" s="264"/>
      <c r="GDA36" s="264"/>
      <c r="GDB36" s="264"/>
      <c r="GDC36" s="264"/>
      <c r="GDD36" s="264"/>
      <c r="GDE36" s="264"/>
      <c r="GDF36" s="264"/>
      <c r="GDG36" s="264"/>
      <c r="GDH36" s="264"/>
      <c r="GDI36" s="264"/>
      <c r="GDJ36" s="264"/>
      <c r="GDK36" s="264"/>
      <c r="GDL36" s="264"/>
      <c r="GDM36" s="264"/>
      <c r="GDN36" s="264"/>
      <c r="GDO36" s="264"/>
      <c r="GDP36" s="264"/>
      <c r="GDQ36" s="264"/>
      <c r="GDR36" s="264"/>
      <c r="GDS36" s="264"/>
      <c r="GDT36" s="264"/>
      <c r="GDU36" s="264"/>
      <c r="GDV36" s="264"/>
      <c r="GDW36" s="264"/>
      <c r="GDX36" s="264"/>
      <c r="GDY36" s="264"/>
      <c r="GDZ36" s="264"/>
      <c r="GEA36" s="264"/>
      <c r="GEB36" s="264"/>
      <c r="GEC36" s="264"/>
      <c r="GED36" s="264"/>
      <c r="GEE36" s="264"/>
      <c r="GEF36" s="264"/>
      <c r="GEG36" s="264"/>
      <c r="GEH36" s="264"/>
      <c r="GEI36" s="264"/>
      <c r="GEJ36" s="264"/>
      <c r="GEK36" s="264"/>
      <c r="GEL36" s="264"/>
      <c r="GEM36" s="264"/>
      <c r="GEN36" s="264"/>
      <c r="GEO36" s="264"/>
      <c r="GEP36" s="264"/>
      <c r="GEQ36" s="264"/>
      <c r="GER36" s="264"/>
      <c r="GES36" s="264"/>
      <c r="GET36" s="264"/>
      <c r="GEU36" s="264"/>
      <c r="GEV36" s="264"/>
      <c r="GEW36" s="264"/>
      <c r="GEX36" s="264"/>
      <c r="GEY36" s="264"/>
      <c r="GEZ36" s="264"/>
      <c r="GFA36" s="264"/>
      <c r="GFB36" s="264"/>
      <c r="GFC36" s="264"/>
      <c r="GFD36" s="264"/>
      <c r="GFE36" s="264"/>
      <c r="GFF36" s="264"/>
      <c r="GFG36" s="264"/>
      <c r="GFH36" s="264"/>
      <c r="GFI36" s="264"/>
      <c r="GFJ36" s="264"/>
      <c r="GFK36" s="264"/>
      <c r="GFL36" s="264"/>
      <c r="GFM36" s="264"/>
      <c r="GFN36" s="264"/>
      <c r="GFO36" s="264"/>
      <c r="GFP36" s="264"/>
      <c r="GFQ36" s="264"/>
      <c r="GFR36" s="264"/>
      <c r="GFS36" s="264"/>
      <c r="GFT36" s="264"/>
      <c r="GFU36" s="264"/>
      <c r="GFV36" s="264"/>
      <c r="GFW36" s="264"/>
      <c r="GFX36" s="264"/>
      <c r="GFY36" s="264"/>
      <c r="GFZ36" s="264"/>
      <c r="GGA36" s="264"/>
      <c r="GGB36" s="264"/>
      <c r="GGC36" s="264"/>
      <c r="GGD36" s="264"/>
      <c r="GGE36" s="264"/>
      <c r="GGF36" s="264"/>
      <c r="GGG36" s="264"/>
      <c r="GGH36" s="264"/>
      <c r="GGI36" s="264"/>
      <c r="GGJ36" s="264"/>
      <c r="GGK36" s="264"/>
      <c r="GGL36" s="264"/>
      <c r="GGM36" s="264"/>
      <c r="GGN36" s="264"/>
      <c r="GGO36" s="264"/>
      <c r="GGP36" s="264"/>
      <c r="GGQ36" s="264"/>
      <c r="GGR36" s="264"/>
      <c r="GGS36" s="264"/>
      <c r="GGT36" s="264"/>
      <c r="GGU36" s="264"/>
      <c r="GGV36" s="264"/>
      <c r="GGW36" s="264"/>
      <c r="GGX36" s="264"/>
      <c r="GGY36" s="264"/>
      <c r="GGZ36" s="264"/>
      <c r="GHA36" s="264"/>
      <c r="GHB36" s="264"/>
      <c r="GHC36" s="264"/>
      <c r="GHD36" s="264"/>
      <c r="GHE36" s="264"/>
      <c r="GHF36" s="264"/>
      <c r="GHG36" s="264"/>
      <c r="GHH36" s="264"/>
      <c r="GHI36" s="264"/>
      <c r="GHJ36" s="264"/>
      <c r="GHK36" s="264"/>
      <c r="GHL36" s="264"/>
      <c r="GHM36" s="264"/>
      <c r="GHN36" s="264"/>
      <c r="GHO36" s="264"/>
      <c r="GHP36" s="264"/>
      <c r="GHQ36" s="264"/>
      <c r="GHR36" s="264"/>
      <c r="GHS36" s="264"/>
      <c r="GHT36" s="264"/>
      <c r="GHU36" s="264"/>
      <c r="GHV36" s="264"/>
      <c r="GHW36" s="264"/>
      <c r="GHX36" s="264"/>
      <c r="GHY36" s="264"/>
      <c r="GHZ36" s="264"/>
      <c r="GIA36" s="264"/>
      <c r="GIB36" s="264"/>
      <c r="GIC36" s="264"/>
      <c r="GID36" s="264"/>
      <c r="GIE36" s="264"/>
      <c r="GIF36" s="264"/>
      <c r="GIG36" s="264"/>
      <c r="GIH36" s="264"/>
      <c r="GII36" s="264"/>
      <c r="GIJ36" s="264"/>
      <c r="GIK36" s="264"/>
      <c r="GIL36" s="264"/>
      <c r="GIM36" s="264"/>
      <c r="GIN36" s="264"/>
      <c r="GIO36" s="264"/>
      <c r="GIP36" s="264"/>
      <c r="GIQ36" s="264"/>
      <c r="GIR36" s="264"/>
      <c r="GIS36" s="264"/>
      <c r="GIT36" s="264"/>
      <c r="GIU36" s="264"/>
      <c r="GIV36" s="264"/>
      <c r="GIW36" s="264"/>
      <c r="GIX36" s="264"/>
      <c r="GIY36" s="264"/>
      <c r="GIZ36" s="264"/>
      <c r="GJA36" s="264"/>
      <c r="GJB36" s="264"/>
      <c r="GJC36" s="264"/>
      <c r="GJD36" s="264"/>
      <c r="GJE36" s="264"/>
      <c r="GJF36" s="264"/>
      <c r="GJG36" s="264"/>
      <c r="GJH36" s="264"/>
      <c r="GJI36" s="264"/>
      <c r="GJJ36" s="264"/>
      <c r="GJK36" s="264"/>
      <c r="GJL36" s="264"/>
      <c r="GJM36" s="264"/>
      <c r="GJN36" s="264"/>
      <c r="GJO36" s="264"/>
      <c r="GJP36" s="264"/>
      <c r="GJQ36" s="264"/>
      <c r="GJR36" s="264"/>
      <c r="GJS36" s="264"/>
      <c r="GJT36" s="264"/>
      <c r="GJU36" s="264"/>
      <c r="GJV36" s="264"/>
      <c r="GJW36" s="264"/>
      <c r="GJX36" s="264"/>
      <c r="GJY36" s="264"/>
      <c r="GJZ36" s="264"/>
      <c r="GKA36" s="264"/>
      <c r="GKB36" s="264"/>
      <c r="GKC36" s="264"/>
      <c r="GKD36" s="264"/>
      <c r="GKE36" s="264"/>
      <c r="GKF36" s="264"/>
      <c r="GKG36" s="264"/>
      <c r="GKH36" s="264"/>
      <c r="GKI36" s="264"/>
      <c r="GKJ36" s="264"/>
      <c r="GKK36" s="264"/>
      <c r="GKL36" s="264"/>
      <c r="GKM36" s="264"/>
      <c r="GKN36" s="264"/>
      <c r="GKO36" s="264"/>
      <c r="GKP36" s="264"/>
      <c r="GKQ36" s="264"/>
      <c r="GKR36" s="264"/>
      <c r="GKS36" s="264"/>
      <c r="GKT36" s="264"/>
      <c r="GKU36" s="264"/>
      <c r="GKV36" s="264"/>
      <c r="GKW36" s="264"/>
      <c r="GKX36" s="264"/>
      <c r="GKY36" s="264"/>
      <c r="GKZ36" s="264"/>
      <c r="GLA36" s="264"/>
      <c r="GLB36" s="264"/>
      <c r="GLC36" s="264"/>
      <c r="GLD36" s="264"/>
      <c r="GLE36" s="264"/>
      <c r="GLF36" s="264"/>
      <c r="GLG36" s="264"/>
      <c r="GLH36" s="264"/>
      <c r="GLI36" s="264"/>
      <c r="GLJ36" s="264"/>
      <c r="GLK36" s="264"/>
      <c r="GLL36" s="264"/>
      <c r="GLM36" s="264"/>
      <c r="GLN36" s="264"/>
      <c r="GLO36" s="264"/>
      <c r="GLP36" s="264"/>
      <c r="GLQ36" s="264"/>
      <c r="GLR36" s="264"/>
      <c r="GLS36" s="264"/>
      <c r="GLT36" s="264"/>
      <c r="GLU36" s="264"/>
      <c r="GLV36" s="264"/>
      <c r="GLW36" s="264"/>
      <c r="GLX36" s="264"/>
      <c r="GLY36" s="264"/>
      <c r="GLZ36" s="264"/>
      <c r="GMA36" s="264"/>
      <c r="GMB36" s="264"/>
      <c r="GMC36" s="264"/>
      <c r="GMD36" s="264"/>
      <c r="GME36" s="264"/>
      <c r="GMF36" s="264"/>
      <c r="GMG36" s="264"/>
      <c r="GMH36" s="264"/>
      <c r="GMI36" s="264"/>
      <c r="GMJ36" s="264"/>
      <c r="GMK36" s="264"/>
      <c r="GML36" s="264"/>
      <c r="GMM36" s="264"/>
      <c r="GMN36" s="264"/>
      <c r="GMO36" s="264"/>
      <c r="GMP36" s="264"/>
      <c r="GMQ36" s="264"/>
      <c r="GMR36" s="264"/>
      <c r="GMS36" s="264"/>
      <c r="GMT36" s="264"/>
      <c r="GMU36" s="264"/>
      <c r="GMV36" s="264"/>
      <c r="GMW36" s="264"/>
      <c r="GMX36" s="264"/>
      <c r="GMY36" s="264"/>
      <c r="GMZ36" s="264"/>
      <c r="GNA36" s="264"/>
      <c r="GNB36" s="264"/>
      <c r="GNC36" s="264"/>
      <c r="GND36" s="264"/>
      <c r="GNE36" s="264"/>
      <c r="GNF36" s="264"/>
      <c r="GNG36" s="264"/>
      <c r="GNH36" s="264"/>
      <c r="GNI36" s="264"/>
      <c r="GNJ36" s="264"/>
      <c r="GNK36" s="264"/>
      <c r="GNL36" s="264"/>
      <c r="GNM36" s="264"/>
      <c r="GNN36" s="264"/>
      <c r="GNO36" s="264"/>
      <c r="GNP36" s="264"/>
      <c r="GNQ36" s="264"/>
      <c r="GNR36" s="264"/>
      <c r="GNS36" s="264"/>
      <c r="GNT36" s="264"/>
      <c r="GNU36" s="264"/>
      <c r="GNV36" s="264"/>
      <c r="GNW36" s="264"/>
      <c r="GNX36" s="264"/>
      <c r="GNY36" s="264"/>
      <c r="GNZ36" s="264"/>
      <c r="GOA36" s="264"/>
      <c r="GOB36" s="264"/>
      <c r="GOC36" s="264"/>
      <c r="GOD36" s="264"/>
      <c r="GOE36" s="264"/>
      <c r="GOF36" s="264"/>
      <c r="GOG36" s="264"/>
      <c r="GOH36" s="264"/>
      <c r="GOI36" s="264"/>
      <c r="GOJ36" s="264"/>
      <c r="GOK36" s="264"/>
      <c r="GOL36" s="264"/>
      <c r="GOM36" s="264"/>
      <c r="GON36" s="264"/>
      <c r="GOO36" s="264"/>
      <c r="GOP36" s="264"/>
      <c r="GOQ36" s="264"/>
      <c r="GOR36" s="264"/>
      <c r="GOS36" s="264"/>
      <c r="GOT36" s="264"/>
      <c r="GOU36" s="264"/>
      <c r="GOV36" s="264"/>
      <c r="GOW36" s="264"/>
      <c r="GOX36" s="264"/>
      <c r="GOY36" s="264"/>
      <c r="GOZ36" s="264"/>
      <c r="GPA36" s="264"/>
      <c r="GPB36" s="264"/>
      <c r="GPC36" s="264"/>
      <c r="GPD36" s="264"/>
      <c r="GPE36" s="264"/>
      <c r="GPF36" s="264"/>
      <c r="GPG36" s="264"/>
      <c r="GPH36" s="264"/>
      <c r="GPI36" s="264"/>
      <c r="GPJ36" s="264"/>
      <c r="GPK36" s="264"/>
      <c r="GPL36" s="264"/>
      <c r="GPM36" s="264"/>
      <c r="GPN36" s="264"/>
      <c r="GPO36" s="264"/>
      <c r="GPP36" s="264"/>
      <c r="GPQ36" s="264"/>
      <c r="GPR36" s="264"/>
      <c r="GPS36" s="264"/>
      <c r="GPT36" s="264"/>
      <c r="GPU36" s="264"/>
      <c r="GPV36" s="264"/>
      <c r="GPW36" s="264"/>
      <c r="GPX36" s="264"/>
      <c r="GPY36" s="264"/>
      <c r="GPZ36" s="264"/>
      <c r="GQA36" s="264"/>
      <c r="GQB36" s="264"/>
      <c r="GQC36" s="264"/>
      <c r="GQD36" s="264"/>
      <c r="GQE36" s="264"/>
      <c r="GQF36" s="264"/>
      <c r="GQG36" s="264"/>
      <c r="GQH36" s="264"/>
      <c r="GQI36" s="264"/>
      <c r="GQJ36" s="264"/>
      <c r="GQK36" s="264"/>
      <c r="GQL36" s="264"/>
      <c r="GQM36" s="264"/>
      <c r="GQN36" s="264"/>
      <c r="GQO36" s="264"/>
      <c r="GQP36" s="264"/>
      <c r="GQQ36" s="264"/>
      <c r="GQR36" s="264"/>
      <c r="GQS36" s="264"/>
      <c r="GQT36" s="264"/>
      <c r="GQU36" s="264"/>
      <c r="GQV36" s="264"/>
      <c r="GQW36" s="264"/>
      <c r="GQX36" s="264"/>
      <c r="GQY36" s="264"/>
      <c r="GQZ36" s="264"/>
      <c r="GRA36" s="264"/>
      <c r="GRB36" s="264"/>
      <c r="GRC36" s="264"/>
      <c r="GRD36" s="264"/>
      <c r="GRE36" s="264"/>
      <c r="GRF36" s="264"/>
      <c r="GRG36" s="264"/>
      <c r="GRH36" s="264"/>
      <c r="GRI36" s="264"/>
      <c r="GRJ36" s="264"/>
      <c r="GRK36" s="264"/>
      <c r="GRL36" s="264"/>
      <c r="GRM36" s="264"/>
      <c r="GRN36" s="264"/>
      <c r="GRO36" s="264"/>
      <c r="GRP36" s="264"/>
      <c r="GRQ36" s="264"/>
      <c r="GRR36" s="264"/>
      <c r="GRS36" s="264"/>
      <c r="GRT36" s="264"/>
      <c r="GRU36" s="264"/>
      <c r="GRV36" s="264"/>
      <c r="GRW36" s="264"/>
      <c r="GRX36" s="264"/>
      <c r="GRY36" s="264"/>
      <c r="GRZ36" s="264"/>
      <c r="GSA36" s="264"/>
      <c r="GSB36" s="264"/>
      <c r="GSC36" s="264"/>
      <c r="GSD36" s="264"/>
      <c r="GSE36" s="264"/>
      <c r="GSF36" s="264"/>
      <c r="GSG36" s="264"/>
      <c r="GSH36" s="264"/>
      <c r="GSI36" s="264"/>
      <c r="GSJ36" s="264"/>
      <c r="GSK36" s="264"/>
      <c r="GSL36" s="264"/>
      <c r="GSM36" s="264"/>
      <c r="GSN36" s="264"/>
      <c r="GSO36" s="264"/>
      <c r="GSP36" s="264"/>
      <c r="GSQ36" s="264"/>
      <c r="GSR36" s="264"/>
      <c r="GSS36" s="264"/>
      <c r="GST36" s="264"/>
      <c r="GSU36" s="264"/>
      <c r="GSV36" s="264"/>
      <c r="GSW36" s="264"/>
      <c r="GSX36" s="264"/>
      <c r="GSY36" s="264"/>
      <c r="GSZ36" s="264"/>
      <c r="GTA36" s="264"/>
      <c r="GTB36" s="264"/>
      <c r="GTC36" s="264"/>
      <c r="GTD36" s="264"/>
      <c r="GTE36" s="264"/>
      <c r="GTF36" s="264"/>
      <c r="GTG36" s="264"/>
      <c r="GTH36" s="264"/>
      <c r="GTI36" s="264"/>
      <c r="GTJ36" s="264"/>
      <c r="GTK36" s="264"/>
      <c r="GTL36" s="264"/>
      <c r="GTM36" s="264"/>
      <c r="GTN36" s="264"/>
      <c r="GTO36" s="264"/>
      <c r="GTP36" s="264"/>
      <c r="GTQ36" s="264"/>
      <c r="GTR36" s="264"/>
      <c r="GTS36" s="264"/>
      <c r="GTT36" s="264"/>
      <c r="GTU36" s="264"/>
      <c r="GTV36" s="264"/>
      <c r="GTW36" s="264"/>
      <c r="GTX36" s="264"/>
      <c r="GTY36" s="264"/>
      <c r="GTZ36" s="264"/>
      <c r="GUA36" s="264"/>
      <c r="GUB36" s="264"/>
      <c r="GUC36" s="264"/>
      <c r="GUD36" s="264"/>
      <c r="GUE36" s="264"/>
      <c r="GUF36" s="264"/>
      <c r="GUG36" s="264"/>
      <c r="GUH36" s="264"/>
      <c r="GUI36" s="264"/>
      <c r="GUJ36" s="264"/>
      <c r="GUK36" s="264"/>
      <c r="GUL36" s="264"/>
      <c r="GUM36" s="264"/>
      <c r="GUN36" s="264"/>
      <c r="GUO36" s="264"/>
      <c r="GUP36" s="264"/>
      <c r="GUQ36" s="264"/>
      <c r="GUR36" s="264"/>
      <c r="GUS36" s="264"/>
      <c r="GUT36" s="264"/>
      <c r="GUU36" s="264"/>
      <c r="GUV36" s="264"/>
      <c r="GUW36" s="264"/>
      <c r="GUX36" s="264"/>
      <c r="GUY36" s="264"/>
      <c r="GUZ36" s="264"/>
      <c r="GVA36" s="264"/>
      <c r="GVB36" s="264"/>
      <c r="GVC36" s="264"/>
      <c r="GVD36" s="264"/>
      <c r="GVE36" s="264"/>
      <c r="GVF36" s="264"/>
      <c r="GVG36" s="264"/>
      <c r="GVH36" s="264"/>
      <c r="GVI36" s="264"/>
      <c r="GVJ36" s="264"/>
      <c r="GVK36" s="264"/>
      <c r="GVL36" s="264"/>
      <c r="GVM36" s="264"/>
      <c r="GVN36" s="264"/>
      <c r="GVO36" s="264"/>
      <c r="GVP36" s="264"/>
      <c r="GVQ36" s="264"/>
      <c r="GVR36" s="264"/>
      <c r="GVS36" s="264"/>
      <c r="GVT36" s="264"/>
      <c r="GVU36" s="264"/>
      <c r="GVV36" s="264"/>
      <c r="GVW36" s="264"/>
      <c r="GVX36" s="264"/>
      <c r="GVY36" s="264"/>
      <c r="GVZ36" s="264"/>
      <c r="GWA36" s="264"/>
      <c r="GWB36" s="264"/>
      <c r="GWC36" s="264"/>
      <c r="GWD36" s="264"/>
      <c r="GWE36" s="264"/>
      <c r="GWF36" s="264"/>
      <c r="GWG36" s="264"/>
      <c r="GWH36" s="264"/>
      <c r="GWI36" s="264"/>
      <c r="GWJ36" s="264"/>
      <c r="GWK36" s="264"/>
      <c r="GWL36" s="264"/>
      <c r="GWM36" s="264"/>
      <c r="GWN36" s="264"/>
      <c r="GWO36" s="264"/>
      <c r="GWP36" s="264"/>
      <c r="GWQ36" s="264"/>
      <c r="GWR36" s="264"/>
      <c r="GWS36" s="264"/>
      <c r="GWT36" s="264"/>
      <c r="GWU36" s="264"/>
      <c r="GWV36" s="264"/>
      <c r="GWW36" s="264"/>
      <c r="GWX36" s="264"/>
      <c r="GWY36" s="264"/>
      <c r="GWZ36" s="264"/>
      <c r="GXA36" s="264"/>
      <c r="GXB36" s="264"/>
      <c r="GXC36" s="264"/>
      <c r="GXD36" s="264"/>
      <c r="GXE36" s="264"/>
      <c r="GXF36" s="264"/>
      <c r="GXG36" s="264"/>
      <c r="GXH36" s="264"/>
      <c r="GXI36" s="264"/>
      <c r="GXJ36" s="264"/>
      <c r="GXK36" s="264"/>
      <c r="GXL36" s="264"/>
      <c r="GXM36" s="264"/>
      <c r="GXN36" s="264"/>
      <c r="GXO36" s="264"/>
      <c r="GXP36" s="264"/>
      <c r="GXQ36" s="264"/>
      <c r="GXR36" s="264"/>
      <c r="GXS36" s="264"/>
      <c r="GXT36" s="264"/>
      <c r="GXU36" s="264"/>
      <c r="GXV36" s="264"/>
      <c r="GXW36" s="264"/>
      <c r="GXX36" s="264"/>
      <c r="GXY36" s="264"/>
      <c r="GXZ36" s="264"/>
      <c r="GYA36" s="264"/>
      <c r="GYB36" s="264"/>
      <c r="GYC36" s="264"/>
      <c r="GYD36" s="264"/>
      <c r="GYE36" s="264"/>
      <c r="GYF36" s="264"/>
      <c r="GYG36" s="264"/>
      <c r="GYH36" s="264"/>
      <c r="GYI36" s="264"/>
      <c r="GYJ36" s="264"/>
      <c r="GYK36" s="264"/>
      <c r="GYL36" s="264"/>
      <c r="GYM36" s="264"/>
      <c r="GYN36" s="264"/>
      <c r="GYO36" s="264"/>
      <c r="GYP36" s="264"/>
      <c r="GYQ36" s="264"/>
      <c r="GYR36" s="264"/>
      <c r="GYS36" s="264"/>
      <c r="GYT36" s="264"/>
      <c r="GYU36" s="264"/>
      <c r="GYV36" s="264"/>
      <c r="GYW36" s="264"/>
      <c r="GYX36" s="264"/>
      <c r="GYY36" s="264"/>
      <c r="GYZ36" s="264"/>
      <c r="GZA36" s="264"/>
      <c r="GZB36" s="264"/>
      <c r="GZC36" s="264"/>
      <c r="GZD36" s="264"/>
      <c r="GZE36" s="264"/>
      <c r="GZF36" s="264"/>
      <c r="GZG36" s="264"/>
      <c r="GZH36" s="264"/>
      <c r="GZI36" s="264"/>
      <c r="GZJ36" s="264"/>
      <c r="GZK36" s="264"/>
      <c r="GZL36" s="264"/>
      <c r="GZM36" s="264"/>
      <c r="GZN36" s="264"/>
      <c r="GZO36" s="264"/>
      <c r="GZP36" s="264"/>
      <c r="GZQ36" s="264"/>
      <c r="GZR36" s="264"/>
      <c r="GZS36" s="264"/>
      <c r="GZT36" s="264"/>
      <c r="GZU36" s="264"/>
      <c r="GZV36" s="264"/>
      <c r="GZW36" s="264"/>
      <c r="GZX36" s="264"/>
      <c r="GZY36" s="264"/>
      <c r="GZZ36" s="264"/>
      <c r="HAA36" s="264"/>
      <c r="HAB36" s="264"/>
      <c r="HAC36" s="264"/>
      <c r="HAD36" s="264"/>
      <c r="HAE36" s="264"/>
      <c r="HAF36" s="264"/>
      <c r="HAG36" s="264"/>
      <c r="HAH36" s="264"/>
      <c r="HAI36" s="264"/>
      <c r="HAJ36" s="264"/>
      <c r="HAK36" s="264"/>
      <c r="HAL36" s="264"/>
      <c r="HAM36" s="264"/>
      <c r="HAN36" s="264"/>
      <c r="HAO36" s="264"/>
      <c r="HAP36" s="264"/>
      <c r="HAQ36" s="264"/>
      <c r="HAR36" s="264"/>
      <c r="HAS36" s="264"/>
      <c r="HAT36" s="264"/>
      <c r="HAU36" s="264"/>
      <c r="HAV36" s="264"/>
      <c r="HAW36" s="264"/>
      <c r="HAX36" s="264"/>
      <c r="HAY36" s="264"/>
      <c r="HAZ36" s="264"/>
      <c r="HBA36" s="264"/>
      <c r="HBB36" s="264"/>
      <c r="HBC36" s="264"/>
      <c r="HBD36" s="264"/>
      <c r="HBE36" s="264"/>
      <c r="HBF36" s="264"/>
      <c r="HBG36" s="264"/>
      <c r="HBH36" s="264"/>
      <c r="HBI36" s="264"/>
      <c r="HBJ36" s="264"/>
      <c r="HBK36" s="264"/>
      <c r="HBL36" s="264"/>
      <c r="HBM36" s="264"/>
      <c r="HBN36" s="264"/>
      <c r="HBO36" s="264"/>
      <c r="HBP36" s="264"/>
      <c r="HBQ36" s="264"/>
      <c r="HBR36" s="264"/>
      <c r="HBS36" s="264"/>
      <c r="HBT36" s="264"/>
      <c r="HBU36" s="264"/>
      <c r="HBV36" s="264"/>
      <c r="HBW36" s="264"/>
      <c r="HBX36" s="264"/>
      <c r="HBY36" s="264"/>
      <c r="HBZ36" s="264"/>
      <c r="HCA36" s="264"/>
      <c r="HCB36" s="264"/>
      <c r="HCC36" s="264"/>
      <c r="HCD36" s="264"/>
      <c r="HCE36" s="264"/>
      <c r="HCF36" s="264"/>
      <c r="HCG36" s="264"/>
      <c r="HCH36" s="264"/>
      <c r="HCI36" s="264"/>
      <c r="HCJ36" s="264"/>
      <c r="HCK36" s="264"/>
      <c r="HCL36" s="264"/>
      <c r="HCM36" s="264"/>
      <c r="HCN36" s="264"/>
      <c r="HCO36" s="264"/>
      <c r="HCP36" s="264"/>
      <c r="HCQ36" s="264"/>
      <c r="HCR36" s="264"/>
      <c r="HCS36" s="264"/>
      <c r="HCT36" s="264"/>
      <c r="HCU36" s="264"/>
      <c r="HCV36" s="264"/>
      <c r="HCW36" s="264"/>
      <c r="HCX36" s="264"/>
      <c r="HCY36" s="264"/>
      <c r="HCZ36" s="264"/>
      <c r="HDA36" s="264"/>
      <c r="HDB36" s="264"/>
      <c r="HDC36" s="264"/>
      <c r="HDD36" s="264"/>
      <c r="HDE36" s="264"/>
      <c r="HDF36" s="264"/>
      <c r="HDG36" s="264"/>
      <c r="HDH36" s="264"/>
      <c r="HDI36" s="264"/>
      <c r="HDJ36" s="264"/>
      <c r="HDK36" s="264"/>
      <c r="HDL36" s="264"/>
      <c r="HDM36" s="264"/>
      <c r="HDN36" s="264"/>
      <c r="HDO36" s="264"/>
      <c r="HDP36" s="264"/>
      <c r="HDQ36" s="264"/>
      <c r="HDR36" s="264"/>
      <c r="HDS36" s="264"/>
      <c r="HDT36" s="264"/>
      <c r="HDU36" s="264"/>
      <c r="HDV36" s="264"/>
      <c r="HDW36" s="264"/>
      <c r="HDX36" s="264"/>
      <c r="HDY36" s="264"/>
      <c r="HDZ36" s="264"/>
      <c r="HEA36" s="264"/>
      <c r="HEB36" s="264"/>
      <c r="HEC36" s="264"/>
      <c r="HED36" s="264"/>
      <c r="HEE36" s="264"/>
      <c r="HEF36" s="264"/>
      <c r="HEG36" s="264"/>
      <c r="HEH36" s="264"/>
      <c r="HEI36" s="264"/>
      <c r="HEJ36" s="264"/>
      <c r="HEK36" s="264"/>
      <c r="HEL36" s="264"/>
      <c r="HEM36" s="264"/>
      <c r="HEN36" s="264"/>
      <c r="HEO36" s="264"/>
      <c r="HEP36" s="264"/>
      <c r="HEQ36" s="264"/>
      <c r="HER36" s="264"/>
      <c r="HES36" s="264"/>
      <c r="HET36" s="264"/>
      <c r="HEU36" s="264"/>
      <c r="HEV36" s="264"/>
      <c r="HEW36" s="264"/>
      <c r="HEX36" s="264"/>
      <c r="HEY36" s="264"/>
      <c r="HEZ36" s="264"/>
      <c r="HFA36" s="264"/>
      <c r="HFB36" s="264"/>
      <c r="HFC36" s="264"/>
      <c r="HFD36" s="264"/>
      <c r="HFE36" s="264"/>
      <c r="HFF36" s="264"/>
      <c r="HFG36" s="264"/>
      <c r="HFH36" s="264"/>
      <c r="HFI36" s="264"/>
      <c r="HFJ36" s="264"/>
      <c r="HFK36" s="264"/>
      <c r="HFL36" s="264"/>
      <c r="HFM36" s="264"/>
      <c r="HFN36" s="264"/>
      <c r="HFO36" s="264"/>
      <c r="HFP36" s="264"/>
      <c r="HFQ36" s="264"/>
      <c r="HFR36" s="264"/>
      <c r="HFS36" s="264"/>
      <c r="HFT36" s="264"/>
      <c r="HFU36" s="264"/>
      <c r="HFV36" s="264"/>
      <c r="HFW36" s="264"/>
      <c r="HFX36" s="264"/>
      <c r="HFY36" s="264"/>
      <c r="HFZ36" s="264"/>
      <c r="HGA36" s="264"/>
      <c r="HGB36" s="264"/>
      <c r="HGC36" s="264"/>
      <c r="HGD36" s="264"/>
      <c r="HGE36" s="264"/>
      <c r="HGF36" s="264"/>
      <c r="HGG36" s="264"/>
      <c r="HGH36" s="264"/>
      <c r="HGI36" s="264"/>
      <c r="HGJ36" s="264"/>
      <c r="HGK36" s="264"/>
      <c r="HGL36" s="264"/>
      <c r="HGM36" s="264"/>
      <c r="HGN36" s="264"/>
      <c r="HGO36" s="264"/>
      <c r="HGP36" s="264"/>
      <c r="HGQ36" s="264"/>
      <c r="HGR36" s="264"/>
      <c r="HGS36" s="264"/>
      <c r="HGT36" s="264"/>
      <c r="HGU36" s="264"/>
      <c r="HGV36" s="264"/>
      <c r="HGW36" s="264"/>
      <c r="HGX36" s="264"/>
      <c r="HGY36" s="264"/>
      <c r="HGZ36" s="264"/>
      <c r="HHA36" s="264"/>
      <c r="HHB36" s="264"/>
      <c r="HHC36" s="264"/>
      <c r="HHD36" s="264"/>
      <c r="HHE36" s="264"/>
      <c r="HHF36" s="264"/>
      <c r="HHG36" s="264"/>
      <c r="HHH36" s="264"/>
      <c r="HHI36" s="264"/>
      <c r="HHJ36" s="264"/>
      <c r="HHK36" s="264"/>
      <c r="HHL36" s="264"/>
      <c r="HHM36" s="264"/>
      <c r="HHN36" s="264"/>
      <c r="HHO36" s="264"/>
      <c r="HHP36" s="264"/>
      <c r="HHQ36" s="264"/>
      <c r="HHR36" s="264"/>
      <c r="HHS36" s="264"/>
      <c r="HHT36" s="264"/>
      <c r="HHU36" s="264"/>
      <c r="HHV36" s="264"/>
      <c r="HHW36" s="264"/>
      <c r="HHX36" s="264"/>
      <c r="HHY36" s="264"/>
      <c r="HHZ36" s="264"/>
      <c r="HIA36" s="264"/>
      <c r="HIB36" s="264"/>
      <c r="HIC36" s="264"/>
      <c r="HID36" s="264"/>
      <c r="HIE36" s="264"/>
      <c r="HIF36" s="264"/>
      <c r="HIG36" s="264"/>
      <c r="HIH36" s="264"/>
      <c r="HII36" s="264"/>
      <c r="HIJ36" s="264"/>
      <c r="HIK36" s="264"/>
      <c r="HIL36" s="264"/>
      <c r="HIM36" s="264"/>
      <c r="HIN36" s="264"/>
      <c r="HIO36" s="264"/>
      <c r="HIP36" s="264"/>
      <c r="HIQ36" s="264"/>
      <c r="HIR36" s="264"/>
      <c r="HIS36" s="264"/>
      <c r="HIT36" s="264"/>
      <c r="HIU36" s="264"/>
      <c r="HIV36" s="264"/>
      <c r="HIW36" s="264"/>
      <c r="HIX36" s="264"/>
      <c r="HIY36" s="264"/>
      <c r="HIZ36" s="264"/>
      <c r="HJA36" s="264"/>
      <c r="HJB36" s="264"/>
      <c r="HJC36" s="264"/>
      <c r="HJD36" s="264"/>
      <c r="HJE36" s="264"/>
      <c r="HJF36" s="264"/>
      <c r="HJG36" s="264"/>
      <c r="HJH36" s="264"/>
      <c r="HJI36" s="264"/>
      <c r="HJJ36" s="264"/>
      <c r="HJK36" s="264"/>
      <c r="HJL36" s="264"/>
      <c r="HJM36" s="264"/>
      <c r="HJN36" s="264"/>
      <c r="HJO36" s="264"/>
      <c r="HJP36" s="264"/>
      <c r="HJQ36" s="264"/>
      <c r="HJR36" s="264"/>
      <c r="HJS36" s="264"/>
      <c r="HJT36" s="264"/>
      <c r="HJU36" s="264"/>
      <c r="HJV36" s="264"/>
      <c r="HJW36" s="264"/>
      <c r="HJX36" s="264"/>
      <c r="HJY36" s="264"/>
      <c r="HJZ36" s="264"/>
      <c r="HKA36" s="264"/>
      <c r="HKB36" s="264"/>
      <c r="HKC36" s="264"/>
      <c r="HKD36" s="264"/>
      <c r="HKE36" s="264"/>
      <c r="HKF36" s="264"/>
      <c r="HKG36" s="264"/>
      <c r="HKH36" s="264"/>
      <c r="HKI36" s="264"/>
      <c r="HKJ36" s="264"/>
      <c r="HKK36" s="264"/>
      <c r="HKL36" s="264"/>
      <c r="HKM36" s="264"/>
      <c r="HKN36" s="264"/>
      <c r="HKO36" s="264"/>
      <c r="HKP36" s="264"/>
      <c r="HKQ36" s="264"/>
      <c r="HKR36" s="264"/>
      <c r="HKS36" s="264"/>
      <c r="HKT36" s="264"/>
      <c r="HKU36" s="264"/>
      <c r="HKV36" s="264"/>
      <c r="HKW36" s="264"/>
      <c r="HKX36" s="264"/>
      <c r="HKY36" s="264"/>
      <c r="HKZ36" s="264"/>
      <c r="HLA36" s="264"/>
      <c r="HLB36" s="264"/>
      <c r="HLC36" s="264"/>
      <c r="HLD36" s="264"/>
      <c r="HLE36" s="264"/>
      <c r="HLF36" s="264"/>
      <c r="HLG36" s="264"/>
      <c r="HLH36" s="264"/>
      <c r="HLI36" s="264"/>
      <c r="HLJ36" s="264"/>
      <c r="HLK36" s="264"/>
      <c r="HLL36" s="264"/>
      <c r="HLM36" s="264"/>
      <c r="HLN36" s="264"/>
      <c r="HLO36" s="264"/>
      <c r="HLP36" s="264"/>
      <c r="HLQ36" s="264"/>
      <c r="HLR36" s="264"/>
      <c r="HLS36" s="264"/>
      <c r="HLT36" s="264"/>
      <c r="HLU36" s="264"/>
      <c r="HLV36" s="264"/>
      <c r="HLW36" s="264"/>
      <c r="HLX36" s="264"/>
      <c r="HLY36" s="264"/>
      <c r="HLZ36" s="264"/>
      <c r="HMA36" s="264"/>
      <c r="HMB36" s="264"/>
      <c r="HMC36" s="264"/>
      <c r="HMD36" s="264"/>
      <c r="HME36" s="264"/>
      <c r="HMF36" s="264"/>
      <c r="HMG36" s="264"/>
      <c r="HMH36" s="264"/>
      <c r="HMI36" s="264"/>
      <c r="HMJ36" s="264"/>
      <c r="HMK36" s="264"/>
      <c r="HML36" s="264"/>
      <c r="HMM36" s="264"/>
      <c r="HMN36" s="264"/>
      <c r="HMO36" s="264"/>
      <c r="HMP36" s="264"/>
      <c r="HMQ36" s="264"/>
      <c r="HMR36" s="264"/>
      <c r="HMS36" s="264"/>
      <c r="HMT36" s="264"/>
      <c r="HMU36" s="264"/>
      <c r="HMV36" s="264"/>
      <c r="HMW36" s="264"/>
      <c r="HMX36" s="264"/>
      <c r="HMY36" s="264"/>
      <c r="HMZ36" s="264"/>
      <c r="HNA36" s="264"/>
      <c r="HNB36" s="264"/>
      <c r="HNC36" s="264"/>
      <c r="HND36" s="264"/>
      <c r="HNE36" s="264"/>
      <c r="HNF36" s="264"/>
      <c r="HNG36" s="264"/>
      <c r="HNH36" s="264"/>
      <c r="HNI36" s="264"/>
      <c r="HNJ36" s="264"/>
      <c r="HNK36" s="264"/>
      <c r="HNL36" s="264"/>
      <c r="HNM36" s="264"/>
      <c r="HNN36" s="264"/>
      <c r="HNO36" s="264"/>
      <c r="HNP36" s="264"/>
      <c r="HNQ36" s="264"/>
      <c r="HNR36" s="264"/>
      <c r="HNS36" s="264"/>
      <c r="HNT36" s="264"/>
      <c r="HNU36" s="264"/>
      <c r="HNV36" s="264"/>
      <c r="HNW36" s="264"/>
      <c r="HNX36" s="264"/>
      <c r="HNY36" s="264"/>
      <c r="HNZ36" s="264"/>
      <c r="HOA36" s="264"/>
      <c r="HOB36" s="264"/>
      <c r="HOC36" s="264"/>
      <c r="HOD36" s="264"/>
      <c r="HOE36" s="264"/>
      <c r="HOF36" s="264"/>
      <c r="HOG36" s="264"/>
      <c r="HOH36" s="264"/>
      <c r="HOI36" s="264"/>
      <c r="HOJ36" s="264"/>
      <c r="HOK36" s="264"/>
      <c r="HOL36" s="264"/>
      <c r="HOM36" s="264"/>
      <c r="HON36" s="264"/>
      <c r="HOO36" s="264"/>
      <c r="HOP36" s="264"/>
      <c r="HOQ36" s="264"/>
      <c r="HOR36" s="264"/>
      <c r="HOS36" s="264"/>
      <c r="HOT36" s="264"/>
      <c r="HOU36" s="264"/>
      <c r="HOV36" s="264"/>
      <c r="HOW36" s="264"/>
      <c r="HOX36" s="264"/>
      <c r="HOY36" s="264"/>
      <c r="HOZ36" s="264"/>
      <c r="HPA36" s="264"/>
      <c r="HPB36" s="264"/>
      <c r="HPC36" s="264"/>
      <c r="HPD36" s="264"/>
      <c r="HPE36" s="264"/>
      <c r="HPF36" s="264"/>
      <c r="HPG36" s="264"/>
      <c r="HPH36" s="264"/>
      <c r="HPI36" s="264"/>
      <c r="HPJ36" s="264"/>
      <c r="HPK36" s="264"/>
      <c r="HPL36" s="264"/>
      <c r="HPM36" s="264"/>
      <c r="HPN36" s="264"/>
      <c r="HPO36" s="264"/>
      <c r="HPP36" s="264"/>
      <c r="HPQ36" s="264"/>
      <c r="HPR36" s="264"/>
      <c r="HPS36" s="264"/>
      <c r="HPT36" s="264"/>
      <c r="HPU36" s="264"/>
      <c r="HPV36" s="264"/>
      <c r="HPW36" s="264"/>
      <c r="HPX36" s="264"/>
      <c r="HPY36" s="264"/>
      <c r="HPZ36" s="264"/>
      <c r="HQA36" s="264"/>
      <c r="HQB36" s="264"/>
      <c r="HQC36" s="264"/>
      <c r="HQD36" s="264"/>
      <c r="HQE36" s="264"/>
      <c r="HQF36" s="264"/>
      <c r="HQG36" s="264"/>
      <c r="HQH36" s="264"/>
      <c r="HQI36" s="264"/>
      <c r="HQJ36" s="264"/>
      <c r="HQK36" s="264"/>
      <c r="HQL36" s="264"/>
      <c r="HQM36" s="264"/>
      <c r="HQN36" s="264"/>
      <c r="HQO36" s="264"/>
      <c r="HQP36" s="264"/>
      <c r="HQQ36" s="264"/>
      <c r="HQR36" s="264"/>
      <c r="HQS36" s="264"/>
      <c r="HQT36" s="264"/>
      <c r="HQU36" s="264"/>
      <c r="HQV36" s="264"/>
      <c r="HQW36" s="264"/>
      <c r="HQX36" s="264"/>
      <c r="HQY36" s="264"/>
      <c r="HQZ36" s="264"/>
      <c r="HRA36" s="264"/>
      <c r="HRB36" s="264"/>
      <c r="HRC36" s="264"/>
      <c r="HRD36" s="264"/>
      <c r="HRE36" s="264"/>
      <c r="HRF36" s="264"/>
      <c r="HRG36" s="264"/>
      <c r="HRH36" s="264"/>
      <c r="HRI36" s="264"/>
      <c r="HRJ36" s="264"/>
      <c r="HRK36" s="264"/>
      <c r="HRL36" s="264"/>
      <c r="HRM36" s="264"/>
      <c r="HRN36" s="264"/>
      <c r="HRO36" s="264"/>
      <c r="HRP36" s="264"/>
      <c r="HRQ36" s="264"/>
      <c r="HRR36" s="264"/>
      <c r="HRS36" s="264"/>
      <c r="HRT36" s="264"/>
      <c r="HRU36" s="264"/>
      <c r="HRV36" s="264"/>
      <c r="HRW36" s="264"/>
      <c r="HRX36" s="264"/>
      <c r="HRY36" s="264"/>
      <c r="HRZ36" s="264"/>
      <c r="HSA36" s="264"/>
      <c r="HSB36" s="264"/>
      <c r="HSC36" s="264"/>
      <c r="HSD36" s="264"/>
      <c r="HSE36" s="264"/>
      <c r="HSF36" s="264"/>
      <c r="HSG36" s="264"/>
      <c r="HSH36" s="264"/>
      <c r="HSI36" s="264"/>
      <c r="HSJ36" s="264"/>
      <c r="HSK36" s="264"/>
      <c r="HSL36" s="264"/>
      <c r="HSM36" s="264"/>
      <c r="HSN36" s="264"/>
      <c r="HSO36" s="264"/>
      <c r="HSP36" s="264"/>
      <c r="HSQ36" s="264"/>
      <c r="HSR36" s="264"/>
      <c r="HSS36" s="264"/>
      <c r="HST36" s="264"/>
      <c r="HSU36" s="264"/>
      <c r="HSV36" s="264"/>
      <c r="HSW36" s="264"/>
      <c r="HSX36" s="264"/>
      <c r="HSY36" s="264"/>
      <c r="HSZ36" s="264"/>
      <c r="HTA36" s="264"/>
      <c r="HTB36" s="264"/>
      <c r="HTC36" s="264"/>
      <c r="HTD36" s="264"/>
      <c r="HTE36" s="264"/>
      <c r="HTF36" s="264"/>
      <c r="HTG36" s="264"/>
      <c r="HTH36" s="264"/>
      <c r="HTI36" s="264"/>
      <c r="HTJ36" s="264"/>
      <c r="HTK36" s="264"/>
      <c r="HTL36" s="264"/>
      <c r="HTM36" s="264"/>
      <c r="HTN36" s="264"/>
      <c r="HTO36" s="264"/>
      <c r="HTP36" s="264"/>
      <c r="HTQ36" s="264"/>
      <c r="HTR36" s="264"/>
      <c r="HTS36" s="264"/>
      <c r="HTT36" s="264"/>
      <c r="HTU36" s="264"/>
      <c r="HTV36" s="264"/>
      <c r="HTW36" s="264"/>
      <c r="HTX36" s="264"/>
      <c r="HTY36" s="264"/>
      <c r="HTZ36" s="264"/>
      <c r="HUA36" s="264"/>
      <c r="HUB36" s="264"/>
      <c r="HUC36" s="264"/>
      <c r="HUD36" s="264"/>
      <c r="HUE36" s="264"/>
      <c r="HUF36" s="264"/>
      <c r="HUG36" s="264"/>
      <c r="HUH36" s="264"/>
      <c r="HUI36" s="264"/>
      <c r="HUJ36" s="264"/>
      <c r="HUK36" s="264"/>
      <c r="HUL36" s="264"/>
      <c r="HUM36" s="264"/>
      <c r="HUN36" s="264"/>
      <c r="HUO36" s="264"/>
      <c r="HUP36" s="264"/>
      <c r="HUQ36" s="264"/>
      <c r="HUR36" s="264"/>
      <c r="HUS36" s="264"/>
      <c r="HUT36" s="264"/>
      <c r="HUU36" s="264"/>
      <c r="HUV36" s="264"/>
      <c r="HUW36" s="264"/>
      <c r="HUX36" s="264"/>
      <c r="HUY36" s="264"/>
      <c r="HUZ36" s="264"/>
      <c r="HVA36" s="264"/>
      <c r="HVB36" s="264"/>
      <c r="HVC36" s="264"/>
      <c r="HVD36" s="264"/>
      <c r="HVE36" s="264"/>
      <c r="HVF36" s="264"/>
      <c r="HVG36" s="264"/>
      <c r="HVH36" s="264"/>
      <c r="HVI36" s="264"/>
      <c r="HVJ36" s="264"/>
      <c r="HVK36" s="264"/>
      <c r="HVL36" s="264"/>
      <c r="HVM36" s="264"/>
      <c r="HVN36" s="264"/>
      <c r="HVO36" s="264"/>
      <c r="HVP36" s="264"/>
      <c r="HVQ36" s="264"/>
      <c r="HVR36" s="264"/>
      <c r="HVS36" s="264"/>
      <c r="HVT36" s="264"/>
      <c r="HVU36" s="264"/>
      <c r="HVV36" s="264"/>
      <c r="HVW36" s="264"/>
      <c r="HVX36" s="264"/>
      <c r="HVY36" s="264"/>
      <c r="HVZ36" s="264"/>
      <c r="HWA36" s="264"/>
      <c r="HWB36" s="264"/>
      <c r="HWC36" s="264"/>
      <c r="HWD36" s="264"/>
      <c r="HWE36" s="264"/>
      <c r="HWF36" s="264"/>
      <c r="HWG36" s="264"/>
      <c r="HWH36" s="264"/>
      <c r="HWI36" s="264"/>
      <c r="HWJ36" s="264"/>
      <c r="HWK36" s="264"/>
      <c r="HWL36" s="264"/>
      <c r="HWM36" s="264"/>
      <c r="HWN36" s="264"/>
      <c r="HWO36" s="264"/>
      <c r="HWP36" s="264"/>
      <c r="HWQ36" s="264"/>
      <c r="HWR36" s="264"/>
      <c r="HWS36" s="264"/>
      <c r="HWT36" s="264"/>
      <c r="HWU36" s="264"/>
      <c r="HWV36" s="264"/>
      <c r="HWW36" s="264"/>
      <c r="HWX36" s="264"/>
      <c r="HWY36" s="264"/>
      <c r="HWZ36" s="264"/>
      <c r="HXA36" s="264"/>
      <c r="HXB36" s="264"/>
      <c r="HXC36" s="264"/>
      <c r="HXD36" s="264"/>
      <c r="HXE36" s="264"/>
      <c r="HXF36" s="264"/>
      <c r="HXG36" s="264"/>
      <c r="HXH36" s="264"/>
      <c r="HXI36" s="264"/>
      <c r="HXJ36" s="264"/>
      <c r="HXK36" s="264"/>
      <c r="HXL36" s="264"/>
      <c r="HXM36" s="264"/>
      <c r="HXN36" s="264"/>
      <c r="HXO36" s="264"/>
      <c r="HXP36" s="264"/>
      <c r="HXQ36" s="264"/>
      <c r="HXR36" s="264"/>
      <c r="HXS36" s="264"/>
      <c r="HXT36" s="264"/>
      <c r="HXU36" s="264"/>
      <c r="HXV36" s="264"/>
      <c r="HXW36" s="264"/>
      <c r="HXX36" s="264"/>
      <c r="HXY36" s="264"/>
      <c r="HXZ36" s="264"/>
      <c r="HYA36" s="264"/>
      <c r="HYB36" s="264"/>
      <c r="HYC36" s="264"/>
      <c r="HYD36" s="264"/>
      <c r="HYE36" s="264"/>
      <c r="HYF36" s="264"/>
      <c r="HYG36" s="264"/>
      <c r="HYH36" s="264"/>
      <c r="HYI36" s="264"/>
      <c r="HYJ36" s="264"/>
      <c r="HYK36" s="264"/>
      <c r="HYL36" s="264"/>
      <c r="HYM36" s="264"/>
      <c r="HYN36" s="264"/>
      <c r="HYO36" s="264"/>
      <c r="HYP36" s="264"/>
      <c r="HYQ36" s="264"/>
      <c r="HYR36" s="264"/>
      <c r="HYS36" s="264"/>
      <c r="HYT36" s="264"/>
      <c r="HYU36" s="264"/>
      <c r="HYV36" s="264"/>
      <c r="HYW36" s="264"/>
      <c r="HYX36" s="264"/>
      <c r="HYY36" s="264"/>
      <c r="HYZ36" s="264"/>
      <c r="HZA36" s="264"/>
      <c r="HZB36" s="264"/>
      <c r="HZC36" s="264"/>
      <c r="HZD36" s="264"/>
      <c r="HZE36" s="264"/>
      <c r="HZF36" s="264"/>
      <c r="HZG36" s="264"/>
      <c r="HZH36" s="264"/>
      <c r="HZI36" s="264"/>
      <c r="HZJ36" s="264"/>
      <c r="HZK36" s="264"/>
      <c r="HZL36" s="264"/>
      <c r="HZM36" s="264"/>
      <c r="HZN36" s="264"/>
      <c r="HZO36" s="264"/>
      <c r="HZP36" s="264"/>
      <c r="HZQ36" s="264"/>
      <c r="HZR36" s="264"/>
      <c r="HZS36" s="264"/>
      <c r="HZT36" s="264"/>
      <c r="HZU36" s="264"/>
      <c r="HZV36" s="264"/>
      <c r="HZW36" s="264"/>
      <c r="HZX36" s="264"/>
      <c r="HZY36" s="264"/>
      <c r="HZZ36" s="264"/>
      <c r="IAA36" s="264"/>
      <c r="IAB36" s="264"/>
      <c r="IAC36" s="264"/>
      <c r="IAD36" s="264"/>
      <c r="IAE36" s="264"/>
      <c r="IAF36" s="264"/>
      <c r="IAG36" s="264"/>
      <c r="IAH36" s="264"/>
      <c r="IAI36" s="264"/>
      <c r="IAJ36" s="264"/>
      <c r="IAK36" s="264"/>
      <c r="IAL36" s="264"/>
      <c r="IAM36" s="264"/>
      <c r="IAN36" s="264"/>
      <c r="IAO36" s="264"/>
      <c r="IAP36" s="264"/>
      <c r="IAQ36" s="264"/>
      <c r="IAR36" s="264"/>
      <c r="IAS36" s="264"/>
      <c r="IAT36" s="264"/>
      <c r="IAU36" s="264"/>
      <c r="IAV36" s="264"/>
      <c r="IAW36" s="264"/>
      <c r="IAX36" s="264"/>
      <c r="IAY36" s="264"/>
      <c r="IAZ36" s="264"/>
      <c r="IBA36" s="264"/>
      <c r="IBB36" s="264"/>
      <c r="IBC36" s="264"/>
      <c r="IBD36" s="264"/>
      <c r="IBE36" s="264"/>
      <c r="IBF36" s="264"/>
      <c r="IBG36" s="264"/>
      <c r="IBH36" s="264"/>
      <c r="IBI36" s="264"/>
      <c r="IBJ36" s="264"/>
      <c r="IBK36" s="264"/>
      <c r="IBL36" s="264"/>
      <c r="IBM36" s="264"/>
      <c r="IBN36" s="264"/>
      <c r="IBO36" s="264"/>
      <c r="IBP36" s="264"/>
      <c r="IBQ36" s="264"/>
      <c r="IBR36" s="264"/>
      <c r="IBS36" s="264"/>
      <c r="IBT36" s="264"/>
      <c r="IBU36" s="264"/>
      <c r="IBV36" s="264"/>
      <c r="IBW36" s="264"/>
      <c r="IBX36" s="264"/>
      <c r="IBY36" s="264"/>
      <c r="IBZ36" s="264"/>
      <c r="ICA36" s="264"/>
      <c r="ICB36" s="264"/>
      <c r="ICC36" s="264"/>
      <c r="ICD36" s="264"/>
      <c r="ICE36" s="264"/>
      <c r="ICF36" s="264"/>
      <c r="ICG36" s="264"/>
      <c r="ICH36" s="264"/>
      <c r="ICI36" s="264"/>
      <c r="ICJ36" s="264"/>
      <c r="ICK36" s="264"/>
      <c r="ICL36" s="264"/>
      <c r="ICM36" s="264"/>
      <c r="ICN36" s="264"/>
      <c r="ICO36" s="264"/>
      <c r="ICP36" s="264"/>
      <c r="ICQ36" s="264"/>
      <c r="ICR36" s="264"/>
      <c r="ICS36" s="264"/>
      <c r="ICT36" s="264"/>
      <c r="ICU36" s="264"/>
      <c r="ICV36" s="264"/>
      <c r="ICW36" s="264"/>
      <c r="ICX36" s="264"/>
      <c r="ICY36" s="264"/>
      <c r="ICZ36" s="264"/>
      <c r="IDA36" s="264"/>
      <c r="IDB36" s="264"/>
      <c r="IDC36" s="264"/>
      <c r="IDD36" s="264"/>
      <c r="IDE36" s="264"/>
      <c r="IDF36" s="264"/>
      <c r="IDG36" s="264"/>
      <c r="IDH36" s="264"/>
      <c r="IDI36" s="264"/>
      <c r="IDJ36" s="264"/>
      <c r="IDK36" s="264"/>
      <c r="IDL36" s="264"/>
      <c r="IDM36" s="264"/>
      <c r="IDN36" s="264"/>
      <c r="IDO36" s="264"/>
      <c r="IDP36" s="264"/>
      <c r="IDQ36" s="264"/>
      <c r="IDR36" s="264"/>
      <c r="IDS36" s="264"/>
      <c r="IDT36" s="264"/>
      <c r="IDU36" s="264"/>
      <c r="IDV36" s="264"/>
      <c r="IDW36" s="264"/>
      <c r="IDX36" s="264"/>
      <c r="IDY36" s="264"/>
      <c r="IDZ36" s="264"/>
      <c r="IEA36" s="264"/>
      <c r="IEB36" s="264"/>
      <c r="IEC36" s="264"/>
      <c r="IED36" s="264"/>
      <c r="IEE36" s="264"/>
      <c r="IEF36" s="264"/>
      <c r="IEG36" s="264"/>
      <c r="IEH36" s="264"/>
      <c r="IEI36" s="264"/>
      <c r="IEJ36" s="264"/>
      <c r="IEK36" s="264"/>
      <c r="IEL36" s="264"/>
      <c r="IEM36" s="264"/>
      <c r="IEN36" s="264"/>
      <c r="IEO36" s="264"/>
      <c r="IEP36" s="264"/>
      <c r="IEQ36" s="264"/>
      <c r="IER36" s="264"/>
      <c r="IES36" s="264"/>
      <c r="IET36" s="264"/>
      <c r="IEU36" s="264"/>
      <c r="IEV36" s="264"/>
      <c r="IEW36" s="264"/>
      <c r="IEX36" s="264"/>
      <c r="IEY36" s="264"/>
      <c r="IEZ36" s="264"/>
      <c r="IFA36" s="264"/>
      <c r="IFB36" s="264"/>
      <c r="IFC36" s="264"/>
      <c r="IFD36" s="264"/>
      <c r="IFE36" s="264"/>
      <c r="IFF36" s="264"/>
      <c r="IFG36" s="264"/>
      <c r="IFH36" s="264"/>
      <c r="IFI36" s="264"/>
      <c r="IFJ36" s="264"/>
      <c r="IFK36" s="264"/>
      <c r="IFL36" s="264"/>
      <c r="IFM36" s="264"/>
      <c r="IFN36" s="264"/>
      <c r="IFO36" s="264"/>
      <c r="IFP36" s="264"/>
      <c r="IFQ36" s="264"/>
      <c r="IFR36" s="264"/>
      <c r="IFS36" s="264"/>
      <c r="IFT36" s="264"/>
      <c r="IFU36" s="264"/>
      <c r="IFV36" s="264"/>
      <c r="IFW36" s="264"/>
      <c r="IFX36" s="264"/>
      <c r="IFY36" s="264"/>
      <c r="IFZ36" s="264"/>
      <c r="IGA36" s="264"/>
      <c r="IGB36" s="264"/>
      <c r="IGC36" s="264"/>
      <c r="IGD36" s="264"/>
      <c r="IGE36" s="264"/>
      <c r="IGF36" s="264"/>
      <c r="IGG36" s="264"/>
      <c r="IGH36" s="264"/>
      <c r="IGI36" s="264"/>
      <c r="IGJ36" s="264"/>
      <c r="IGK36" s="264"/>
      <c r="IGL36" s="264"/>
      <c r="IGM36" s="264"/>
      <c r="IGN36" s="264"/>
      <c r="IGO36" s="264"/>
      <c r="IGP36" s="264"/>
      <c r="IGQ36" s="264"/>
      <c r="IGR36" s="264"/>
      <c r="IGS36" s="264"/>
      <c r="IGT36" s="264"/>
      <c r="IGU36" s="264"/>
      <c r="IGV36" s="264"/>
      <c r="IGW36" s="264"/>
      <c r="IGX36" s="264"/>
      <c r="IGY36" s="264"/>
      <c r="IGZ36" s="264"/>
      <c r="IHA36" s="264"/>
      <c r="IHB36" s="264"/>
      <c r="IHC36" s="264"/>
      <c r="IHD36" s="264"/>
      <c r="IHE36" s="264"/>
      <c r="IHF36" s="264"/>
      <c r="IHG36" s="264"/>
      <c r="IHH36" s="264"/>
      <c r="IHI36" s="264"/>
      <c r="IHJ36" s="264"/>
      <c r="IHK36" s="264"/>
      <c r="IHL36" s="264"/>
      <c r="IHM36" s="264"/>
      <c r="IHN36" s="264"/>
      <c r="IHO36" s="264"/>
      <c r="IHP36" s="264"/>
      <c r="IHQ36" s="264"/>
      <c r="IHR36" s="264"/>
      <c r="IHS36" s="264"/>
      <c r="IHT36" s="264"/>
      <c r="IHU36" s="264"/>
      <c r="IHV36" s="264"/>
      <c r="IHW36" s="264"/>
      <c r="IHX36" s="264"/>
      <c r="IHY36" s="264"/>
      <c r="IHZ36" s="264"/>
      <c r="IIA36" s="264"/>
      <c r="IIB36" s="264"/>
      <c r="IIC36" s="264"/>
      <c r="IID36" s="264"/>
      <c r="IIE36" s="264"/>
      <c r="IIF36" s="264"/>
      <c r="IIG36" s="264"/>
      <c r="IIH36" s="264"/>
      <c r="III36" s="264"/>
      <c r="IIJ36" s="264"/>
      <c r="IIK36" s="264"/>
      <c r="IIL36" s="264"/>
      <c r="IIM36" s="264"/>
      <c r="IIN36" s="264"/>
      <c r="IIO36" s="264"/>
      <c r="IIP36" s="264"/>
      <c r="IIQ36" s="264"/>
      <c r="IIR36" s="264"/>
      <c r="IIS36" s="264"/>
      <c r="IIT36" s="264"/>
      <c r="IIU36" s="264"/>
      <c r="IIV36" s="264"/>
      <c r="IIW36" s="264"/>
      <c r="IIX36" s="264"/>
      <c r="IIY36" s="264"/>
      <c r="IIZ36" s="264"/>
      <c r="IJA36" s="264"/>
      <c r="IJB36" s="264"/>
      <c r="IJC36" s="264"/>
      <c r="IJD36" s="264"/>
      <c r="IJE36" s="264"/>
      <c r="IJF36" s="264"/>
      <c r="IJG36" s="264"/>
      <c r="IJH36" s="264"/>
      <c r="IJI36" s="264"/>
      <c r="IJJ36" s="264"/>
      <c r="IJK36" s="264"/>
      <c r="IJL36" s="264"/>
      <c r="IJM36" s="264"/>
      <c r="IJN36" s="264"/>
      <c r="IJO36" s="264"/>
      <c r="IJP36" s="264"/>
      <c r="IJQ36" s="264"/>
      <c r="IJR36" s="264"/>
      <c r="IJS36" s="264"/>
      <c r="IJT36" s="264"/>
      <c r="IJU36" s="264"/>
      <c r="IJV36" s="264"/>
      <c r="IJW36" s="264"/>
      <c r="IJX36" s="264"/>
      <c r="IJY36" s="264"/>
      <c r="IJZ36" s="264"/>
      <c r="IKA36" s="264"/>
      <c r="IKB36" s="264"/>
      <c r="IKC36" s="264"/>
      <c r="IKD36" s="264"/>
      <c r="IKE36" s="264"/>
      <c r="IKF36" s="264"/>
      <c r="IKG36" s="264"/>
      <c r="IKH36" s="264"/>
      <c r="IKI36" s="264"/>
      <c r="IKJ36" s="264"/>
      <c r="IKK36" s="264"/>
      <c r="IKL36" s="264"/>
      <c r="IKM36" s="264"/>
      <c r="IKN36" s="264"/>
      <c r="IKO36" s="264"/>
      <c r="IKP36" s="264"/>
      <c r="IKQ36" s="264"/>
      <c r="IKR36" s="264"/>
      <c r="IKS36" s="264"/>
      <c r="IKT36" s="264"/>
      <c r="IKU36" s="264"/>
      <c r="IKV36" s="264"/>
      <c r="IKW36" s="264"/>
      <c r="IKX36" s="264"/>
      <c r="IKY36" s="264"/>
      <c r="IKZ36" s="264"/>
      <c r="ILA36" s="264"/>
      <c r="ILB36" s="264"/>
      <c r="ILC36" s="264"/>
      <c r="ILD36" s="264"/>
      <c r="ILE36" s="264"/>
      <c r="ILF36" s="264"/>
      <c r="ILG36" s="264"/>
      <c r="ILH36" s="264"/>
      <c r="ILI36" s="264"/>
      <c r="ILJ36" s="264"/>
      <c r="ILK36" s="264"/>
      <c r="ILL36" s="264"/>
      <c r="ILM36" s="264"/>
      <c r="ILN36" s="264"/>
      <c r="ILO36" s="264"/>
      <c r="ILP36" s="264"/>
      <c r="ILQ36" s="264"/>
      <c r="ILR36" s="264"/>
      <c r="ILS36" s="264"/>
      <c r="ILT36" s="264"/>
      <c r="ILU36" s="264"/>
      <c r="ILV36" s="264"/>
      <c r="ILW36" s="264"/>
      <c r="ILX36" s="264"/>
      <c r="ILY36" s="264"/>
      <c r="ILZ36" s="264"/>
      <c r="IMA36" s="264"/>
      <c r="IMB36" s="264"/>
      <c r="IMC36" s="264"/>
      <c r="IMD36" s="264"/>
      <c r="IME36" s="264"/>
      <c r="IMF36" s="264"/>
      <c r="IMG36" s="264"/>
      <c r="IMH36" s="264"/>
      <c r="IMI36" s="264"/>
      <c r="IMJ36" s="264"/>
      <c r="IMK36" s="264"/>
      <c r="IML36" s="264"/>
      <c r="IMM36" s="264"/>
      <c r="IMN36" s="264"/>
      <c r="IMO36" s="264"/>
      <c r="IMP36" s="264"/>
      <c r="IMQ36" s="264"/>
      <c r="IMR36" s="264"/>
      <c r="IMS36" s="264"/>
      <c r="IMT36" s="264"/>
      <c r="IMU36" s="264"/>
      <c r="IMV36" s="264"/>
      <c r="IMW36" s="264"/>
      <c r="IMX36" s="264"/>
      <c r="IMY36" s="264"/>
      <c r="IMZ36" s="264"/>
      <c r="INA36" s="264"/>
      <c r="INB36" s="264"/>
      <c r="INC36" s="264"/>
      <c r="IND36" s="264"/>
      <c r="INE36" s="264"/>
      <c r="INF36" s="264"/>
      <c r="ING36" s="264"/>
      <c r="INH36" s="264"/>
      <c r="INI36" s="264"/>
      <c r="INJ36" s="264"/>
      <c r="INK36" s="264"/>
      <c r="INL36" s="264"/>
      <c r="INM36" s="264"/>
      <c r="INN36" s="264"/>
      <c r="INO36" s="264"/>
      <c r="INP36" s="264"/>
      <c r="INQ36" s="264"/>
      <c r="INR36" s="264"/>
      <c r="INS36" s="264"/>
      <c r="INT36" s="264"/>
      <c r="INU36" s="264"/>
      <c r="INV36" s="264"/>
      <c r="INW36" s="264"/>
      <c r="INX36" s="264"/>
      <c r="INY36" s="264"/>
      <c r="INZ36" s="264"/>
      <c r="IOA36" s="264"/>
      <c r="IOB36" s="264"/>
      <c r="IOC36" s="264"/>
      <c r="IOD36" s="264"/>
      <c r="IOE36" s="264"/>
      <c r="IOF36" s="264"/>
      <c r="IOG36" s="264"/>
      <c r="IOH36" s="264"/>
      <c r="IOI36" s="264"/>
      <c r="IOJ36" s="264"/>
      <c r="IOK36" s="264"/>
      <c r="IOL36" s="264"/>
      <c r="IOM36" s="264"/>
      <c r="ION36" s="264"/>
      <c r="IOO36" s="264"/>
      <c r="IOP36" s="264"/>
      <c r="IOQ36" s="264"/>
      <c r="IOR36" s="264"/>
      <c r="IOS36" s="264"/>
      <c r="IOT36" s="264"/>
      <c r="IOU36" s="264"/>
      <c r="IOV36" s="264"/>
      <c r="IOW36" s="264"/>
      <c r="IOX36" s="264"/>
      <c r="IOY36" s="264"/>
      <c r="IOZ36" s="264"/>
      <c r="IPA36" s="264"/>
      <c r="IPB36" s="264"/>
      <c r="IPC36" s="264"/>
      <c r="IPD36" s="264"/>
      <c r="IPE36" s="264"/>
      <c r="IPF36" s="264"/>
      <c r="IPG36" s="264"/>
      <c r="IPH36" s="264"/>
      <c r="IPI36" s="264"/>
      <c r="IPJ36" s="264"/>
      <c r="IPK36" s="264"/>
      <c r="IPL36" s="264"/>
      <c r="IPM36" s="264"/>
      <c r="IPN36" s="264"/>
      <c r="IPO36" s="264"/>
      <c r="IPP36" s="264"/>
      <c r="IPQ36" s="264"/>
      <c r="IPR36" s="264"/>
      <c r="IPS36" s="264"/>
      <c r="IPT36" s="264"/>
      <c r="IPU36" s="264"/>
      <c r="IPV36" s="264"/>
      <c r="IPW36" s="264"/>
      <c r="IPX36" s="264"/>
      <c r="IPY36" s="264"/>
      <c r="IPZ36" s="264"/>
      <c r="IQA36" s="264"/>
      <c r="IQB36" s="264"/>
      <c r="IQC36" s="264"/>
      <c r="IQD36" s="264"/>
      <c r="IQE36" s="264"/>
      <c r="IQF36" s="264"/>
      <c r="IQG36" s="264"/>
      <c r="IQH36" s="264"/>
      <c r="IQI36" s="264"/>
      <c r="IQJ36" s="264"/>
      <c r="IQK36" s="264"/>
      <c r="IQL36" s="264"/>
      <c r="IQM36" s="264"/>
      <c r="IQN36" s="264"/>
      <c r="IQO36" s="264"/>
      <c r="IQP36" s="264"/>
      <c r="IQQ36" s="264"/>
      <c r="IQR36" s="264"/>
      <c r="IQS36" s="264"/>
      <c r="IQT36" s="264"/>
      <c r="IQU36" s="264"/>
      <c r="IQV36" s="264"/>
      <c r="IQW36" s="264"/>
      <c r="IQX36" s="264"/>
      <c r="IQY36" s="264"/>
      <c r="IQZ36" s="264"/>
      <c r="IRA36" s="264"/>
      <c r="IRB36" s="264"/>
      <c r="IRC36" s="264"/>
      <c r="IRD36" s="264"/>
      <c r="IRE36" s="264"/>
      <c r="IRF36" s="264"/>
      <c r="IRG36" s="264"/>
      <c r="IRH36" s="264"/>
      <c r="IRI36" s="264"/>
      <c r="IRJ36" s="264"/>
      <c r="IRK36" s="264"/>
      <c r="IRL36" s="264"/>
      <c r="IRM36" s="264"/>
      <c r="IRN36" s="264"/>
      <c r="IRO36" s="264"/>
      <c r="IRP36" s="264"/>
      <c r="IRQ36" s="264"/>
      <c r="IRR36" s="264"/>
      <c r="IRS36" s="264"/>
      <c r="IRT36" s="264"/>
      <c r="IRU36" s="264"/>
      <c r="IRV36" s="264"/>
      <c r="IRW36" s="264"/>
      <c r="IRX36" s="264"/>
      <c r="IRY36" s="264"/>
      <c r="IRZ36" s="264"/>
      <c r="ISA36" s="264"/>
      <c r="ISB36" s="264"/>
      <c r="ISC36" s="264"/>
      <c r="ISD36" s="264"/>
      <c r="ISE36" s="264"/>
      <c r="ISF36" s="264"/>
      <c r="ISG36" s="264"/>
      <c r="ISH36" s="264"/>
      <c r="ISI36" s="264"/>
      <c r="ISJ36" s="264"/>
      <c r="ISK36" s="264"/>
      <c r="ISL36" s="264"/>
      <c r="ISM36" s="264"/>
      <c r="ISN36" s="264"/>
      <c r="ISO36" s="264"/>
      <c r="ISP36" s="264"/>
      <c r="ISQ36" s="264"/>
      <c r="ISR36" s="264"/>
      <c r="ISS36" s="264"/>
      <c r="IST36" s="264"/>
      <c r="ISU36" s="264"/>
      <c r="ISV36" s="264"/>
      <c r="ISW36" s="264"/>
      <c r="ISX36" s="264"/>
      <c r="ISY36" s="264"/>
      <c r="ISZ36" s="264"/>
      <c r="ITA36" s="264"/>
      <c r="ITB36" s="264"/>
      <c r="ITC36" s="264"/>
      <c r="ITD36" s="264"/>
      <c r="ITE36" s="264"/>
      <c r="ITF36" s="264"/>
      <c r="ITG36" s="264"/>
      <c r="ITH36" s="264"/>
      <c r="ITI36" s="264"/>
      <c r="ITJ36" s="264"/>
      <c r="ITK36" s="264"/>
      <c r="ITL36" s="264"/>
      <c r="ITM36" s="264"/>
      <c r="ITN36" s="264"/>
      <c r="ITO36" s="264"/>
      <c r="ITP36" s="264"/>
      <c r="ITQ36" s="264"/>
      <c r="ITR36" s="264"/>
      <c r="ITS36" s="264"/>
      <c r="ITT36" s="264"/>
      <c r="ITU36" s="264"/>
      <c r="ITV36" s="264"/>
      <c r="ITW36" s="264"/>
      <c r="ITX36" s="264"/>
      <c r="ITY36" s="264"/>
      <c r="ITZ36" s="264"/>
      <c r="IUA36" s="264"/>
      <c r="IUB36" s="264"/>
      <c r="IUC36" s="264"/>
      <c r="IUD36" s="264"/>
      <c r="IUE36" s="264"/>
      <c r="IUF36" s="264"/>
      <c r="IUG36" s="264"/>
      <c r="IUH36" s="264"/>
      <c r="IUI36" s="264"/>
      <c r="IUJ36" s="264"/>
      <c r="IUK36" s="264"/>
      <c r="IUL36" s="264"/>
      <c r="IUM36" s="264"/>
      <c r="IUN36" s="264"/>
      <c r="IUO36" s="264"/>
      <c r="IUP36" s="264"/>
      <c r="IUQ36" s="264"/>
      <c r="IUR36" s="264"/>
      <c r="IUS36" s="264"/>
      <c r="IUT36" s="264"/>
      <c r="IUU36" s="264"/>
      <c r="IUV36" s="264"/>
      <c r="IUW36" s="264"/>
      <c r="IUX36" s="264"/>
      <c r="IUY36" s="264"/>
      <c r="IUZ36" s="264"/>
      <c r="IVA36" s="264"/>
      <c r="IVB36" s="264"/>
      <c r="IVC36" s="264"/>
      <c r="IVD36" s="264"/>
      <c r="IVE36" s="264"/>
      <c r="IVF36" s="264"/>
      <c r="IVG36" s="264"/>
      <c r="IVH36" s="264"/>
      <c r="IVI36" s="264"/>
      <c r="IVJ36" s="264"/>
      <c r="IVK36" s="264"/>
      <c r="IVL36" s="264"/>
      <c r="IVM36" s="264"/>
      <c r="IVN36" s="264"/>
      <c r="IVO36" s="264"/>
      <c r="IVP36" s="264"/>
      <c r="IVQ36" s="264"/>
      <c r="IVR36" s="264"/>
      <c r="IVS36" s="264"/>
      <c r="IVT36" s="264"/>
      <c r="IVU36" s="264"/>
      <c r="IVV36" s="264"/>
      <c r="IVW36" s="264"/>
      <c r="IVX36" s="264"/>
      <c r="IVY36" s="264"/>
      <c r="IVZ36" s="264"/>
      <c r="IWA36" s="264"/>
      <c r="IWB36" s="264"/>
      <c r="IWC36" s="264"/>
      <c r="IWD36" s="264"/>
      <c r="IWE36" s="264"/>
      <c r="IWF36" s="264"/>
      <c r="IWG36" s="264"/>
      <c r="IWH36" s="264"/>
      <c r="IWI36" s="264"/>
      <c r="IWJ36" s="264"/>
      <c r="IWK36" s="264"/>
      <c r="IWL36" s="264"/>
      <c r="IWM36" s="264"/>
      <c r="IWN36" s="264"/>
      <c r="IWO36" s="264"/>
      <c r="IWP36" s="264"/>
      <c r="IWQ36" s="264"/>
      <c r="IWR36" s="264"/>
      <c r="IWS36" s="264"/>
      <c r="IWT36" s="264"/>
      <c r="IWU36" s="264"/>
      <c r="IWV36" s="264"/>
      <c r="IWW36" s="264"/>
      <c r="IWX36" s="264"/>
      <c r="IWY36" s="264"/>
      <c r="IWZ36" s="264"/>
      <c r="IXA36" s="264"/>
      <c r="IXB36" s="264"/>
      <c r="IXC36" s="264"/>
      <c r="IXD36" s="264"/>
      <c r="IXE36" s="264"/>
      <c r="IXF36" s="264"/>
      <c r="IXG36" s="264"/>
      <c r="IXH36" s="264"/>
      <c r="IXI36" s="264"/>
      <c r="IXJ36" s="264"/>
      <c r="IXK36" s="264"/>
      <c r="IXL36" s="264"/>
      <c r="IXM36" s="264"/>
      <c r="IXN36" s="264"/>
      <c r="IXO36" s="264"/>
      <c r="IXP36" s="264"/>
      <c r="IXQ36" s="264"/>
      <c r="IXR36" s="264"/>
      <c r="IXS36" s="264"/>
      <c r="IXT36" s="264"/>
      <c r="IXU36" s="264"/>
      <c r="IXV36" s="264"/>
      <c r="IXW36" s="264"/>
      <c r="IXX36" s="264"/>
      <c r="IXY36" s="264"/>
      <c r="IXZ36" s="264"/>
      <c r="IYA36" s="264"/>
      <c r="IYB36" s="264"/>
      <c r="IYC36" s="264"/>
      <c r="IYD36" s="264"/>
      <c r="IYE36" s="264"/>
      <c r="IYF36" s="264"/>
      <c r="IYG36" s="264"/>
      <c r="IYH36" s="264"/>
      <c r="IYI36" s="264"/>
      <c r="IYJ36" s="264"/>
      <c r="IYK36" s="264"/>
      <c r="IYL36" s="264"/>
      <c r="IYM36" s="264"/>
      <c r="IYN36" s="264"/>
      <c r="IYO36" s="264"/>
      <c r="IYP36" s="264"/>
      <c r="IYQ36" s="264"/>
      <c r="IYR36" s="264"/>
      <c r="IYS36" s="264"/>
      <c r="IYT36" s="264"/>
      <c r="IYU36" s="264"/>
      <c r="IYV36" s="264"/>
      <c r="IYW36" s="264"/>
      <c r="IYX36" s="264"/>
      <c r="IYY36" s="264"/>
      <c r="IYZ36" s="264"/>
      <c r="IZA36" s="264"/>
      <c r="IZB36" s="264"/>
      <c r="IZC36" s="264"/>
      <c r="IZD36" s="264"/>
      <c r="IZE36" s="264"/>
      <c r="IZF36" s="264"/>
      <c r="IZG36" s="264"/>
      <c r="IZH36" s="264"/>
      <c r="IZI36" s="264"/>
      <c r="IZJ36" s="264"/>
      <c r="IZK36" s="264"/>
      <c r="IZL36" s="264"/>
      <c r="IZM36" s="264"/>
      <c r="IZN36" s="264"/>
      <c r="IZO36" s="264"/>
      <c r="IZP36" s="264"/>
      <c r="IZQ36" s="264"/>
      <c r="IZR36" s="264"/>
      <c r="IZS36" s="264"/>
      <c r="IZT36" s="264"/>
      <c r="IZU36" s="264"/>
      <c r="IZV36" s="264"/>
      <c r="IZW36" s="264"/>
      <c r="IZX36" s="264"/>
      <c r="IZY36" s="264"/>
      <c r="IZZ36" s="264"/>
      <c r="JAA36" s="264"/>
      <c r="JAB36" s="264"/>
      <c r="JAC36" s="264"/>
      <c r="JAD36" s="264"/>
      <c r="JAE36" s="264"/>
      <c r="JAF36" s="264"/>
      <c r="JAG36" s="264"/>
      <c r="JAH36" s="264"/>
      <c r="JAI36" s="264"/>
      <c r="JAJ36" s="264"/>
      <c r="JAK36" s="264"/>
      <c r="JAL36" s="264"/>
      <c r="JAM36" s="264"/>
      <c r="JAN36" s="264"/>
      <c r="JAO36" s="264"/>
      <c r="JAP36" s="264"/>
      <c r="JAQ36" s="264"/>
      <c r="JAR36" s="264"/>
      <c r="JAS36" s="264"/>
      <c r="JAT36" s="264"/>
      <c r="JAU36" s="264"/>
      <c r="JAV36" s="264"/>
      <c r="JAW36" s="264"/>
      <c r="JAX36" s="264"/>
      <c r="JAY36" s="264"/>
      <c r="JAZ36" s="264"/>
      <c r="JBA36" s="264"/>
      <c r="JBB36" s="264"/>
      <c r="JBC36" s="264"/>
      <c r="JBD36" s="264"/>
      <c r="JBE36" s="264"/>
      <c r="JBF36" s="264"/>
      <c r="JBG36" s="264"/>
      <c r="JBH36" s="264"/>
      <c r="JBI36" s="264"/>
      <c r="JBJ36" s="264"/>
      <c r="JBK36" s="264"/>
      <c r="JBL36" s="264"/>
      <c r="JBM36" s="264"/>
      <c r="JBN36" s="264"/>
      <c r="JBO36" s="264"/>
      <c r="JBP36" s="264"/>
      <c r="JBQ36" s="264"/>
      <c r="JBR36" s="264"/>
      <c r="JBS36" s="264"/>
      <c r="JBT36" s="264"/>
      <c r="JBU36" s="264"/>
      <c r="JBV36" s="264"/>
      <c r="JBW36" s="264"/>
      <c r="JBX36" s="264"/>
      <c r="JBY36" s="264"/>
      <c r="JBZ36" s="264"/>
      <c r="JCA36" s="264"/>
      <c r="JCB36" s="264"/>
      <c r="JCC36" s="264"/>
      <c r="JCD36" s="264"/>
      <c r="JCE36" s="264"/>
      <c r="JCF36" s="264"/>
      <c r="JCG36" s="264"/>
      <c r="JCH36" s="264"/>
      <c r="JCI36" s="264"/>
      <c r="JCJ36" s="264"/>
      <c r="JCK36" s="264"/>
      <c r="JCL36" s="264"/>
      <c r="JCM36" s="264"/>
      <c r="JCN36" s="264"/>
      <c r="JCO36" s="264"/>
      <c r="JCP36" s="264"/>
      <c r="JCQ36" s="264"/>
      <c r="JCR36" s="264"/>
      <c r="JCS36" s="264"/>
      <c r="JCT36" s="264"/>
      <c r="JCU36" s="264"/>
      <c r="JCV36" s="264"/>
      <c r="JCW36" s="264"/>
      <c r="JCX36" s="264"/>
      <c r="JCY36" s="264"/>
      <c r="JCZ36" s="264"/>
      <c r="JDA36" s="264"/>
      <c r="JDB36" s="264"/>
      <c r="JDC36" s="264"/>
      <c r="JDD36" s="264"/>
      <c r="JDE36" s="264"/>
      <c r="JDF36" s="264"/>
      <c r="JDG36" s="264"/>
      <c r="JDH36" s="264"/>
      <c r="JDI36" s="264"/>
      <c r="JDJ36" s="264"/>
      <c r="JDK36" s="264"/>
      <c r="JDL36" s="264"/>
      <c r="JDM36" s="264"/>
      <c r="JDN36" s="264"/>
      <c r="JDO36" s="264"/>
      <c r="JDP36" s="264"/>
      <c r="JDQ36" s="264"/>
      <c r="JDR36" s="264"/>
      <c r="JDS36" s="264"/>
      <c r="JDT36" s="264"/>
      <c r="JDU36" s="264"/>
      <c r="JDV36" s="264"/>
      <c r="JDW36" s="264"/>
      <c r="JDX36" s="264"/>
      <c r="JDY36" s="264"/>
      <c r="JDZ36" s="264"/>
      <c r="JEA36" s="264"/>
      <c r="JEB36" s="264"/>
      <c r="JEC36" s="264"/>
      <c r="JED36" s="264"/>
      <c r="JEE36" s="264"/>
      <c r="JEF36" s="264"/>
      <c r="JEG36" s="264"/>
      <c r="JEH36" s="264"/>
      <c r="JEI36" s="264"/>
      <c r="JEJ36" s="264"/>
      <c r="JEK36" s="264"/>
      <c r="JEL36" s="264"/>
      <c r="JEM36" s="264"/>
      <c r="JEN36" s="264"/>
      <c r="JEO36" s="264"/>
      <c r="JEP36" s="264"/>
      <c r="JEQ36" s="264"/>
      <c r="JER36" s="264"/>
      <c r="JES36" s="264"/>
      <c r="JET36" s="264"/>
      <c r="JEU36" s="264"/>
      <c r="JEV36" s="264"/>
      <c r="JEW36" s="264"/>
      <c r="JEX36" s="264"/>
      <c r="JEY36" s="264"/>
      <c r="JEZ36" s="264"/>
      <c r="JFA36" s="264"/>
      <c r="JFB36" s="264"/>
      <c r="JFC36" s="264"/>
      <c r="JFD36" s="264"/>
      <c r="JFE36" s="264"/>
      <c r="JFF36" s="264"/>
      <c r="JFG36" s="264"/>
      <c r="JFH36" s="264"/>
      <c r="JFI36" s="264"/>
      <c r="JFJ36" s="264"/>
      <c r="JFK36" s="264"/>
      <c r="JFL36" s="264"/>
      <c r="JFM36" s="264"/>
      <c r="JFN36" s="264"/>
      <c r="JFO36" s="264"/>
      <c r="JFP36" s="264"/>
      <c r="JFQ36" s="264"/>
      <c r="JFR36" s="264"/>
      <c r="JFS36" s="264"/>
      <c r="JFT36" s="264"/>
      <c r="JFU36" s="264"/>
      <c r="JFV36" s="264"/>
      <c r="JFW36" s="264"/>
      <c r="JFX36" s="264"/>
      <c r="JFY36" s="264"/>
      <c r="JFZ36" s="264"/>
      <c r="JGA36" s="264"/>
      <c r="JGB36" s="264"/>
      <c r="JGC36" s="264"/>
      <c r="JGD36" s="264"/>
      <c r="JGE36" s="264"/>
      <c r="JGF36" s="264"/>
      <c r="JGG36" s="264"/>
      <c r="JGH36" s="264"/>
      <c r="JGI36" s="264"/>
      <c r="JGJ36" s="264"/>
      <c r="JGK36" s="264"/>
      <c r="JGL36" s="264"/>
      <c r="JGM36" s="264"/>
      <c r="JGN36" s="264"/>
      <c r="JGO36" s="264"/>
      <c r="JGP36" s="264"/>
      <c r="JGQ36" s="264"/>
      <c r="JGR36" s="264"/>
      <c r="JGS36" s="264"/>
      <c r="JGT36" s="264"/>
      <c r="JGU36" s="264"/>
      <c r="JGV36" s="264"/>
      <c r="JGW36" s="264"/>
      <c r="JGX36" s="264"/>
      <c r="JGY36" s="264"/>
      <c r="JGZ36" s="264"/>
      <c r="JHA36" s="264"/>
      <c r="JHB36" s="264"/>
      <c r="JHC36" s="264"/>
      <c r="JHD36" s="264"/>
      <c r="JHE36" s="264"/>
      <c r="JHF36" s="264"/>
      <c r="JHG36" s="264"/>
      <c r="JHH36" s="264"/>
      <c r="JHI36" s="264"/>
      <c r="JHJ36" s="264"/>
      <c r="JHK36" s="264"/>
      <c r="JHL36" s="264"/>
      <c r="JHM36" s="264"/>
      <c r="JHN36" s="264"/>
      <c r="JHO36" s="264"/>
      <c r="JHP36" s="264"/>
      <c r="JHQ36" s="264"/>
      <c r="JHR36" s="264"/>
      <c r="JHS36" s="264"/>
      <c r="JHT36" s="264"/>
      <c r="JHU36" s="264"/>
      <c r="JHV36" s="264"/>
      <c r="JHW36" s="264"/>
      <c r="JHX36" s="264"/>
      <c r="JHY36" s="264"/>
      <c r="JHZ36" s="264"/>
      <c r="JIA36" s="264"/>
      <c r="JIB36" s="264"/>
      <c r="JIC36" s="264"/>
      <c r="JID36" s="264"/>
      <c r="JIE36" s="264"/>
      <c r="JIF36" s="264"/>
      <c r="JIG36" s="264"/>
      <c r="JIH36" s="264"/>
      <c r="JII36" s="264"/>
      <c r="JIJ36" s="264"/>
      <c r="JIK36" s="264"/>
      <c r="JIL36" s="264"/>
      <c r="JIM36" s="264"/>
      <c r="JIN36" s="264"/>
      <c r="JIO36" s="264"/>
      <c r="JIP36" s="264"/>
      <c r="JIQ36" s="264"/>
      <c r="JIR36" s="264"/>
      <c r="JIS36" s="264"/>
      <c r="JIT36" s="264"/>
      <c r="JIU36" s="264"/>
      <c r="JIV36" s="264"/>
      <c r="JIW36" s="264"/>
      <c r="JIX36" s="264"/>
      <c r="JIY36" s="264"/>
      <c r="JIZ36" s="264"/>
      <c r="JJA36" s="264"/>
      <c r="JJB36" s="264"/>
      <c r="JJC36" s="264"/>
      <c r="JJD36" s="264"/>
      <c r="JJE36" s="264"/>
      <c r="JJF36" s="264"/>
      <c r="JJG36" s="264"/>
      <c r="JJH36" s="264"/>
      <c r="JJI36" s="264"/>
      <c r="JJJ36" s="264"/>
      <c r="JJK36" s="264"/>
      <c r="JJL36" s="264"/>
      <c r="JJM36" s="264"/>
      <c r="JJN36" s="264"/>
      <c r="JJO36" s="264"/>
      <c r="JJP36" s="264"/>
      <c r="JJQ36" s="264"/>
      <c r="JJR36" s="264"/>
      <c r="JJS36" s="264"/>
      <c r="JJT36" s="264"/>
      <c r="JJU36" s="264"/>
      <c r="JJV36" s="264"/>
      <c r="JJW36" s="264"/>
      <c r="JJX36" s="264"/>
      <c r="JJY36" s="264"/>
      <c r="JJZ36" s="264"/>
      <c r="JKA36" s="264"/>
      <c r="JKB36" s="264"/>
      <c r="JKC36" s="264"/>
      <c r="JKD36" s="264"/>
      <c r="JKE36" s="264"/>
      <c r="JKF36" s="264"/>
      <c r="JKG36" s="264"/>
      <c r="JKH36" s="264"/>
      <c r="JKI36" s="264"/>
      <c r="JKJ36" s="264"/>
      <c r="JKK36" s="264"/>
      <c r="JKL36" s="264"/>
      <c r="JKM36" s="264"/>
      <c r="JKN36" s="264"/>
      <c r="JKO36" s="264"/>
      <c r="JKP36" s="264"/>
      <c r="JKQ36" s="264"/>
      <c r="JKR36" s="264"/>
      <c r="JKS36" s="264"/>
      <c r="JKT36" s="264"/>
      <c r="JKU36" s="264"/>
      <c r="JKV36" s="264"/>
      <c r="JKW36" s="264"/>
      <c r="JKX36" s="264"/>
      <c r="JKY36" s="264"/>
      <c r="JKZ36" s="264"/>
      <c r="JLA36" s="264"/>
      <c r="JLB36" s="264"/>
      <c r="JLC36" s="264"/>
      <c r="JLD36" s="264"/>
      <c r="JLE36" s="264"/>
      <c r="JLF36" s="264"/>
      <c r="JLG36" s="264"/>
      <c r="JLH36" s="264"/>
      <c r="JLI36" s="264"/>
      <c r="JLJ36" s="264"/>
      <c r="JLK36" s="264"/>
      <c r="JLL36" s="264"/>
      <c r="JLM36" s="264"/>
      <c r="JLN36" s="264"/>
      <c r="JLO36" s="264"/>
      <c r="JLP36" s="264"/>
      <c r="JLQ36" s="264"/>
      <c r="JLR36" s="264"/>
      <c r="JLS36" s="264"/>
      <c r="JLT36" s="264"/>
      <c r="JLU36" s="264"/>
      <c r="JLV36" s="264"/>
      <c r="JLW36" s="264"/>
      <c r="JLX36" s="264"/>
      <c r="JLY36" s="264"/>
      <c r="JLZ36" s="264"/>
      <c r="JMA36" s="264"/>
      <c r="JMB36" s="264"/>
      <c r="JMC36" s="264"/>
      <c r="JMD36" s="264"/>
      <c r="JME36" s="264"/>
      <c r="JMF36" s="264"/>
      <c r="JMG36" s="264"/>
      <c r="JMH36" s="264"/>
      <c r="JMI36" s="264"/>
      <c r="JMJ36" s="264"/>
      <c r="JMK36" s="264"/>
      <c r="JML36" s="264"/>
      <c r="JMM36" s="264"/>
      <c r="JMN36" s="264"/>
      <c r="JMO36" s="264"/>
      <c r="JMP36" s="264"/>
      <c r="JMQ36" s="264"/>
      <c r="JMR36" s="264"/>
      <c r="JMS36" s="264"/>
      <c r="JMT36" s="264"/>
      <c r="JMU36" s="264"/>
      <c r="JMV36" s="264"/>
      <c r="JMW36" s="264"/>
      <c r="JMX36" s="264"/>
      <c r="JMY36" s="264"/>
      <c r="JMZ36" s="264"/>
      <c r="JNA36" s="264"/>
      <c r="JNB36" s="264"/>
      <c r="JNC36" s="264"/>
      <c r="JND36" s="264"/>
      <c r="JNE36" s="264"/>
      <c r="JNF36" s="264"/>
      <c r="JNG36" s="264"/>
      <c r="JNH36" s="264"/>
      <c r="JNI36" s="264"/>
      <c r="JNJ36" s="264"/>
      <c r="JNK36" s="264"/>
      <c r="JNL36" s="264"/>
      <c r="JNM36" s="264"/>
      <c r="JNN36" s="264"/>
      <c r="JNO36" s="264"/>
      <c r="JNP36" s="264"/>
      <c r="JNQ36" s="264"/>
      <c r="JNR36" s="264"/>
      <c r="JNS36" s="264"/>
      <c r="JNT36" s="264"/>
      <c r="JNU36" s="264"/>
      <c r="JNV36" s="264"/>
      <c r="JNW36" s="264"/>
      <c r="JNX36" s="264"/>
      <c r="JNY36" s="264"/>
      <c r="JNZ36" s="264"/>
      <c r="JOA36" s="264"/>
      <c r="JOB36" s="264"/>
      <c r="JOC36" s="264"/>
      <c r="JOD36" s="264"/>
      <c r="JOE36" s="264"/>
      <c r="JOF36" s="264"/>
      <c r="JOG36" s="264"/>
      <c r="JOH36" s="264"/>
      <c r="JOI36" s="264"/>
      <c r="JOJ36" s="264"/>
      <c r="JOK36" s="264"/>
      <c r="JOL36" s="264"/>
      <c r="JOM36" s="264"/>
      <c r="JON36" s="264"/>
      <c r="JOO36" s="264"/>
      <c r="JOP36" s="264"/>
      <c r="JOQ36" s="264"/>
      <c r="JOR36" s="264"/>
      <c r="JOS36" s="264"/>
      <c r="JOT36" s="264"/>
      <c r="JOU36" s="264"/>
      <c r="JOV36" s="264"/>
      <c r="JOW36" s="264"/>
      <c r="JOX36" s="264"/>
      <c r="JOY36" s="264"/>
      <c r="JOZ36" s="264"/>
      <c r="JPA36" s="264"/>
      <c r="JPB36" s="264"/>
      <c r="JPC36" s="264"/>
      <c r="JPD36" s="264"/>
      <c r="JPE36" s="264"/>
      <c r="JPF36" s="264"/>
      <c r="JPG36" s="264"/>
      <c r="JPH36" s="264"/>
      <c r="JPI36" s="264"/>
      <c r="JPJ36" s="264"/>
      <c r="JPK36" s="264"/>
      <c r="JPL36" s="264"/>
      <c r="JPM36" s="264"/>
      <c r="JPN36" s="264"/>
      <c r="JPO36" s="264"/>
      <c r="JPP36" s="264"/>
      <c r="JPQ36" s="264"/>
      <c r="JPR36" s="264"/>
      <c r="JPS36" s="264"/>
      <c r="JPT36" s="264"/>
      <c r="JPU36" s="264"/>
      <c r="JPV36" s="264"/>
      <c r="JPW36" s="264"/>
      <c r="JPX36" s="264"/>
      <c r="JPY36" s="264"/>
      <c r="JPZ36" s="264"/>
      <c r="JQA36" s="264"/>
      <c r="JQB36" s="264"/>
      <c r="JQC36" s="264"/>
      <c r="JQD36" s="264"/>
      <c r="JQE36" s="264"/>
      <c r="JQF36" s="264"/>
      <c r="JQG36" s="264"/>
      <c r="JQH36" s="264"/>
      <c r="JQI36" s="264"/>
      <c r="JQJ36" s="264"/>
      <c r="JQK36" s="264"/>
      <c r="JQL36" s="264"/>
      <c r="JQM36" s="264"/>
      <c r="JQN36" s="264"/>
      <c r="JQO36" s="264"/>
      <c r="JQP36" s="264"/>
      <c r="JQQ36" s="264"/>
      <c r="JQR36" s="264"/>
      <c r="JQS36" s="264"/>
      <c r="JQT36" s="264"/>
      <c r="JQU36" s="264"/>
      <c r="JQV36" s="264"/>
      <c r="JQW36" s="264"/>
      <c r="JQX36" s="264"/>
      <c r="JQY36" s="264"/>
      <c r="JQZ36" s="264"/>
      <c r="JRA36" s="264"/>
      <c r="JRB36" s="264"/>
      <c r="JRC36" s="264"/>
      <c r="JRD36" s="264"/>
      <c r="JRE36" s="264"/>
      <c r="JRF36" s="264"/>
      <c r="JRG36" s="264"/>
      <c r="JRH36" s="264"/>
      <c r="JRI36" s="264"/>
      <c r="JRJ36" s="264"/>
      <c r="JRK36" s="264"/>
      <c r="JRL36" s="264"/>
      <c r="JRM36" s="264"/>
      <c r="JRN36" s="264"/>
      <c r="JRO36" s="264"/>
      <c r="JRP36" s="264"/>
      <c r="JRQ36" s="264"/>
      <c r="JRR36" s="264"/>
      <c r="JRS36" s="264"/>
      <c r="JRT36" s="264"/>
      <c r="JRU36" s="264"/>
      <c r="JRV36" s="264"/>
      <c r="JRW36" s="264"/>
      <c r="JRX36" s="264"/>
      <c r="JRY36" s="264"/>
      <c r="JRZ36" s="264"/>
      <c r="JSA36" s="264"/>
      <c r="JSB36" s="264"/>
      <c r="JSC36" s="264"/>
      <c r="JSD36" s="264"/>
      <c r="JSE36" s="264"/>
      <c r="JSF36" s="264"/>
      <c r="JSG36" s="264"/>
      <c r="JSH36" s="264"/>
      <c r="JSI36" s="264"/>
      <c r="JSJ36" s="264"/>
      <c r="JSK36" s="264"/>
      <c r="JSL36" s="264"/>
      <c r="JSM36" s="264"/>
      <c r="JSN36" s="264"/>
      <c r="JSO36" s="264"/>
      <c r="JSP36" s="264"/>
      <c r="JSQ36" s="264"/>
      <c r="JSR36" s="264"/>
      <c r="JSS36" s="264"/>
      <c r="JST36" s="264"/>
      <c r="JSU36" s="264"/>
      <c r="JSV36" s="264"/>
      <c r="JSW36" s="264"/>
      <c r="JSX36" s="264"/>
      <c r="JSY36" s="264"/>
      <c r="JSZ36" s="264"/>
      <c r="JTA36" s="264"/>
      <c r="JTB36" s="264"/>
      <c r="JTC36" s="264"/>
      <c r="JTD36" s="264"/>
      <c r="JTE36" s="264"/>
      <c r="JTF36" s="264"/>
      <c r="JTG36" s="264"/>
      <c r="JTH36" s="264"/>
      <c r="JTI36" s="264"/>
      <c r="JTJ36" s="264"/>
      <c r="JTK36" s="264"/>
      <c r="JTL36" s="264"/>
      <c r="JTM36" s="264"/>
      <c r="JTN36" s="264"/>
      <c r="JTO36" s="264"/>
      <c r="JTP36" s="264"/>
      <c r="JTQ36" s="264"/>
      <c r="JTR36" s="264"/>
      <c r="JTS36" s="264"/>
      <c r="JTT36" s="264"/>
      <c r="JTU36" s="264"/>
      <c r="JTV36" s="264"/>
      <c r="JTW36" s="264"/>
      <c r="JTX36" s="264"/>
      <c r="JTY36" s="264"/>
      <c r="JTZ36" s="264"/>
      <c r="JUA36" s="264"/>
      <c r="JUB36" s="264"/>
      <c r="JUC36" s="264"/>
      <c r="JUD36" s="264"/>
      <c r="JUE36" s="264"/>
      <c r="JUF36" s="264"/>
      <c r="JUG36" s="264"/>
      <c r="JUH36" s="264"/>
      <c r="JUI36" s="264"/>
      <c r="JUJ36" s="264"/>
      <c r="JUK36" s="264"/>
      <c r="JUL36" s="264"/>
      <c r="JUM36" s="264"/>
      <c r="JUN36" s="264"/>
      <c r="JUO36" s="264"/>
      <c r="JUP36" s="264"/>
      <c r="JUQ36" s="264"/>
      <c r="JUR36" s="264"/>
      <c r="JUS36" s="264"/>
      <c r="JUT36" s="264"/>
      <c r="JUU36" s="264"/>
      <c r="JUV36" s="264"/>
      <c r="JUW36" s="264"/>
      <c r="JUX36" s="264"/>
      <c r="JUY36" s="264"/>
      <c r="JUZ36" s="264"/>
      <c r="JVA36" s="264"/>
      <c r="JVB36" s="264"/>
      <c r="JVC36" s="264"/>
      <c r="JVD36" s="264"/>
      <c r="JVE36" s="264"/>
      <c r="JVF36" s="264"/>
      <c r="JVG36" s="264"/>
      <c r="JVH36" s="264"/>
      <c r="JVI36" s="264"/>
      <c r="JVJ36" s="264"/>
      <c r="JVK36" s="264"/>
      <c r="JVL36" s="264"/>
      <c r="JVM36" s="264"/>
      <c r="JVN36" s="264"/>
      <c r="JVO36" s="264"/>
      <c r="JVP36" s="264"/>
      <c r="JVQ36" s="264"/>
      <c r="JVR36" s="264"/>
      <c r="JVS36" s="264"/>
      <c r="JVT36" s="264"/>
      <c r="JVU36" s="264"/>
      <c r="JVV36" s="264"/>
      <c r="JVW36" s="264"/>
      <c r="JVX36" s="264"/>
      <c r="JVY36" s="264"/>
      <c r="JVZ36" s="264"/>
      <c r="JWA36" s="264"/>
      <c r="JWB36" s="264"/>
      <c r="JWC36" s="264"/>
      <c r="JWD36" s="264"/>
      <c r="JWE36" s="264"/>
      <c r="JWF36" s="264"/>
      <c r="JWG36" s="264"/>
      <c r="JWH36" s="264"/>
      <c r="JWI36" s="264"/>
      <c r="JWJ36" s="264"/>
      <c r="JWK36" s="264"/>
      <c r="JWL36" s="264"/>
      <c r="JWM36" s="264"/>
      <c r="JWN36" s="264"/>
      <c r="JWO36" s="264"/>
      <c r="JWP36" s="264"/>
      <c r="JWQ36" s="264"/>
      <c r="JWR36" s="264"/>
      <c r="JWS36" s="264"/>
      <c r="JWT36" s="264"/>
      <c r="JWU36" s="264"/>
      <c r="JWV36" s="264"/>
      <c r="JWW36" s="264"/>
      <c r="JWX36" s="264"/>
      <c r="JWY36" s="264"/>
      <c r="JWZ36" s="264"/>
      <c r="JXA36" s="264"/>
      <c r="JXB36" s="264"/>
      <c r="JXC36" s="264"/>
      <c r="JXD36" s="264"/>
      <c r="JXE36" s="264"/>
      <c r="JXF36" s="264"/>
      <c r="JXG36" s="264"/>
      <c r="JXH36" s="264"/>
      <c r="JXI36" s="264"/>
      <c r="JXJ36" s="264"/>
      <c r="JXK36" s="264"/>
      <c r="JXL36" s="264"/>
      <c r="JXM36" s="264"/>
      <c r="JXN36" s="264"/>
      <c r="JXO36" s="264"/>
      <c r="JXP36" s="264"/>
      <c r="JXQ36" s="264"/>
      <c r="JXR36" s="264"/>
      <c r="JXS36" s="264"/>
      <c r="JXT36" s="264"/>
      <c r="JXU36" s="264"/>
      <c r="JXV36" s="264"/>
      <c r="JXW36" s="264"/>
      <c r="JXX36" s="264"/>
      <c r="JXY36" s="264"/>
      <c r="JXZ36" s="264"/>
      <c r="JYA36" s="264"/>
      <c r="JYB36" s="264"/>
      <c r="JYC36" s="264"/>
      <c r="JYD36" s="264"/>
      <c r="JYE36" s="264"/>
      <c r="JYF36" s="264"/>
      <c r="JYG36" s="264"/>
      <c r="JYH36" s="264"/>
      <c r="JYI36" s="264"/>
      <c r="JYJ36" s="264"/>
      <c r="JYK36" s="264"/>
      <c r="JYL36" s="264"/>
      <c r="JYM36" s="264"/>
      <c r="JYN36" s="264"/>
      <c r="JYO36" s="264"/>
      <c r="JYP36" s="264"/>
      <c r="JYQ36" s="264"/>
      <c r="JYR36" s="264"/>
      <c r="JYS36" s="264"/>
      <c r="JYT36" s="264"/>
      <c r="JYU36" s="264"/>
      <c r="JYV36" s="264"/>
      <c r="JYW36" s="264"/>
      <c r="JYX36" s="264"/>
      <c r="JYY36" s="264"/>
      <c r="JYZ36" s="264"/>
      <c r="JZA36" s="264"/>
      <c r="JZB36" s="264"/>
      <c r="JZC36" s="264"/>
      <c r="JZD36" s="264"/>
      <c r="JZE36" s="264"/>
      <c r="JZF36" s="264"/>
      <c r="JZG36" s="264"/>
      <c r="JZH36" s="264"/>
      <c r="JZI36" s="264"/>
      <c r="JZJ36" s="264"/>
      <c r="JZK36" s="264"/>
      <c r="JZL36" s="264"/>
      <c r="JZM36" s="264"/>
      <c r="JZN36" s="264"/>
      <c r="JZO36" s="264"/>
      <c r="JZP36" s="264"/>
      <c r="JZQ36" s="264"/>
      <c r="JZR36" s="264"/>
      <c r="JZS36" s="264"/>
      <c r="JZT36" s="264"/>
      <c r="JZU36" s="264"/>
      <c r="JZV36" s="264"/>
      <c r="JZW36" s="264"/>
      <c r="JZX36" s="264"/>
      <c r="JZY36" s="264"/>
      <c r="JZZ36" s="264"/>
      <c r="KAA36" s="264"/>
      <c r="KAB36" s="264"/>
      <c r="KAC36" s="264"/>
      <c r="KAD36" s="264"/>
      <c r="KAE36" s="264"/>
      <c r="KAF36" s="264"/>
      <c r="KAG36" s="264"/>
      <c r="KAH36" s="264"/>
      <c r="KAI36" s="264"/>
      <c r="KAJ36" s="264"/>
      <c r="KAK36" s="264"/>
      <c r="KAL36" s="264"/>
      <c r="KAM36" s="264"/>
      <c r="KAN36" s="264"/>
      <c r="KAO36" s="264"/>
      <c r="KAP36" s="264"/>
      <c r="KAQ36" s="264"/>
      <c r="KAR36" s="264"/>
      <c r="KAS36" s="264"/>
      <c r="KAT36" s="264"/>
      <c r="KAU36" s="264"/>
      <c r="KAV36" s="264"/>
      <c r="KAW36" s="264"/>
      <c r="KAX36" s="264"/>
      <c r="KAY36" s="264"/>
      <c r="KAZ36" s="264"/>
      <c r="KBA36" s="264"/>
      <c r="KBB36" s="264"/>
      <c r="KBC36" s="264"/>
      <c r="KBD36" s="264"/>
      <c r="KBE36" s="264"/>
      <c r="KBF36" s="264"/>
      <c r="KBG36" s="264"/>
      <c r="KBH36" s="264"/>
      <c r="KBI36" s="264"/>
      <c r="KBJ36" s="264"/>
      <c r="KBK36" s="264"/>
      <c r="KBL36" s="264"/>
      <c r="KBM36" s="264"/>
      <c r="KBN36" s="264"/>
      <c r="KBO36" s="264"/>
      <c r="KBP36" s="264"/>
      <c r="KBQ36" s="264"/>
      <c r="KBR36" s="264"/>
      <c r="KBS36" s="264"/>
      <c r="KBT36" s="264"/>
      <c r="KBU36" s="264"/>
      <c r="KBV36" s="264"/>
      <c r="KBW36" s="264"/>
      <c r="KBX36" s="264"/>
      <c r="KBY36" s="264"/>
      <c r="KBZ36" s="264"/>
      <c r="KCA36" s="264"/>
      <c r="KCB36" s="264"/>
      <c r="KCC36" s="264"/>
      <c r="KCD36" s="264"/>
      <c r="KCE36" s="264"/>
      <c r="KCF36" s="264"/>
      <c r="KCG36" s="264"/>
      <c r="KCH36" s="264"/>
      <c r="KCI36" s="264"/>
      <c r="KCJ36" s="264"/>
      <c r="KCK36" s="264"/>
      <c r="KCL36" s="264"/>
      <c r="KCM36" s="264"/>
      <c r="KCN36" s="264"/>
      <c r="KCO36" s="264"/>
      <c r="KCP36" s="264"/>
      <c r="KCQ36" s="264"/>
      <c r="KCR36" s="264"/>
      <c r="KCS36" s="264"/>
      <c r="KCT36" s="264"/>
      <c r="KCU36" s="264"/>
      <c r="KCV36" s="264"/>
      <c r="KCW36" s="264"/>
      <c r="KCX36" s="264"/>
      <c r="KCY36" s="264"/>
      <c r="KCZ36" s="264"/>
      <c r="KDA36" s="264"/>
      <c r="KDB36" s="264"/>
      <c r="KDC36" s="264"/>
      <c r="KDD36" s="264"/>
      <c r="KDE36" s="264"/>
      <c r="KDF36" s="264"/>
      <c r="KDG36" s="264"/>
      <c r="KDH36" s="264"/>
      <c r="KDI36" s="264"/>
      <c r="KDJ36" s="264"/>
      <c r="KDK36" s="264"/>
      <c r="KDL36" s="264"/>
      <c r="KDM36" s="264"/>
      <c r="KDN36" s="264"/>
      <c r="KDO36" s="264"/>
      <c r="KDP36" s="264"/>
      <c r="KDQ36" s="264"/>
      <c r="KDR36" s="264"/>
      <c r="KDS36" s="264"/>
      <c r="KDT36" s="264"/>
      <c r="KDU36" s="264"/>
      <c r="KDV36" s="264"/>
      <c r="KDW36" s="264"/>
      <c r="KDX36" s="264"/>
      <c r="KDY36" s="264"/>
      <c r="KDZ36" s="264"/>
      <c r="KEA36" s="264"/>
      <c r="KEB36" s="264"/>
      <c r="KEC36" s="264"/>
      <c r="KED36" s="264"/>
      <c r="KEE36" s="264"/>
      <c r="KEF36" s="264"/>
      <c r="KEG36" s="264"/>
      <c r="KEH36" s="264"/>
      <c r="KEI36" s="264"/>
      <c r="KEJ36" s="264"/>
      <c r="KEK36" s="264"/>
      <c r="KEL36" s="264"/>
      <c r="KEM36" s="264"/>
      <c r="KEN36" s="264"/>
      <c r="KEO36" s="264"/>
      <c r="KEP36" s="264"/>
      <c r="KEQ36" s="264"/>
      <c r="KER36" s="264"/>
      <c r="KES36" s="264"/>
      <c r="KET36" s="264"/>
      <c r="KEU36" s="264"/>
      <c r="KEV36" s="264"/>
      <c r="KEW36" s="264"/>
      <c r="KEX36" s="264"/>
      <c r="KEY36" s="264"/>
      <c r="KEZ36" s="264"/>
      <c r="KFA36" s="264"/>
      <c r="KFB36" s="264"/>
      <c r="KFC36" s="264"/>
      <c r="KFD36" s="264"/>
      <c r="KFE36" s="264"/>
      <c r="KFF36" s="264"/>
      <c r="KFG36" s="264"/>
      <c r="KFH36" s="264"/>
      <c r="KFI36" s="264"/>
      <c r="KFJ36" s="264"/>
      <c r="KFK36" s="264"/>
      <c r="KFL36" s="264"/>
      <c r="KFM36" s="264"/>
      <c r="KFN36" s="264"/>
      <c r="KFO36" s="264"/>
      <c r="KFP36" s="264"/>
      <c r="KFQ36" s="264"/>
      <c r="KFR36" s="264"/>
      <c r="KFS36" s="264"/>
      <c r="KFT36" s="264"/>
      <c r="KFU36" s="264"/>
      <c r="KFV36" s="264"/>
      <c r="KFW36" s="264"/>
      <c r="KFX36" s="264"/>
      <c r="KFY36" s="264"/>
      <c r="KFZ36" s="264"/>
      <c r="KGA36" s="264"/>
      <c r="KGB36" s="264"/>
      <c r="KGC36" s="264"/>
      <c r="KGD36" s="264"/>
      <c r="KGE36" s="264"/>
      <c r="KGF36" s="264"/>
      <c r="KGG36" s="264"/>
      <c r="KGH36" s="264"/>
      <c r="KGI36" s="264"/>
      <c r="KGJ36" s="264"/>
      <c r="KGK36" s="264"/>
      <c r="KGL36" s="264"/>
      <c r="KGM36" s="264"/>
      <c r="KGN36" s="264"/>
      <c r="KGO36" s="264"/>
      <c r="KGP36" s="264"/>
      <c r="KGQ36" s="264"/>
      <c r="KGR36" s="264"/>
      <c r="KGS36" s="264"/>
      <c r="KGT36" s="264"/>
      <c r="KGU36" s="264"/>
      <c r="KGV36" s="264"/>
      <c r="KGW36" s="264"/>
      <c r="KGX36" s="264"/>
      <c r="KGY36" s="264"/>
      <c r="KGZ36" s="264"/>
      <c r="KHA36" s="264"/>
      <c r="KHB36" s="264"/>
      <c r="KHC36" s="264"/>
      <c r="KHD36" s="264"/>
      <c r="KHE36" s="264"/>
      <c r="KHF36" s="264"/>
      <c r="KHG36" s="264"/>
      <c r="KHH36" s="264"/>
      <c r="KHI36" s="264"/>
      <c r="KHJ36" s="264"/>
      <c r="KHK36" s="264"/>
      <c r="KHL36" s="264"/>
      <c r="KHM36" s="264"/>
      <c r="KHN36" s="264"/>
      <c r="KHO36" s="264"/>
      <c r="KHP36" s="264"/>
      <c r="KHQ36" s="264"/>
      <c r="KHR36" s="264"/>
      <c r="KHS36" s="264"/>
      <c r="KHT36" s="264"/>
      <c r="KHU36" s="264"/>
      <c r="KHV36" s="264"/>
      <c r="KHW36" s="264"/>
      <c r="KHX36" s="264"/>
      <c r="KHY36" s="264"/>
      <c r="KHZ36" s="264"/>
      <c r="KIA36" s="264"/>
      <c r="KIB36" s="264"/>
      <c r="KIC36" s="264"/>
      <c r="KID36" s="264"/>
      <c r="KIE36" s="264"/>
      <c r="KIF36" s="264"/>
      <c r="KIG36" s="264"/>
      <c r="KIH36" s="264"/>
      <c r="KII36" s="264"/>
      <c r="KIJ36" s="264"/>
      <c r="KIK36" s="264"/>
      <c r="KIL36" s="264"/>
      <c r="KIM36" s="264"/>
      <c r="KIN36" s="264"/>
      <c r="KIO36" s="264"/>
      <c r="KIP36" s="264"/>
      <c r="KIQ36" s="264"/>
      <c r="KIR36" s="264"/>
      <c r="KIS36" s="264"/>
      <c r="KIT36" s="264"/>
      <c r="KIU36" s="264"/>
      <c r="KIV36" s="264"/>
      <c r="KIW36" s="264"/>
      <c r="KIX36" s="264"/>
      <c r="KIY36" s="264"/>
      <c r="KIZ36" s="264"/>
      <c r="KJA36" s="264"/>
      <c r="KJB36" s="264"/>
      <c r="KJC36" s="264"/>
      <c r="KJD36" s="264"/>
      <c r="KJE36" s="264"/>
      <c r="KJF36" s="264"/>
      <c r="KJG36" s="264"/>
      <c r="KJH36" s="264"/>
      <c r="KJI36" s="264"/>
      <c r="KJJ36" s="264"/>
      <c r="KJK36" s="264"/>
      <c r="KJL36" s="264"/>
      <c r="KJM36" s="264"/>
      <c r="KJN36" s="264"/>
      <c r="KJO36" s="264"/>
      <c r="KJP36" s="264"/>
      <c r="KJQ36" s="264"/>
      <c r="KJR36" s="264"/>
      <c r="KJS36" s="264"/>
      <c r="KJT36" s="264"/>
      <c r="KJU36" s="264"/>
      <c r="KJV36" s="264"/>
      <c r="KJW36" s="264"/>
      <c r="KJX36" s="264"/>
      <c r="KJY36" s="264"/>
      <c r="KJZ36" s="264"/>
      <c r="KKA36" s="264"/>
      <c r="KKB36" s="264"/>
      <c r="KKC36" s="264"/>
      <c r="KKD36" s="264"/>
      <c r="KKE36" s="264"/>
      <c r="KKF36" s="264"/>
      <c r="KKG36" s="264"/>
      <c r="KKH36" s="264"/>
      <c r="KKI36" s="264"/>
      <c r="KKJ36" s="264"/>
      <c r="KKK36" s="264"/>
      <c r="KKL36" s="264"/>
      <c r="KKM36" s="264"/>
      <c r="KKN36" s="264"/>
      <c r="KKO36" s="264"/>
      <c r="KKP36" s="264"/>
      <c r="KKQ36" s="264"/>
      <c r="KKR36" s="264"/>
      <c r="KKS36" s="264"/>
      <c r="KKT36" s="264"/>
      <c r="KKU36" s="264"/>
      <c r="KKV36" s="264"/>
      <c r="KKW36" s="264"/>
      <c r="KKX36" s="264"/>
      <c r="KKY36" s="264"/>
      <c r="KKZ36" s="264"/>
      <c r="KLA36" s="264"/>
      <c r="KLB36" s="264"/>
      <c r="KLC36" s="264"/>
      <c r="KLD36" s="264"/>
      <c r="KLE36" s="264"/>
      <c r="KLF36" s="264"/>
      <c r="KLG36" s="264"/>
      <c r="KLH36" s="264"/>
      <c r="KLI36" s="264"/>
      <c r="KLJ36" s="264"/>
      <c r="KLK36" s="264"/>
      <c r="KLL36" s="264"/>
      <c r="KLM36" s="264"/>
      <c r="KLN36" s="264"/>
      <c r="KLO36" s="264"/>
      <c r="KLP36" s="264"/>
      <c r="KLQ36" s="264"/>
      <c r="KLR36" s="264"/>
      <c r="KLS36" s="264"/>
      <c r="KLT36" s="264"/>
      <c r="KLU36" s="264"/>
      <c r="KLV36" s="264"/>
      <c r="KLW36" s="264"/>
      <c r="KLX36" s="264"/>
      <c r="KLY36" s="264"/>
      <c r="KLZ36" s="264"/>
      <c r="KMA36" s="264"/>
      <c r="KMB36" s="264"/>
      <c r="KMC36" s="264"/>
      <c r="KMD36" s="264"/>
      <c r="KME36" s="264"/>
      <c r="KMF36" s="264"/>
      <c r="KMG36" s="264"/>
      <c r="KMH36" s="264"/>
      <c r="KMI36" s="264"/>
      <c r="KMJ36" s="264"/>
      <c r="KMK36" s="264"/>
      <c r="KML36" s="264"/>
      <c r="KMM36" s="264"/>
      <c r="KMN36" s="264"/>
      <c r="KMO36" s="264"/>
      <c r="KMP36" s="264"/>
      <c r="KMQ36" s="264"/>
      <c r="KMR36" s="264"/>
      <c r="KMS36" s="264"/>
      <c r="KMT36" s="264"/>
      <c r="KMU36" s="264"/>
      <c r="KMV36" s="264"/>
      <c r="KMW36" s="264"/>
      <c r="KMX36" s="264"/>
      <c r="KMY36" s="264"/>
      <c r="KMZ36" s="264"/>
      <c r="KNA36" s="264"/>
      <c r="KNB36" s="264"/>
      <c r="KNC36" s="264"/>
      <c r="KND36" s="264"/>
      <c r="KNE36" s="264"/>
      <c r="KNF36" s="264"/>
      <c r="KNG36" s="264"/>
      <c r="KNH36" s="264"/>
      <c r="KNI36" s="264"/>
      <c r="KNJ36" s="264"/>
      <c r="KNK36" s="264"/>
      <c r="KNL36" s="264"/>
      <c r="KNM36" s="264"/>
      <c r="KNN36" s="264"/>
      <c r="KNO36" s="264"/>
      <c r="KNP36" s="264"/>
      <c r="KNQ36" s="264"/>
      <c r="KNR36" s="264"/>
      <c r="KNS36" s="264"/>
      <c r="KNT36" s="264"/>
      <c r="KNU36" s="264"/>
      <c r="KNV36" s="264"/>
      <c r="KNW36" s="264"/>
      <c r="KNX36" s="264"/>
      <c r="KNY36" s="264"/>
      <c r="KNZ36" s="264"/>
      <c r="KOA36" s="264"/>
      <c r="KOB36" s="264"/>
      <c r="KOC36" s="264"/>
      <c r="KOD36" s="264"/>
      <c r="KOE36" s="264"/>
      <c r="KOF36" s="264"/>
      <c r="KOG36" s="264"/>
      <c r="KOH36" s="264"/>
      <c r="KOI36" s="264"/>
      <c r="KOJ36" s="264"/>
      <c r="KOK36" s="264"/>
      <c r="KOL36" s="264"/>
      <c r="KOM36" s="264"/>
      <c r="KON36" s="264"/>
      <c r="KOO36" s="264"/>
      <c r="KOP36" s="264"/>
      <c r="KOQ36" s="264"/>
      <c r="KOR36" s="264"/>
      <c r="KOS36" s="264"/>
      <c r="KOT36" s="264"/>
      <c r="KOU36" s="264"/>
      <c r="KOV36" s="264"/>
      <c r="KOW36" s="264"/>
      <c r="KOX36" s="264"/>
      <c r="KOY36" s="264"/>
      <c r="KOZ36" s="264"/>
      <c r="KPA36" s="264"/>
      <c r="KPB36" s="264"/>
      <c r="KPC36" s="264"/>
      <c r="KPD36" s="264"/>
      <c r="KPE36" s="264"/>
      <c r="KPF36" s="264"/>
      <c r="KPG36" s="264"/>
      <c r="KPH36" s="264"/>
      <c r="KPI36" s="264"/>
      <c r="KPJ36" s="264"/>
      <c r="KPK36" s="264"/>
      <c r="KPL36" s="264"/>
      <c r="KPM36" s="264"/>
      <c r="KPN36" s="264"/>
      <c r="KPO36" s="264"/>
      <c r="KPP36" s="264"/>
      <c r="KPQ36" s="264"/>
      <c r="KPR36" s="264"/>
      <c r="KPS36" s="264"/>
      <c r="KPT36" s="264"/>
      <c r="KPU36" s="264"/>
      <c r="KPV36" s="264"/>
      <c r="KPW36" s="264"/>
      <c r="KPX36" s="264"/>
      <c r="KPY36" s="264"/>
      <c r="KPZ36" s="264"/>
      <c r="KQA36" s="264"/>
      <c r="KQB36" s="264"/>
      <c r="KQC36" s="264"/>
      <c r="KQD36" s="264"/>
      <c r="KQE36" s="264"/>
      <c r="KQF36" s="264"/>
      <c r="KQG36" s="264"/>
      <c r="KQH36" s="264"/>
      <c r="KQI36" s="264"/>
      <c r="KQJ36" s="264"/>
      <c r="KQK36" s="264"/>
      <c r="KQL36" s="264"/>
      <c r="KQM36" s="264"/>
      <c r="KQN36" s="264"/>
      <c r="KQO36" s="264"/>
      <c r="KQP36" s="264"/>
      <c r="KQQ36" s="264"/>
      <c r="KQR36" s="264"/>
      <c r="KQS36" s="264"/>
      <c r="KQT36" s="264"/>
      <c r="KQU36" s="264"/>
      <c r="KQV36" s="264"/>
      <c r="KQW36" s="264"/>
      <c r="KQX36" s="264"/>
      <c r="KQY36" s="264"/>
      <c r="KQZ36" s="264"/>
      <c r="KRA36" s="264"/>
      <c r="KRB36" s="264"/>
      <c r="KRC36" s="264"/>
      <c r="KRD36" s="264"/>
      <c r="KRE36" s="264"/>
      <c r="KRF36" s="264"/>
      <c r="KRG36" s="264"/>
      <c r="KRH36" s="264"/>
      <c r="KRI36" s="264"/>
      <c r="KRJ36" s="264"/>
      <c r="KRK36" s="264"/>
      <c r="KRL36" s="264"/>
      <c r="KRM36" s="264"/>
      <c r="KRN36" s="264"/>
      <c r="KRO36" s="264"/>
      <c r="KRP36" s="264"/>
      <c r="KRQ36" s="264"/>
      <c r="KRR36" s="264"/>
      <c r="KRS36" s="264"/>
      <c r="KRT36" s="264"/>
      <c r="KRU36" s="264"/>
      <c r="KRV36" s="264"/>
      <c r="KRW36" s="264"/>
      <c r="KRX36" s="264"/>
      <c r="KRY36" s="264"/>
      <c r="KRZ36" s="264"/>
      <c r="KSA36" s="264"/>
      <c r="KSB36" s="264"/>
      <c r="KSC36" s="264"/>
      <c r="KSD36" s="264"/>
      <c r="KSE36" s="264"/>
      <c r="KSF36" s="264"/>
      <c r="KSG36" s="264"/>
      <c r="KSH36" s="264"/>
      <c r="KSI36" s="264"/>
      <c r="KSJ36" s="264"/>
      <c r="KSK36" s="264"/>
      <c r="KSL36" s="264"/>
      <c r="KSM36" s="264"/>
      <c r="KSN36" s="264"/>
      <c r="KSO36" s="264"/>
      <c r="KSP36" s="264"/>
      <c r="KSQ36" s="264"/>
      <c r="KSR36" s="264"/>
      <c r="KSS36" s="264"/>
      <c r="KST36" s="264"/>
      <c r="KSU36" s="264"/>
      <c r="KSV36" s="264"/>
      <c r="KSW36" s="264"/>
      <c r="KSX36" s="264"/>
      <c r="KSY36" s="264"/>
      <c r="KSZ36" s="264"/>
      <c r="KTA36" s="264"/>
      <c r="KTB36" s="264"/>
      <c r="KTC36" s="264"/>
      <c r="KTD36" s="264"/>
      <c r="KTE36" s="264"/>
      <c r="KTF36" s="264"/>
      <c r="KTG36" s="264"/>
      <c r="KTH36" s="264"/>
      <c r="KTI36" s="264"/>
      <c r="KTJ36" s="264"/>
      <c r="KTK36" s="264"/>
      <c r="KTL36" s="264"/>
      <c r="KTM36" s="264"/>
      <c r="KTN36" s="264"/>
      <c r="KTO36" s="264"/>
      <c r="KTP36" s="264"/>
      <c r="KTQ36" s="264"/>
      <c r="KTR36" s="264"/>
      <c r="KTS36" s="264"/>
      <c r="KTT36" s="264"/>
      <c r="KTU36" s="264"/>
      <c r="KTV36" s="264"/>
      <c r="KTW36" s="264"/>
      <c r="KTX36" s="264"/>
      <c r="KTY36" s="264"/>
      <c r="KTZ36" s="264"/>
      <c r="KUA36" s="264"/>
      <c r="KUB36" s="264"/>
      <c r="KUC36" s="264"/>
      <c r="KUD36" s="264"/>
      <c r="KUE36" s="264"/>
      <c r="KUF36" s="264"/>
      <c r="KUG36" s="264"/>
      <c r="KUH36" s="264"/>
      <c r="KUI36" s="264"/>
      <c r="KUJ36" s="264"/>
      <c r="KUK36" s="264"/>
      <c r="KUL36" s="264"/>
      <c r="KUM36" s="264"/>
      <c r="KUN36" s="264"/>
      <c r="KUO36" s="264"/>
      <c r="KUP36" s="264"/>
      <c r="KUQ36" s="264"/>
      <c r="KUR36" s="264"/>
      <c r="KUS36" s="264"/>
      <c r="KUT36" s="264"/>
      <c r="KUU36" s="264"/>
      <c r="KUV36" s="264"/>
      <c r="KUW36" s="264"/>
      <c r="KUX36" s="264"/>
      <c r="KUY36" s="264"/>
      <c r="KUZ36" s="264"/>
      <c r="KVA36" s="264"/>
      <c r="KVB36" s="264"/>
      <c r="KVC36" s="264"/>
      <c r="KVD36" s="264"/>
      <c r="KVE36" s="264"/>
      <c r="KVF36" s="264"/>
      <c r="KVG36" s="264"/>
      <c r="KVH36" s="264"/>
      <c r="KVI36" s="264"/>
      <c r="KVJ36" s="264"/>
      <c r="KVK36" s="264"/>
      <c r="KVL36" s="264"/>
      <c r="KVM36" s="264"/>
      <c r="KVN36" s="264"/>
      <c r="KVO36" s="264"/>
      <c r="KVP36" s="264"/>
      <c r="KVQ36" s="264"/>
      <c r="KVR36" s="264"/>
      <c r="KVS36" s="264"/>
      <c r="KVT36" s="264"/>
      <c r="KVU36" s="264"/>
      <c r="KVV36" s="264"/>
      <c r="KVW36" s="264"/>
      <c r="KVX36" s="264"/>
      <c r="KVY36" s="264"/>
      <c r="KVZ36" s="264"/>
      <c r="KWA36" s="264"/>
      <c r="KWB36" s="264"/>
      <c r="KWC36" s="264"/>
      <c r="KWD36" s="264"/>
      <c r="KWE36" s="264"/>
      <c r="KWF36" s="264"/>
      <c r="KWG36" s="264"/>
      <c r="KWH36" s="264"/>
      <c r="KWI36" s="264"/>
      <c r="KWJ36" s="264"/>
      <c r="KWK36" s="264"/>
      <c r="KWL36" s="264"/>
      <c r="KWM36" s="264"/>
      <c r="KWN36" s="264"/>
      <c r="KWO36" s="264"/>
      <c r="KWP36" s="264"/>
      <c r="KWQ36" s="264"/>
      <c r="KWR36" s="264"/>
      <c r="KWS36" s="264"/>
      <c r="KWT36" s="264"/>
      <c r="KWU36" s="264"/>
      <c r="KWV36" s="264"/>
      <c r="KWW36" s="264"/>
      <c r="KWX36" s="264"/>
      <c r="KWY36" s="264"/>
      <c r="KWZ36" s="264"/>
      <c r="KXA36" s="264"/>
      <c r="KXB36" s="264"/>
      <c r="KXC36" s="264"/>
      <c r="KXD36" s="264"/>
      <c r="KXE36" s="264"/>
      <c r="KXF36" s="264"/>
      <c r="KXG36" s="264"/>
      <c r="KXH36" s="264"/>
      <c r="KXI36" s="264"/>
      <c r="KXJ36" s="264"/>
      <c r="KXK36" s="264"/>
      <c r="KXL36" s="264"/>
      <c r="KXM36" s="264"/>
      <c r="KXN36" s="264"/>
      <c r="KXO36" s="264"/>
      <c r="KXP36" s="264"/>
      <c r="KXQ36" s="264"/>
      <c r="KXR36" s="264"/>
      <c r="KXS36" s="264"/>
      <c r="KXT36" s="264"/>
      <c r="KXU36" s="264"/>
      <c r="KXV36" s="264"/>
      <c r="KXW36" s="264"/>
      <c r="KXX36" s="264"/>
      <c r="KXY36" s="264"/>
      <c r="KXZ36" s="264"/>
      <c r="KYA36" s="264"/>
      <c r="KYB36" s="264"/>
      <c r="KYC36" s="264"/>
      <c r="KYD36" s="264"/>
      <c r="KYE36" s="264"/>
      <c r="KYF36" s="264"/>
      <c r="KYG36" s="264"/>
      <c r="KYH36" s="264"/>
      <c r="KYI36" s="264"/>
      <c r="KYJ36" s="264"/>
      <c r="KYK36" s="264"/>
      <c r="KYL36" s="264"/>
      <c r="KYM36" s="264"/>
      <c r="KYN36" s="264"/>
      <c r="KYO36" s="264"/>
      <c r="KYP36" s="264"/>
      <c r="KYQ36" s="264"/>
      <c r="KYR36" s="264"/>
      <c r="KYS36" s="264"/>
      <c r="KYT36" s="264"/>
      <c r="KYU36" s="264"/>
      <c r="KYV36" s="264"/>
      <c r="KYW36" s="264"/>
      <c r="KYX36" s="264"/>
      <c r="KYY36" s="264"/>
      <c r="KYZ36" s="264"/>
      <c r="KZA36" s="264"/>
      <c r="KZB36" s="264"/>
      <c r="KZC36" s="264"/>
      <c r="KZD36" s="264"/>
      <c r="KZE36" s="264"/>
      <c r="KZF36" s="264"/>
      <c r="KZG36" s="264"/>
      <c r="KZH36" s="264"/>
      <c r="KZI36" s="264"/>
      <c r="KZJ36" s="264"/>
      <c r="KZK36" s="264"/>
      <c r="KZL36" s="264"/>
      <c r="KZM36" s="264"/>
      <c r="KZN36" s="264"/>
      <c r="KZO36" s="264"/>
      <c r="KZP36" s="264"/>
      <c r="KZQ36" s="264"/>
      <c r="KZR36" s="264"/>
      <c r="KZS36" s="264"/>
      <c r="KZT36" s="264"/>
      <c r="KZU36" s="264"/>
      <c r="KZV36" s="264"/>
      <c r="KZW36" s="264"/>
      <c r="KZX36" s="264"/>
      <c r="KZY36" s="264"/>
      <c r="KZZ36" s="264"/>
      <c r="LAA36" s="264"/>
      <c r="LAB36" s="264"/>
      <c r="LAC36" s="264"/>
      <c r="LAD36" s="264"/>
      <c r="LAE36" s="264"/>
      <c r="LAF36" s="264"/>
      <c r="LAG36" s="264"/>
      <c r="LAH36" s="264"/>
      <c r="LAI36" s="264"/>
      <c r="LAJ36" s="264"/>
      <c r="LAK36" s="264"/>
      <c r="LAL36" s="264"/>
      <c r="LAM36" s="264"/>
      <c r="LAN36" s="264"/>
      <c r="LAO36" s="264"/>
      <c r="LAP36" s="264"/>
      <c r="LAQ36" s="264"/>
      <c r="LAR36" s="264"/>
      <c r="LAS36" s="264"/>
      <c r="LAT36" s="264"/>
      <c r="LAU36" s="264"/>
      <c r="LAV36" s="264"/>
      <c r="LAW36" s="264"/>
      <c r="LAX36" s="264"/>
      <c r="LAY36" s="264"/>
      <c r="LAZ36" s="264"/>
      <c r="LBA36" s="264"/>
      <c r="LBB36" s="264"/>
      <c r="LBC36" s="264"/>
      <c r="LBD36" s="264"/>
      <c r="LBE36" s="264"/>
      <c r="LBF36" s="264"/>
      <c r="LBG36" s="264"/>
      <c r="LBH36" s="264"/>
      <c r="LBI36" s="264"/>
      <c r="LBJ36" s="264"/>
      <c r="LBK36" s="264"/>
      <c r="LBL36" s="264"/>
      <c r="LBM36" s="264"/>
      <c r="LBN36" s="264"/>
      <c r="LBO36" s="264"/>
      <c r="LBP36" s="264"/>
      <c r="LBQ36" s="264"/>
      <c r="LBR36" s="264"/>
      <c r="LBS36" s="264"/>
      <c r="LBT36" s="264"/>
      <c r="LBU36" s="264"/>
      <c r="LBV36" s="264"/>
      <c r="LBW36" s="264"/>
      <c r="LBX36" s="264"/>
      <c r="LBY36" s="264"/>
      <c r="LBZ36" s="264"/>
      <c r="LCA36" s="264"/>
      <c r="LCB36" s="264"/>
      <c r="LCC36" s="264"/>
      <c r="LCD36" s="264"/>
      <c r="LCE36" s="264"/>
      <c r="LCF36" s="264"/>
      <c r="LCG36" s="264"/>
      <c r="LCH36" s="264"/>
      <c r="LCI36" s="264"/>
      <c r="LCJ36" s="264"/>
      <c r="LCK36" s="264"/>
      <c r="LCL36" s="264"/>
      <c r="LCM36" s="264"/>
      <c r="LCN36" s="264"/>
      <c r="LCO36" s="264"/>
      <c r="LCP36" s="264"/>
      <c r="LCQ36" s="264"/>
      <c r="LCR36" s="264"/>
      <c r="LCS36" s="264"/>
      <c r="LCT36" s="264"/>
      <c r="LCU36" s="264"/>
      <c r="LCV36" s="264"/>
      <c r="LCW36" s="264"/>
      <c r="LCX36" s="264"/>
      <c r="LCY36" s="264"/>
      <c r="LCZ36" s="264"/>
      <c r="LDA36" s="264"/>
      <c r="LDB36" s="264"/>
      <c r="LDC36" s="264"/>
      <c r="LDD36" s="264"/>
      <c r="LDE36" s="264"/>
      <c r="LDF36" s="264"/>
      <c r="LDG36" s="264"/>
      <c r="LDH36" s="264"/>
      <c r="LDI36" s="264"/>
      <c r="LDJ36" s="264"/>
      <c r="LDK36" s="264"/>
      <c r="LDL36" s="264"/>
      <c r="LDM36" s="264"/>
      <c r="LDN36" s="264"/>
      <c r="LDO36" s="264"/>
      <c r="LDP36" s="264"/>
      <c r="LDQ36" s="264"/>
      <c r="LDR36" s="264"/>
      <c r="LDS36" s="264"/>
      <c r="LDT36" s="264"/>
      <c r="LDU36" s="264"/>
      <c r="LDV36" s="264"/>
      <c r="LDW36" s="264"/>
      <c r="LDX36" s="264"/>
      <c r="LDY36" s="264"/>
      <c r="LDZ36" s="264"/>
      <c r="LEA36" s="264"/>
      <c r="LEB36" s="264"/>
      <c r="LEC36" s="264"/>
      <c r="LED36" s="264"/>
      <c r="LEE36" s="264"/>
      <c r="LEF36" s="264"/>
      <c r="LEG36" s="264"/>
      <c r="LEH36" s="264"/>
      <c r="LEI36" s="264"/>
      <c r="LEJ36" s="264"/>
      <c r="LEK36" s="264"/>
      <c r="LEL36" s="264"/>
      <c r="LEM36" s="264"/>
      <c r="LEN36" s="264"/>
      <c r="LEO36" s="264"/>
      <c r="LEP36" s="264"/>
      <c r="LEQ36" s="264"/>
      <c r="LER36" s="264"/>
      <c r="LES36" s="264"/>
      <c r="LET36" s="264"/>
      <c r="LEU36" s="264"/>
      <c r="LEV36" s="264"/>
      <c r="LEW36" s="264"/>
      <c r="LEX36" s="264"/>
      <c r="LEY36" s="264"/>
      <c r="LEZ36" s="264"/>
      <c r="LFA36" s="264"/>
      <c r="LFB36" s="264"/>
      <c r="LFC36" s="264"/>
      <c r="LFD36" s="264"/>
      <c r="LFE36" s="264"/>
      <c r="LFF36" s="264"/>
      <c r="LFG36" s="264"/>
      <c r="LFH36" s="264"/>
      <c r="LFI36" s="264"/>
      <c r="LFJ36" s="264"/>
      <c r="LFK36" s="264"/>
      <c r="LFL36" s="264"/>
      <c r="LFM36" s="264"/>
      <c r="LFN36" s="264"/>
      <c r="LFO36" s="264"/>
      <c r="LFP36" s="264"/>
      <c r="LFQ36" s="264"/>
      <c r="LFR36" s="264"/>
      <c r="LFS36" s="264"/>
      <c r="LFT36" s="264"/>
      <c r="LFU36" s="264"/>
      <c r="LFV36" s="264"/>
      <c r="LFW36" s="264"/>
      <c r="LFX36" s="264"/>
      <c r="LFY36" s="264"/>
      <c r="LFZ36" s="264"/>
      <c r="LGA36" s="264"/>
      <c r="LGB36" s="264"/>
      <c r="LGC36" s="264"/>
      <c r="LGD36" s="264"/>
      <c r="LGE36" s="264"/>
      <c r="LGF36" s="264"/>
      <c r="LGG36" s="264"/>
      <c r="LGH36" s="264"/>
      <c r="LGI36" s="264"/>
      <c r="LGJ36" s="264"/>
      <c r="LGK36" s="264"/>
      <c r="LGL36" s="264"/>
      <c r="LGM36" s="264"/>
      <c r="LGN36" s="264"/>
      <c r="LGO36" s="264"/>
      <c r="LGP36" s="264"/>
      <c r="LGQ36" s="264"/>
      <c r="LGR36" s="264"/>
      <c r="LGS36" s="264"/>
      <c r="LGT36" s="264"/>
      <c r="LGU36" s="264"/>
      <c r="LGV36" s="264"/>
      <c r="LGW36" s="264"/>
      <c r="LGX36" s="264"/>
      <c r="LGY36" s="264"/>
      <c r="LGZ36" s="264"/>
      <c r="LHA36" s="264"/>
      <c r="LHB36" s="264"/>
      <c r="LHC36" s="264"/>
      <c r="LHD36" s="264"/>
      <c r="LHE36" s="264"/>
      <c r="LHF36" s="264"/>
      <c r="LHG36" s="264"/>
      <c r="LHH36" s="264"/>
      <c r="LHI36" s="264"/>
      <c r="LHJ36" s="264"/>
      <c r="LHK36" s="264"/>
      <c r="LHL36" s="264"/>
      <c r="LHM36" s="264"/>
      <c r="LHN36" s="264"/>
      <c r="LHO36" s="264"/>
      <c r="LHP36" s="264"/>
      <c r="LHQ36" s="264"/>
      <c r="LHR36" s="264"/>
      <c r="LHS36" s="264"/>
      <c r="LHT36" s="264"/>
      <c r="LHU36" s="264"/>
      <c r="LHV36" s="264"/>
      <c r="LHW36" s="264"/>
      <c r="LHX36" s="264"/>
      <c r="LHY36" s="264"/>
      <c r="LHZ36" s="264"/>
      <c r="LIA36" s="264"/>
      <c r="LIB36" s="264"/>
      <c r="LIC36" s="264"/>
      <c r="LID36" s="264"/>
      <c r="LIE36" s="264"/>
      <c r="LIF36" s="264"/>
      <c r="LIG36" s="264"/>
      <c r="LIH36" s="264"/>
      <c r="LII36" s="264"/>
      <c r="LIJ36" s="264"/>
      <c r="LIK36" s="264"/>
      <c r="LIL36" s="264"/>
      <c r="LIM36" s="264"/>
      <c r="LIN36" s="264"/>
      <c r="LIO36" s="264"/>
      <c r="LIP36" s="264"/>
      <c r="LIQ36" s="264"/>
      <c r="LIR36" s="264"/>
      <c r="LIS36" s="264"/>
      <c r="LIT36" s="264"/>
      <c r="LIU36" s="264"/>
      <c r="LIV36" s="264"/>
      <c r="LIW36" s="264"/>
      <c r="LIX36" s="264"/>
      <c r="LIY36" s="264"/>
      <c r="LIZ36" s="264"/>
      <c r="LJA36" s="264"/>
      <c r="LJB36" s="264"/>
      <c r="LJC36" s="264"/>
      <c r="LJD36" s="264"/>
      <c r="LJE36" s="264"/>
      <c r="LJF36" s="264"/>
      <c r="LJG36" s="264"/>
      <c r="LJH36" s="264"/>
      <c r="LJI36" s="264"/>
      <c r="LJJ36" s="264"/>
      <c r="LJK36" s="264"/>
      <c r="LJL36" s="264"/>
      <c r="LJM36" s="264"/>
      <c r="LJN36" s="264"/>
      <c r="LJO36" s="264"/>
      <c r="LJP36" s="264"/>
      <c r="LJQ36" s="264"/>
      <c r="LJR36" s="264"/>
      <c r="LJS36" s="264"/>
      <c r="LJT36" s="264"/>
      <c r="LJU36" s="264"/>
      <c r="LJV36" s="264"/>
      <c r="LJW36" s="264"/>
      <c r="LJX36" s="264"/>
      <c r="LJY36" s="264"/>
      <c r="LJZ36" s="264"/>
      <c r="LKA36" s="264"/>
      <c r="LKB36" s="264"/>
      <c r="LKC36" s="264"/>
      <c r="LKD36" s="264"/>
      <c r="LKE36" s="264"/>
      <c r="LKF36" s="264"/>
      <c r="LKG36" s="264"/>
      <c r="LKH36" s="264"/>
      <c r="LKI36" s="264"/>
      <c r="LKJ36" s="264"/>
      <c r="LKK36" s="264"/>
      <c r="LKL36" s="264"/>
      <c r="LKM36" s="264"/>
      <c r="LKN36" s="264"/>
      <c r="LKO36" s="264"/>
      <c r="LKP36" s="264"/>
      <c r="LKQ36" s="264"/>
      <c r="LKR36" s="264"/>
      <c r="LKS36" s="264"/>
      <c r="LKT36" s="264"/>
      <c r="LKU36" s="264"/>
      <c r="LKV36" s="264"/>
      <c r="LKW36" s="264"/>
      <c r="LKX36" s="264"/>
      <c r="LKY36" s="264"/>
      <c r="LKZ36" s="264"/>
      <c r="LLA36" s="264"/>
      <c r="LLB36" s="264"/>
      <c r="LLC36" s="264"/>
      <c r="LLD36" s="264"/>
      <c r="LLE36" s="264"/>
      <c r="LLF36" s="264"/>
      <c r="LLG36" s="264"/>
      <c r="LLH36" s="264"/>
      <c r="LLI36" s="264"/>
      <c r="LLJ36" s="264"/>
      <c r="LLK36" s="264"/>
      <c r="LLL36" s="264"/>
      <c r="LLM36" s="264"/>
      <c r="LLN36" s="264"/>
      <c r="LLO36" s="264"/>
      <c r="LLP36" s="264"/>
      <c r="LLQ36" s="264"/>
      <c r="LLR36" s="264"/>
      <c r="LLS36" s="264"/>
      <c r="LLT36" s="264"/>
      <c r="LLU36" s="264"/>
      <c r="LLV36" s="264"/>
      <c r="LLW36" s="264"/>
      <c r="LLX36" s="264"/>
      <c r="LLY36" s="264"/>
      <c r="LLZ36" s="264"/>
      <c r="LMA36" s="264"/>
      <c r="LMB36" s="264"/>
      <c r="LMC36" s="264"/>
      <c r="LMD36" s="264"/>
      <c r="LME36" s="264"/>
      <c r="LMF36" s="264"/>
      <c r="LMG36" s="264"/>
      <c r="LMH36" s="264"/>
      <c r="LMI36" s="264"/>
      <c r="LMJ36" s="264"/>
      <c r="LMK36" s="264"/>
      <c r="LML36" s="264"/>
      <c r="LMM36" s="264"/>
      <c r="LMN36" s="264"/>
      <c r="LMO36" s="264"/>
      <c r="LMP36" s="264"/>
      <c r="LMQ36" s="264"/>
      <c r="LMR36" s="264"/>
      <c r="LMS36" s="264"/>
      <c r="LMT36" s="264"/>
      <c r="LMU36" s="264"/>
      <c r="LMV36" s="264"/>
      <c r="LMW36" s="264"/>
      <c r="LMX36" s="264"/>
      <c r="LMY36" s="264"/>
      <c r="LMZ36" s="264"/>
      <c r="LNA36" s="264"/>
      <c r="LNB36" s="264"/>
      <c r="LNC36" s="264"/>
      <c r="LND36" s="264"/>
      <c r="LNE36" s="264"/>
      <c r="LNF36" s="264"/>
      <c r="LNG36" s="264"/>
      <c r="LNH36" s="264"/>
      <c r="LNI36" s="264"/>
      <c r="LNJ36" s="264"/>
      <c r="LNK36" s="264"/>
      <c r="LNL36" s="264"/>
      <c r="LNM36" s="264"/>
      <c r="LNN36" s="264"/>
      <c r="LNO36" s="264"/>
      <c r="LNP36" s="264"/>
      <c r="LNQ36" s="264"/>
      <c r="LNR36" s="264"/>
      <c r="LNS36" s="264"/>
      <c r="LNT36" s="264"/>
      <c r="LNU36" s="264"/>
      <c r="LNV36" s="264"/>
      <c r="LNW36" s="264"/>
      <c r="LNX36" s="264"/>
      <c r="LNY36" s="264"/>
      <c r="LNZ36" s="264"/>
      <c r="LOA36" s="264"/>
      <c r="LOB36" s="264"/>
      <c r="LOC36" s="264"/>
      <c r="LOD36" s="264"/>
      <c r="LOE36" s="264"/>
      <c r="LOF36" s="264"/>
      <c r="LOG36" s="264"/>
      <c r="LOH36" s="264"/>
      <c r="LOI36" s="264"/>
      <c r="LOJ36" s="264"/>
      <c r="LOK36" s="264"/>
      <c r="LOL36" s="264"/>
      <c r="LOM36" s="264"/>
      <c r="LON36" s="264"/>
      <c r="LOO36" s="264"/>
      <c r="LOP36" s="264"/>
      <c r="LOQ36" s="264"/>
      <c r="LOR36" s="264"/>
      <c r="LOS36" s="264"/>
      <c r="LOT36" s="264"/>
      <c r="LOU36" s="264"/>
      <c r="LOV36" s="264"/>
      <c r="LOW36" s="264"/>
      <c r="LOX36" s="264"/>
      <c r="LOY36" s="264"/>
      <c r="LOZ36" s="264"/>
      <c r="LPA36" s="264"/>
      <c r="LPB36" s="264"/>
      <c r="LPC36" s="264"/>
      <c r="LPD36" s="264"/>
      <c r="LPE36" s="264"/>
      <c r="LPF36" s="264"/>
      <c r="LPG36" s="264"/>
      <c r="LPH36" s="264"/>
      <c r="LPI36" s="264"/>
      <c r="LPJ36" s="264"/>
      <c r="LPK36" s="264"/>
      <c r="LPL36" s="264"/>
      <c r="LPM36" s="264"/>
      <c r="LPN36" s="264"/>
      <c r="LPO36" s="264"/>
      <c r="LPP36" s="264"/>
      <c r="LPQ36" s="264"/>
      <c r="LPR36" s="264"/>
      <c r="LPS36" s="264"/>
      <c r="LPT36" s="264"/>
      <c r="LPU36" s="264"/>
      <c r="LPV36" s="264"/>
      <c r="LPW36" s="264"/>
      <c r="LPX36" s="264"/>
      <c r="LPY36" s="264"/>
      <c r="LPZ36" s="264"/>
      <c r="LQA36" s="264"/>
      <c r="LQB36" s="264"/>
      <c r="LQC36" s="264"/>
      <c r="LQD36" s="264"/>
      <c r="LQE36" s="264"/>
      <c r="LQF36" s="264"/>
      <c r="LQG36" s="264"/>
      <c r="LQH36" s="264"/>
      <c r="LQI36" s="264"/>
      <c r="LQJ36" s="264"/>
      <c r="LQK36" s="264"/>
      <c r="LQL36" s="264"/>
      <c r="LQM36" s="264"/>
      <c r="LQN36" s="264"/>
      <c r="LQO36" s="264"/>
      <c r="LQP36" s="264"/>
      <c r="LQQ36" s="264"/>
      <c r="LQR36" s="264"/>
      <c r="LQS36" s="264"/>
      <c r="LQT36" s="264"/>
      <c r="LQU36" s="264"/>
      <c r="LQV36" s="264"/>
      <c r="LQW36" s="264"/>
      <c r="LQX36" s="264"/>
      <c r="LQY36" s="264"/>
      <c r="LQZ36" s="264"/>
      <c r="LRA36" s="264"/>
      <c r="LRB36" s="264"/>
      <c r="LRC36" s="264"/>
      <c r="LRD36" s="264"/>
      <c r="LRE36" s="264"/>
      <c r="LRF36" s="264"/>
      <c r="LRG36" s="264"/>
      <c r="LRH36" s="264"/>
      <c r="LRI36" s="264"/>
      <c r="LRJ36" s="264"/>
      <c r="LRK36" s="264"/>
      <c r="LRL36" s="264"/>
      <c r="LRM36" s="264"/>
      <c r="LRN36" s="264"/>
      <c r="LRO36" s="264"/>
      <c r="LRP36" s="264"/>
      <c r="LRQ36" s="264"/>
      <c r="LRR36" s="264"/>
      <c r="LRS36" s="264"/>
      <c r="LRT36" s="264"/>
      <c r="LRU36" s="264"/>
      <c r="LRV36" s="264"/>
      <c r="LRW36" s="264"/>
      <c r="LRX36" s="264"/>
      <c r="LRY36" s="264"/>
      <c r="LRZ36" s="264"/>
      <c r="LSA36" s="264"/>
      <c r="LSB36" s="264"/>
      <c r="LSC36" s="264"/>
      <c r="LSD36" s="264"/>
      <c r="LSE36" s="264"/>
      <c r="LSF36" s="264"/>
      <c r="LSG36" s="264"/>
      <c r="LSH36" s="264"/>
      <c r="LSI36" s="264"/>
      <c r="LSJ36" s="264"/>
      <c r="LSK36" s="264"/>
      <c r="LSL36" s="264"/>
      <c r="LSM36" s="264"/>
      <c r="LSN36" s="264"/>
      <c r="LSO36" s="264"/>
      <c r="LSP36" s="264"/>
      <c r="LSQ36" s="264"/>
      <c r="LSR36" s="264"/>
      <c r="LSS36" s="264"/>
      <c r="LST36" s="264"/>
      <c r="LSU36" s="264"/>
      <c r="LSV36" s="264"/>
      <c r="LSW36" s="264"/>
      <c r="LSX36" s="264"/>
      <c r="LSY36" s="264"/>
      <c r="LSZ36" s="264"/>
      <c r="LTA36" s="264"/>
      <c r="LTB36" s="264"/>
      <c r="LTC36" s="264"/>
      <c r="LTD36" s="264"/>
      <c r="LTE36" s="264"/>
      <c r="LTF36" s="264"/>
      <c r="LTG36" s="264"/>
      <c r="LTH36" s="264"/>
      <c r="LTI36" s="264"/>
      <c r="LTJ36" s="264"/>
      <c r="LTK36" s="264"/>
      <c r="LTL36" s="264"/>
      <c r="LTM36" s="264"/>
      <c r="LTN36" s="264"/>
      <c r="LTO36" s="264"/>
      <c r="LTP36" s="264"/>
      <c r="LTQ36" s="264"/>
      <c r="LTR36" s="264"/>
      <c r="LTS36" s="264"/>
      <c r="LTT36" s="264"/>
      <c r="LTU36" s="264"/>
      <c r="LTV36" s="264"/>
      <c r="LTW36" s="264"/>
      <c r="LTX36" s="264"/>
      <c r="LTY36" s="264"/>
      <c r="LTZ36" s="264"/>
      <c r="LUA36" s="264"/>
      <c r="LUB36" s="264"/>
      <c r="LUC36" s="264"/>
      <c r="LUD36" s="264"/>
      <c r="LUE36" s="264"/>
      <c r="LUF36" s="264"/>
      <c r="LUG36" s="264"/>
      <c r="LUH36" s="264"/>
      <c r="LUI36" s="264"/>
      <c r="LUJ36" s="264"/>
      <c r="LUK36" s="264"/>
      <c r="LUL36" s="264"/>
      <c r="LUM36" s="264"/>
      <c r="LUN36" s="264"/>
      <c r="LUO36" s="264"/>
      <c r="LUP36" s="264"/>
      <c r="LUQ36" s="264"/>
      <c r="LUR36" s="264"/>
      <c r="LUS36" s="264"/>
      <c r="LUT36" s="264"/>
      <c r="LUU36" s="264"/>
      <c r="LUV36" s="264"/>
      <c r="LUW36" s="264"/>
      <c r="LUX36" s="264"/>
      <c r="LUY36" s="264"/>
      <c r="LUZ36" s="264"/>
      <c r="LVA36" s="264"/>
      <c r="LVB36" s="264"/>
      <c r="LVC36" s="264"/>
      <c r="LVD36" s="264"/>
      <c r="LVE36" s="264"/>
      <c r="LVF36" s="264"/>
      <c r="LVG36" s="264"/>
      <c r="LVH36" s="264"/>
      <c r="LVI36" s="264"/>
      <c r="LVJ36" s="264"/>
      <c r="LVK36" s="264"/>
      <c r="LVL36" s="264"/>
      <c r="LVM36" s="264"/>
      <c r="LVN36" s="264"/>
      <c r="LVO36" s="264"/>
      <c r="LVP36" s="264"/>
      <c r="LVQ36" s="264"/>
      <c r="LVR36" s="264"/>
      <c r="LVS36" s="264"/>
      <c r="LVT36" s="264"/>
      <c r="LVU36" s="264"/>
      <c r="LVV36" s="264"/>
      <c r="LVW36" s="264"/>
      <c r="LVX36" s="264"/>
      <c r="LVY36" s="264"/>
      <c r="LVZ36" s="264"/>
      <c r="LWA36" s="264"/>
      <c r="LWB36" s="264"/>
      <c r="LWC36" s="264"/>
      <c r="LWD36" s="264"/>
      <c r="LWE36" s="264"/>
      <c r="LWF36" s="264"/>
      <c r="LWG36" s="264"/>
      <c r="LWH36" s="264"/>
      <c r="LWI36" s="264"/>
      <c r="LWJ36" s="264"/>
      <c r="LWK36" s="264"/>
      <c r="LWL36" s="264"/>
      <c r="LWM36" s="264"/>
      <c r="LWN36" s="264"/>
      <c r="LWO36" s="264"/>
      <c r="LWP36" s="264"/>
      <c r="LWQ36" s="264"/>
      <c r="LWR36" s="264"/>
      <c r="LWS36" s="264"/>
      <c r="LWT36" s="264"/>
      <c r="LWU36" s="264"/>
      <c r="LWV36" s="264"/>
      <c r="LWW36" s="264"/>
      <c r="LWX36" s="264"/>
      <c r="LWY36" s="264"/>
      <c r="LWZ36" s="264"/>
      <c r="LXA36" s="264"/>
      <c r="LXB36" s="264"/>
      <c r="LXC36" s="264"/>
      <c r="LXD36" s="264"/>
      <c r="LXE36" s="264"/>
      <c r="LXF36" s="264"/>
      <c r="LXG36" s="264"/>
      <c r="LXH36" s="264"/>
      <c r="LXI36" s="264"/>
      <c r="LXJ36" s="264"/>
      <c r="LXK36" s="264"/>
      <c r="LXL36" s="264"/>
      <c r="LXM36" s="264"/>
      <c r="LXN36" s="264"/>
      <c r="LXO36" s="264"/>
      <c r="LXP36" s="264"/>
      <c r="LXQ36" s="264"/>
      <c r="LXR36" s="264"/>
      <c r="LXS36" s="264"/>
      <c r="LXT36" s="264"/>
      <c r="LXU36" s="264"/>
      <c r="LXV36" s="264"/>
      <c r="LXW36" s="264"/>
      <c r="LXX36" s="264"/>
      <c r="LXY36" s="264"/>
      <c r="LXZ36" s="264"/>
      <c r="LYA36" s="264"/>
      <c r="LYB36" s="264"/>
      <c r="LYC36" s="264"/>
      <c r="LYD36" s="264"/>
      <c r="LYE36" s="264"/>
      <c r="LYF36" s="264"/>
      <c r="LYG36" s="264"/>
      <c r="LYH36" s="264"/>
      <c r="LYI36" s="264"/>
      <c r="LYJ36" s="264"/>
      <c r="LYK36" s="264"/>
      <c r="LYL36" s="264"/>
      <c r="LYM36" s="264"/>
      <c r="LYN36" s="264"/>
      <c r="LYO36" s="264"/>
      <c r="LYP36" s="264"/>
      <c r="LYQ36" s="264"/>
      <c r="LYR36" s="264"/>
      <c r="LYS36" s="264"/>
      <c r="LYT36" s="264"/>
      <c r="LYU36" s="264"/>
      <c r="LYV36" s="264"/>
      <c r="LYW36" s="264"/>
      <c r="LYX36" s="264"/>
      <c r="LYY36" s="264"/>
      <c r="LYZ36" s="264"/>
      <c r="LZA36" s="264"/>
      <c r="LZB36" s="264"/>
      <c r="LZC36" s="264"/>
      <c r="LZD36" s="264"/>
      <c r="LZE36" s="264"/>
      <c r="LZF36" s="264"/>
      <c r="LZG36" s="264"/>
      <c r="LZH36" s="264"/>
      <c r="LZI36" s="264"/>
      <c r="LZJ36" s="264"/>
      <c r="LZK36" s="264"/>
      <c r="LZL36" s="264"/>
      <c r="LZM36" s="264"/>
      <c r="LZN36" s="264"/>
      <c r="LZO36" s="264"/>
      <c r="LZP36" s="264"/>
      <c r="LZQ36" s="264"/>
      <c r="LZR36" s="264"/>
      <c r="LZS36" s="264"/>
      <c r="LZT36" s="264"/>
      <c r="LZU36" s="264"/>
      <c r="LZV36" s="264"/>
      <c r="LZW36" s="264"/>
      <c r="LZX36" s="264"/>
      <c r="LZY36" s="264"/>
      <c r="LZZ36" s="264"/>
      <c r="MAA36" s="264"/>
      <c r="MAB36" s="264"/>
      <c r="MAC36" s="264"/>
      <c r="MAD36" s="264"/>
      <c r="MAE36" s="264"/>
      <c r="MAF36" s="264"/>
      <c r="MAG36" s="264"/>
      <c r="MAH36" s="264"/>
      <c r="MAI36" s="264"/>
      <c r="MAJ36" s="264"/>
      <c r="MAK36" s="264"/>
      <c r="MAL36" s="264"/>
      <c r="MAM36" s="264"/>
      <c r="MAN36" s="264"/>
      <c r="MAO36" s="264"/>
      <c r="MAP36" s="264"/>
      <c r="MAQ36" s="264"/>
      <c r="MAR36" s="264"/>
      <c r="MAS36" s="264"/>
      <c r="MAT36" s="264"/>
      <c r="MAU36" s="264"/>
      <c r="MAV36" s="264"/>
      <c r="MAW36" s="264"/>
      <c r="MAX36" s="264"/>
      <c r="MAY36" s="264"/>
      <c r="MAZ36" s="264"/>
      <c r="MBA36" s="264"/>
      <c r="MBB36" s="264"/>
      <c r="MBC36" s="264"/>
      <c r="MBD36" s="264"/>
      <c r="MBE36" s="264"/>
      <c r="MBF36" s="264"/>
      <c r="MBG36" s="264"/>
      <c r="MBH36" s="264"/>
      <c r="MBI36" s="264"/>
      <c r="MBJ36" s="264"/>
      <c r="MBK36" s="264"/>
      <c r="MBL36" s="264"/>
      <c r="MBM36" s="264"/>
      <c r="MBN36" s="264"/>
      <c r="MBO36" s="264"/>
      <c r="MBP36" s="264"/>
      <c r="MBQ36" s="264"/>
      <c r="MBR36" s="264"/>
      <c r="MBS36" s="264"/>
      <c r="MBT36" s="264"/>
      <c r="MBU36" s="264"/>
      <c r="MBV36" s="264"/>
      <c r="MBW36" s="264"/>
      <c r="MBX36" s="264"/>
      <c r="MBY36" s="264"/>
      <c r="MBZ36" s="264"/>
      <c r="MCA36" s="264"/>
      <c r="MCB36" s="264"/>
      <c r="MCC36" s="264"/>
      <c r="MCD36" s="264"/>
      <c r="MCE36" s="264"/>
      <c r="MCF36" s="264"/>
      <c r="MCG36" s="264"/>
      <c r="MCH36" s="264"/>
      <c r="MCI36" s="264"/>
      <c r="MCJ36" s="264"/>
      <c r="MCK36" s="264"/>
      <c r="MCL36" s="264"/>
      <c r="MCM36" s="264"/>
      <c r="MCN36" s="264"/>
      <c r="MCO36" s="264"/>
      <c r="MCP36" s="264"/>
      <c r="MCQ36" s="264"/>
      <c r="MCR36" s="264"/>
      <c r="MCS36" s="264"/>
      <c r="MCT36" s="264"/>
      <c r="MCU36" s="264"/>
      <c r="MCV36" s="264"/>
      <c r="MCW36" s="264"/>
      <c r="MCX36" s="264"/>
      <c r="MCY36" s="264"/>
      <c r="MCZ36" s="264"/>
      <c r="MDA36" s="264"/>
      <c r="MDB36" s="264"/>
      <c r="MDC36" s="264"/>
      <c r="MDD36" s="264"/>
      <c r="MDE36" s="264"/>
      <c r="MDF36" s="264"/>
      <c r="MDG36" s="264"/>
      <c r="MDH36" s="264"/>
      <c r="MDI36" s="264"/>
      <c r="MDJ36" s="264"/>
      <c r="MDK36" s="264"/>
      <c r="MDL36" s="264"/>
      <c r="MDM36" s="264"/>
      <c r="MDN36" s="264"/>
      <c r="MDO36" s="264"/>
      <c r="MDP36" s="264"/>
      <c r="MDQ36" s="264"/>
      <c r="MDR36" s="264"/>
      <c r="MDS36" s="264"/>
      <c r="MDT36" s="264"/>
      <c r="MDU36" s="264"/>
      <c r="MDV36" s="264"/>
      <c r="MDW36" s="264"/>
      <c r="MDX36" s="264"/>
      <c r="MDY36" s="264"/>
      <c r="MDZ36" s="264"/>
      <c r="MEA36" s="264"/>
      <c r="MEB36" s="264"/>
      <c r="MEC36" s="264"/>
      <c r="MED36" s="264"/>
      <c r="MEE36" s="264"/>
      <c r="MEF36" s="264"/>
      <c r="MEG36" s="264"/>
      <c r="MEH36" s="264"/>
      <c r="MEI36" s="264"/>
      <c r="MEJ36" s="264"/>
      <c r="MEK36" s="264"/>
      <c r="MEL36" s="264"/>
      <c r="MEM36" s="264"/>
      <c r="MEN36" s="264"/>
      <c r="MEO36" s="264"/>
      <c r="MEP36" s="264"/>
      <c r="MEQ36" s="264"/>
      <c r="MER36" s="264"/>
      <c r="MES36" s="264"/>
      <c r="MET36" s="264"/>
      <c r="MEU36" s="264"/>
      <c r="MEV36" s="264"/>
      <c r="MEW36" s="264"/>
      <c r="MEX36" s="264"/>
      <c r="MEY36" s="264"/>
      <c r="MEZ36" s="264"/>
      <c r="MFA36" s="264"/>
      <c r="MFB36" s="264"/>
      <c r="MFC36" s="264"/>
      <c r="MFD36" s="264"/>
      <c r="MFE36" s="264"/>
      <c r="MFF36" s="264"/>
      <c r="MFG36" s="264"/>
      <c r="MFH36" s="264"/>
      <c r="MFI36" s="264"/>
      <c r="MFJ36" s="264"/>
      <c r="MFK36" s="264"/>
      <c r="MFL36" s="264"/>
      <c r="MFM36" s="264"/>
      <c r="MFN36" s="264"/>
      <c r="MFO36" s="264"/>
      <c r="MFP36" s="264"/>
      <c r="MFQ36" s="264"/>
      <c r="MFR36" s="264"/>
      <c r="MFS36" s="264"/>
      <c r="MFT36" s="264"/>
      <c r="MFU36" s="264"/>
      <c r="MFV36" s="264"/>
      <c r="MFW36" s="264"/>
      <c r="MFX36" s="264"/>
      <c r="MFY36" s="264"/>
      <c r="MFZ36" s="264"/>
      <c r="MGA36" s="264"/>
      <c r="MGB36" s="264"/>
      <c r="MGC36" s="264"/>
      <c r="MGD36" s="264"/>
      <c r="MGE36" s="264"/>
      <c r="MGF36" s="264"/>
      <c r="MGG36" s="264"/>
      <c r="MGH36" s="264"/>
      <c r="MGI36" s="264"/>
      <c r="MGJ36" s="264"/>
      <c r="MGK36" s="264"/>
      <c r="MGL36" s="264"/>
      <c r="MGM36" s="264"/>
      <c r="MGN36" s="264"/>
      <c r="MGO36" s="264"/>
      <c r="MGP36" s="264"/>
      <c r="MGQ36" s="264"/>
      <c r="MGR36" s="264"/>
      <c r="MGS36" s="264"/>
      <c r="MGT36" s="264"/>
      <c r="MGU36" s="264"/>
      <c r="MGV36" s="264"/>
      <c r="MGW36" s="264"/>
      <c r="MGX36" s="264"/>
      <c r="MGY36" s="264"/>
      <c r="MGZ36" s="264"/>
      <c r="MHA36" s="264"/>
      <c r="MHB36" s="264"/>
      <c r="MHC36" s="264"/>
      <c r="MHD36" s="264"/>
      <c r="MHE36" s="264"/>
      <c r="MHF36" s="264"/>
      <c r="MHG36" s="264"/>
      <c r="MHH36" s="264"/>
      <c r="MHI36" s="264"/>
      <c r="MHJ36" s="264"/>
      <c r="MHK36" s="264"/>
      <c r="MHL36" s="264"/>
      <c r="MHM36" s="264"/>
      <c r="MHN36" s="264"/>
      <c r="MHO36" s="264"/>
      <c r="MHP36" s="264"/>
      <c r="MHQ36" s="264"/>
      <c r="MHR36" s="264"/>
      <c r="MHS36" s="264"/>
      <c r="MHT36" s="264"/>
      <c r="MHU36" s="264"/>
      <c r="MHV36" s="264"/>
      <c r="MHW36" s="264"/>
      <c r="MHX36" s="264"/>
      <c r="MHY36" s="264"/>
      <c r="MHZ36" s="264"/>
      <c r="MIA36" s="264"/>
      <c r="MIB36" s="264"/>
      <c r="MIC36" s="264"/>
      <c r="MID36" s="264"/>
      <c r="MIE36" s="264"/>
      <c r="MIF36" s="264"/>
      <c r="MIG36" s="264"/>
      <c r="MIH36" s="264"/>
      <c r="MII36" s="264"/>
      <c r="MIJ36" s="264"/>
      <c r="MIK36" s="264"/>
      <c r="MIL36" s="264"/>
      <c r="MIM36" s="264"/>
      <c r="MIN36" s="264"/>
      <c r="MIO36" s="264"/>
      <c r="MIP36" s="264"/>
      <c r="MIQ36" s="264"/>
      <c r="MIR36" s="264"/>
      <c r="MIS36" s="264"/>
      <c r="MIT36" s="264"/>
      <c r="MIU36" s="264"/>
      <c r="MIV36" s="264"/>
      <c r="MIW36" s="264"/>
      <c r="MIX36" s="264"/>
      <c r="MIY36" s="264"/>
      <c r="MIZ36" s="264"/>
      <c r="MJA36" s="264"/>
      <c r="MJB36" s="264"/>
      <c r="MJC36" s="264"/>
      <c r="MJD36" s="264"/>
      <c r="MJE36" s="264"/>
      <c r="MJF36" s="264"/>
      <c r="MJG36" s="264"/>
      <c r="MJH36" s="264"/>
      <c r="MJI36" s="264"/>
      <c r="MJJ36" s="264"/>
      <c r="MJK36" s="264"/>
      <c r="MJL36" s="264"/>
      <c r="MJM36" s="264"/>
      <c r="MJN36" s="264"/>
      <c r="MJO36" s="264"/>
      <c r="MJP36" s="264"/>
      <c r="MJQ36" s="264"/>
      <c r="MJR36" s="264"/>
      <c r="MJS36" s="264"/>
      <c r="MJT36" s="264"/>
      <c r="MJU36" s="264"/>
      <c r="MJV36" s="264"/>
      <c r="MJW36" s="264"/>
      <c r="MJX36" s="264"/>
      <c r="MJY36" s="264"/>
      <c r="MJZ36" s="264"/>
      <c r="MKA36" s="264"/>
      <c r="MKB36" s="264"/>
      <c r="MKC36" s="264"/>
      <c r="MKD36" s="264"/>
      <c r="MKE36" s="264"/>
      <c r="MKF36" s="264"/>
      <c r="MKG36" s="264"/>
      <c r="MKH36" s="264"/>
      <c r="MKI36" s="264"/>
      <c r="MKJ36" s="264"/>
      <c r="MKK36" s="264"/>
      <c r="MKL36" s="264"/>
      <c r="MKM36" s="264"/>
      <c r="MKN36" s="264"/>
      <c r="MKO36" s="264"/>
      <c r="MKP36" s="264"/>
      <c r="MKQ36" s="264"/>
      <c r="MKR36" s="264"/>
      <c r="MKS36" s="264"/>
      <c r="MKT36" s="264"/>
      <c r="MKU36" s="264"/>
      <c r="MKV36" s="264"/>
      <c r="MKW36" s="264"/>
      <c r="MKX36" s="264"/>
      <c r="MKY36" s="264"/>
      <c r="MKZ36" s="264"/>
      <c r="MLA36" s="264"/>
      <c r="MLB36" s="264"/>
      <c r="MLC36" s="264"/>
      <c r="MLD36" s="264"/>
      <c r="MLE36" s="264"/>
      <c r="MLF36" s="264"/>
      <c r="MLG36" s="264"/>
      <c r="MLH36" s="264"/>
      <c r="MLI36" s="264"/>
      <c r="MLJ36" s="264"/>
      <c r="MLK36" s="264"/>
      <c r="MLL36" s="264"/>
      <c r="MLM36" s="264"/>
      <c r="MLN36" s="264"/>
      <c r="MLO36" s="264"/>
      <c r="MLP36" s="264"/>
      <c r="MLQ36" s="264"/>
      <c r="MLR36" s="264"/>
      <c r="MLS36" s="264"/>
      <c r="MLT36" s="264"/>
      <c r="MLU36" s="264"/>
      <c r="MLV36" s="264"/>
      <c r="MLW36" s="264"/>
      <c r="MLX36" s="264"/>
      <c r="MLY36" s="264"/>
      <c r="MLZ36" s="264"/>
      <c r="MMA36" s="264"/>
      <c r="MMB36" s="264"/>
      <c r="MMC36" s="264"/>
      <c r="MMD36" s="264"/>
      <c r="MME36" s="264"/>
      <c r="MMF36" s="264"/>
      <c r="MMG36" s="264"/>
      <c r="MMH36" s="264"/>
      <c r="MMI36" s="264"/>
      <c r="MMJ36" s="264"/>
      <c r="MMK36" s="264"/>
      <c r="MML36" s="264"/>
      <c r="MMM36" s="264"/>
      <c r="MMN36" s="264"/>
      <c r="MMO36" s="264"/>
      <c r="MMP36" s="264"/>
      <c r="MMQ36" s="264"/>
      <c r="MMR36" s="264"/>
      <c r="MMS36" s="264"/>
      <c r="MMT36" s="264"/>
      <c r="MMU36" s="264"/>
      <c r="MMV36" s="264"/>
      <c r="MMW36" s="264"/>
      <c r="MMX36" s="264"/>
      <c r="MMY36" s="264"/>
      <c r="MMZ36" s="264"/>
      <c r="MNA36" s="264"/>
      <c r="MNB36" s="264"/>
      <c r="MNC36" s="264"/>
      <c r="MND36" s="264"/>
      <c r="MNE36" s="264"/>
      <c r="MNF36" s="264"/>
      <c r="MNG36" s="264"/>
      <c r="MNH36" s="264"/>
      <c r="MNI36" s="264"/>
      <c r="MNJ36" s="264"/>
      <c r="MNK36" s="264"/>
      <c r="MNL36" s="264"/>
      <c r="MNM36" s="264"/>
      <c r="MNN36" s="264"/>
      <c r="MNO36" s="264"/>
      <c r="MNP36" s="264"/>
      <c r="MNQ36" s="264"/>
      <c r="MNR36" s="264"/>
      <c r="MNS36" s="264"/>
      <c r="MNT36" s="264"/>
      <c r="MNU36" s="264"/>
      <c r="MNV36" s="264"/>
      <c r="MNW36" s="264"/>
      <c r="MNX36" s="264"/>
      <c r="MNY36" s="264"/>
      <c r="MNZ36" s="264"/>
      <c r="MOA36" s="264"/>
      <c r="MOB36" s="264"/>
      <c r="MOC36" s="264"/>
      <c r="MOD36" s="264"/>
      <c r="MOE36" s="264"/>
      <c r="MOF36" s="264"/>
      <c r="MOG36" s="264"/>
      <c r="MOH36" s="264"/>
      <c r="MOI36" s="264"/>
      <c r="MOJ36" s="264"/>
      <c r="MOK36" s="264"/>
      <c r="MOL36" s="264"/>
      <c r="MOM36" s="264"/>
      <c r="MON36" s="264"/>
      <c r="MOO36" s="264"/>
      <c r="MOP36" s="264"/>
      <c r="MOQ36" s="264"/>
      <c r="MOR36" s="264"/>
      <c r="MOS36" s="264"/>
      <c r="MOT36" s="264"/>
      <c r="MOU36" s="264"/>
      <c r="MOV36" s="264"/>
      <c r="MOW36" s="264"/>
      <c r="MOX36" s="264"/>
      <c r="MOY36" s="264"/>
      <c r="MOZ36" s="264"/>
      <c r="MPA36" s="264"/>
      <c r="MPB36" s="264"/>
      <c r="MPC36" s="264"/>
      <c r="MPD36" s="264"/>
      <c r="MPE36" s="264"/>
      <c r="MPF36" s="264"/>
      <c r="MPG36" s="264"/>
      <c r="MPH36" s="264"/>
      <c r="MPI36" s="264"/>
      <c r="MPJ36" s="264"/>
      <c r="MPK36" s="264"/>
      <c r="MPL36" s="264"/>
      <c r="MPM36" s="264"/>
      <c r="MPN36" s="264"/>
      <c r="MPO36" s="264"/>
      <c r="MPP36" s="264"/>
      <c r="MPQ36" s="264"/>
      <c r="MPR36" s="264"/>
      <c r="MPS36" s="264"/>
      <c r="MPT36" s="264"/>
      <c r="MPU36" s="264"/>
      <c r="MPV36" s="264"/>
      <c r="MPW36" s="264"/>
      <c r="MPX36" s="264"/>
      <c r="MPY36" s="264"/>
      <c r="MPZ36" s="264"/>
      <c r="MQA36" s="264"/>
      <c r="MQB36" s="264"/>
      <c r="MQC36" s="264"/>
      <c r="MQD36" s="264"/>
      <c r="MQE36" s="264"/>
      <c r="MQF36" s="264"/>
      <c r="MQG36" s="264"/>
      <c r="MQH36" s="264"/>
      <c r="MQI36" s="264"/>
      <c r="MQJ36" s="264"/>
      <c r="MQK36" s="264"/>
      <c r="MQL36" s="264"/>
      <c r="MQM36" s="264"/>
      <c r="MQN36" s="264"/>
      <c r="MQO36" s="264"/>
      <c r="MQP36" s="264"/>
      <c r="MQQ36" s="264"/>
      <c r="MQR36" s="264"/>
      <c r="MQS36" s="264"/>
      <c r="MQT36" s="264"/>
      <c r="MQU36" s="264"/>
      <c r="MQV36" s="264"/>
      <c r="MQW36" s="264"/>
      <c r="MQX36" s="264"/>
      <c r="MQY36" s="264"/>
      <c r="MQZ36" s="264"/>
      <c r="MRA36" s="264"/>
      <c r="MRB36" s="264"/>
      <c r="MRC36" s="264"/>
      <c r="MRD36" s="264"/>
      <c r="MRE36" s="264"/>
      <c r="MRF36" s="264"/>
      <c r="MRG36" s="264"/>
      <c r="MRH36" s="264"/>
      <c r="MRI36" s="264"/>
      <c r="MRJ36" s="264"/>
      <c r="MRK36" s="264"/>
      <c r="MRL36" s="264"/>
      <c r="MRM36" s="264"/>
      <c r="MRN36" s="264"/>
      <c r="MRO36" s="264"/>
      <c r="MRP36" s="264"/>
      <c r="MRQ36" s="264"/>
      <c r="MRR36" s="264"/>
      <c r="MRS36" s="264"/>
      <c r="MRT36" s="264"/>
      <c r="MRU36" s="264"/>
      <c r="MRV36" s="264"/>
      <c r="MRW36" s="264"/>
      <c r="MRX36" s="264"/>
      <c r="MRY36" s="264"/>
      <c r="MRZ36" s="264"/>
      <c r="MSA36" s="264"/>
      <c r="MSB36" s="264"/>
      <c r="MSC36" s="264"/>
      <c r="MSD36" s="264"/>
      <c r="MSE36" s="264"/>
      <c r="MSF36" s="264"/>
      <c r="MSG36" s="264"/>
      <c r="MSH36" s="264"/>
      <c r="MSI36" s="264"/>
      <c r="MSJ36" s="264"/>
      <c r="MSK36" s="264"/>
      <c r="MSL36" s="264"/>
      <c r="MSM36" s="264"/>
      <c r="MSN36" s="264"/>
      <c r="MSO36" s="264"/>
      <c r="MSP36" s="264"/>
      <c r="MSQ36" s="264"/>
      <c r="MSR36" s="264"/>
      <c r="MSS36" s="264"/>
      <c r="MST36" s="264"/>
      <c r="MSU36" s="264"/>
      <c r="MSV36" s="264"/>
      <c r="MSW36" s="264"/>
      <c r="MSX36" s="264"/>
      <c r="MSY36" s="264"/>
      <c r="MSZ36" s="264"/>
      <c r="MTA36" s="264"/>
      <c r="MTB36" s="264"/>
      <c r="MTC36" s="264"/>
      <c r="MTD36" s="264"/>
      <c r="MTE36" s="264"/>
      <c r="MTF36" s="264"/>
      <c r="MTG36" s="264"/>
      <c r="MTH36" s="264"/>
      <c r="MTI36" s="264"/>
      <c r="MTJ36" s="264"/>
      <c r="MTK36" s="264"/>
      <c r="MTL36" s="264"/>
      <c r="MTM36" s="264"/>
      <c r="MTN36" s="264"/>
      <c r="MTO36" s="264"/>
      <c r="MTP36" s="264"/>
      <c r="MTQ36" s="264"/>
      <c r="MTR36" s="264"/>
      <c r="MTS36" s="264"/>
      <c r="MTT36" s="264"/>
      <c r="MTU36" s="264"/>
      <c r="MTV36" s="264"/>
      <c r="MTW36" s="264"/>
      <c r="MTX36" s="264"/>
      <c r="MTY36" s="264"/>
      <c r="MTZ36" s="264"/>
      <c r="MUA36" s="264"/>
      <c r="MUB36" s="264"/>
      <c r="MUC36" s="264"/>
      <c r="MUD36" s="264"/>
      <c r="MUE36" s="264"/>
      <c r="MUF36" s="264"/>
      <c r="MUG36" s="264"/>
      <c r="MUH36" s="264"/>
      <c r="MUI36" s="264"/>
      <c r="MUJ36" s="264"/>
      <c r="MUK36" s="264"/>
      <c r="MUL36" s="264"/>
      <c r="MUM36" s="264"/>
      <c r="MUN36" s="264"/>
      <c r="MUO36" s="264"/>
      <c r="MUP36" s="264"/>
      <c r="MUQ36" s="264"/>
      <c r="MUR36" s="264"/>
      <c r="MUS36" s="264"/>
      <c r="MUT36" s="264"/>
      <c r="MUU36" s="264"/>
      <c r="MUV36" s="264"/>
      <c r="MUW36" s="264"/>
      <c r="MUX36" s="264"/>
      <c r="MUY36" s="264"/>
      <c r="MUZ36" s="264"/>
      <c r="MVA36" s="264"/>
      <c r="MVB36" s="264"/>
      <c r="MVC36" s="264"/>
      <c r="MVD36" s="264"/>
      <c r="MVE36" s="264"/>
      <c r="MVF36" s="264"/>
      <c r="MVG36" s="264"/>
      <c r="MVH36" s="264"/>
      <c r="MVI36" s="264"/>
      <c r="MVJ36" s="264"/>
      <c r="MVK36" s="264"/>
      <c r="MVL36" s="264"/>
      <c r="MVM36" s="264"/>
      <c r="MVN36" s="264"/>
      <c r="MVO36" s="264"/>
      <c r="MVP36" s="264"/>
      <c r="MVQ36" s="264"/>
      <c r="MVR36" s="264"/>
      <c r="MVS36" s="264"/>
      <c r="MVT36" s="264"/>
      <c r="MVU36" s="264"/>
      <c r="MVV36" s="264"/>
      <c r="MVW36" s="264"/>
      <c r="MVX36" s="264"/>
      <c r="MVY36" s="264"/>
      <c r="MVZ36" s="264"/>
      <c r="MWA36" s="264"/>
      <c r="MWB36" s="264"/>
      <c r="MWC36" s="264"/>
      <c r="MWD36" s="264"/>
      <c r="MWE36" s="264"/>
      <c r="MWF36" s="264"/>
      <c r="MWG36" s="264"/>
      <c r="MWH36" s="264"/>
      <c r="MWI36" s="264"/>
      <c r="MWJ36" s="264"/>
      <c r="MWK36" s="264"/>
      <c r="MWL36" s="264"/>
      <c r="MWM36" s="264"/>
      <c r="MWN36" s="264"/>
      <c r="MWO36" s="264"/>
      <c r="MWP36" s="264"/>
      <c r="MWQ36" s="264"/>
      <c r="MWR36" s="264"/>
      <c r="MWS36" s="264"/>
      <c r="MWT36" s="264"/>
      <c r="MWU36" s="264"/>
      <c r="MWV36" s="264"/>
      <c r="MWW36" s="264"/>
      <c r="MWX36" s="264"/>
      <c r="MWY36" s="264"/>
      <c r="MWZ36" s="264"/>
      <c r="MXA36" s="264"/>
      <c r="MXB36" s="264"/>
      <c r="MXC36" s="264"/>
      <c r="MXD36" s="264"/>
      <c r="MXE36" s="264"/>
      <c r="MXF36" s="264"/>
      <c r="MXG36" s="264"/>
      <c r="MXH36" s="264"/>
      <c r="MXI36" s="264"/>
      <c r="MXJ36" s="264"/>
      <c r="MXK36" s="264"/>
      <c r="MXL36" s="264"/>
      <c r="MXM36" s="264"/>
      <c r="MXN36" s="264"/>
      <c r="MXO36" s="264"/>
      <c r="MXP36" s="264"/>
      <c r="MXQ36" s="264"/>
      <c r="MXR36" s="264"/>
      <c r="MXS36" s="264"/>
      <c r="MXT36" s="264"/>
      <c r="MXU36" s="264"/>
      <c r="MXV36" s="264"/>
      <c r="MXW36" s="264"/>
      <c r="MXX36" s="264"/>
      <c r="MXY36" s="264"/>
      <c r="MXZ36" s="264"/>
      <c r="MYA36" s="264"/>
      <c r="MYB36" s="264"/>
      <c r="MYC36" s="264"/>
      <c r="MYD36" s="264"/>
      <c r="MYE36" s="264"/>
      <c r="MYF36" s="264"/>
      <c r="MYG36" s="264"/>
      <c r="MYH36" s="264"/>
      <c r="MYI36" s="264"/>
      <c r="MYJ36" s="264"/>
      <c r="MYK36" s="264"/>
      <c r="MYL36" s="264"/>
      <c r="MYM36" s="264"/>
      <c r="MYN36" s="264"/>
      <c r="MYO36" s="264"/>
      <c r="MYP36" s="264"/>
      <c r="MYQ36" s="264"/>
      <c r="MYR36" s="264"/>
      <c r="MYS36" s="264"/>
      <c r="MYT36" s="264"/>
      <c r="MYU36" s="264"/>
      <c r="MYV36" s="264"/>
      <c r="MYW36" s="264"/>
      <c r="MYX36" s="264"/>
      <c r="MYY36" s="264"/>
      <c r="MYZ36" s="264"/>
      <c r="MZA36" s="264"/>
      <c r="MZB36" s="264"/>
      <c r="MZC36" s="264"/>
      <c r="MZD36" s="264"/>
      <c r="MZE36" s="264"/>
      <c r="MZF36" s="264"/>
      <c r="MZG36" s="264"/>
      <c r="MZH36" s="264"/>
      <c r="MZI36" s="264"/>
      <c r="MZJ36" s="264"/>
      <c r="MZK36" s="264"/>
      <c r="MZL36" s="264"/>
      <c r="MZM36" s="264"/>
      <c r="MZN36" s="264"/>
      <c r="MZO36" s="264"/>
      <c r="MZP36" s="264"/>
      <c r="MZQ36" s="264"/>
      <c r="MZR36" s="264"/>
      <c r="MZS36" s="264"/>
      <c r="MZT36" s="264"/>
      <c r="MZU36" s="264"/>
      <c r="MZV36" s="264"/>
      <c r="MZW36" s="264"/>
      <c r="MZX36" s="264"/>
      <c r="MZY36" s="264"/>
      <c r="MZZ36" s="264"/>
      <c r="NAA36" s="264"/>
      <c r="NAB36" s="264"/>
      <c r="NAC36" s="264"/>
      <c r="NAD36" s="264"/>
      <c r="NAE36" s="264"/>
      <c r="NAF36" s="264"/>
      <c r="NAG36" s="264"/>
      <c r="NAH36" s="264"/>
      <c r="NAI36" s="264"/>
      <c r="NAJ36" s="264"/>
      <c r="NAK36" s="264"/>
      <c r="NAL36" s="264"/>
      <c r="NAM36" s="264"/>
      <c r="NAN36" s="264"/>
      <c r="NAO36" s="264"/>
      <c r="NAP36" s="264"/>
      <c r="NAQ36" s="264"/>
      <c r="NAR36" s="264"/>
      <c r="NAS36" s="264"/>
      <c r="NAT36" s="264"/>
      <c r="NAU36" s="264"/>
      <c r="NAV36" s="264"/>
      <c r="NAW36" s="264"/>
      <c r="NAX36" s="264"/>
      <c r="NAY36" s="264"/>
      <c r="NAZ36" s="264"/>
      <c r="NBA36" s="264"/>
      <c r="NBB36" s="264"/>
      <c r="NBC36" s="264"/>
      <c r="NBD36" s="264"/>
      <c r="NBE36" s="264"/>
      <c r="NBF36" s="264"/>
      <c r="NBG36" s="264"/>
      <c r="NBH36" s="264"/>
      <c r="NBI36" s="264"/>
      <c r="NBJ36" s="264"/>
      <c r="NBK36" s="264"/>
      <c r="NBL36" s="264"/>
      <c r="NBM36" s="264"/>
      <c r="NBN36" s="264"/>
      <c r="NBO36" s="264"/>
      <c r="NBP36" s="264"/>
      <c r="NBQ36" s="264"/>
      <c r="NBR36" s="264"/>
      <c r="NBS36" s="264"/>
      <c r="NBT36" s="264"/>
      <c r="NBU36" s="264"/>
      <c r="NBV36" s="264"/>
      <c r="NBW36" s="264"/>
      <c r="NBX36" s="264"/>
      <c r="NBY36" s="264"/>
      <c r="NBZ36" s="264"/>
      <c r="NCA36" s="264"/>
      <c r="NCB36" s="264"/>
      <c r="NCC36" s="264"/>
      <c r="NCD36" s="264"/>
      <c r="NCE36" s="264"/>
      <c r="NCF36" s="264"/>
      <c r="NCG36" s="264"/>
      <c r="NCH36" s="264"/>
      <c r="NCI36" s="264"/>
      <c r="NCJ36" s="264"/>
      <c r="NCK36" s="264"/>
      <c r="NCL36" s="264"/>
      <c r="NCM36" s="264"/>
      <c r="NCN36" s="264"/>
      <c r="NCO36" s="264"/>
      <c r="NCP36" s="264"/>
      <c r="NCQ36" s="264"/>
      <c r="NCR36" s="264"/>
      <c r="NCS36" s="264"/>
      <c r="NCT36" s="264"/>
      <c r="NCU36" s="264"/>
      <c r="NCV36" s="264"/>
      <c r="NCW36" s="264"/>
      <c r="NCX36" s="264"/>
      <c r="NCY36" s="264"/>
      <c r="NCZ36" s="264"/>
      <c r="NDA36" s="264"/>
      <c r="NDB36" s="264"/>
      <c r="NDC36" s="264"/>
      <c r="NDD36" s="264"/>
      <c r="NDE36" s="264"/>
      <c r="NDF36" s="264"/>
      <c r="NDG36" s="264"/>
      <c r="NDH36" s="264"/>
      <c r="NDI36" s="264"/>
      <c r="NDJ36" s="264"/>
      <c r="NDK36" s="264"/>
      <c r="NDL36" s="264"/>
      <c r="NDM36" s="264"/>
      <c r="NDN36" s="264"/>
      <c r="NDO36" s="264"/>
      <c r="NDP36" s="264"/>
      <c r="NDQ36" s="264"/>
      <c r="NDR36" s="264"/>
      <c r="NDS36" s="264"/>
      <c r="NDT36" s="264"/>
      <c r="NDU36" s="264"/>
      <c r="NDV36" s="264"/>
      <c r="NDW36" s="264"/>
      <c r="NDX36" s="264"/>
      <c r="NDY36" s="264"/>
      <c r="NDZ36" s="264"/>
      <c r="NEA36" s="264"/>
      <c r="NEB36" s="264"/>
      <c r="NEC36" s="264"/>
      <c r="NED36" s="264"/>
      <c r="NEE36" s="264"/>
      <c r="NEF36" s="264"/>
      <c r="NEG36" s="264"/>
      <c r="NEH36" s="264"/>
      <c r="NEI36" s="264"/>
      <c r="NEJ36" s="264"/>
      <c r="NEK36" s="264"/>
      <c r="NEL36" s="264"/>
      <c r="NEM36" s="264"/>
      <c r="NEN36" s="264"/>
      <c r="NEO36" s="264"/>
      <c r="NEP36" s="264"/>
      <c r="NEQ36" s="264"/>
      <c r="NER36" s="264"/>
      <c r="NES36" s="264"/>
      <c r="NET36" s="264"/>
      <c r="NEU36" s="264"/>
      <c r="NEV36" s="264"/>
      <c r="NEW36" s="264"/>
      <c r="NEX36" s="264"/>
      <c r="NEY36" s="264"/>
      <c r="NEZ36" s="264"/>
      <c r="NFA36" s="264"/>
      <c r="NFB36" s="264"/>
      <c r="NFC36" s="264"/>
      <c r="NFD36" s="264"/>
      <c r="NFE36" s="264"/>
      <c r="NFF36" s="264"/>
      <c r="NFG36" s="264"/>
      <c r="NFH36" s="264"/>
      <c r="NFI36" s="264"/>
      <c r="NFJ36" s="264"/>
      <c r="NFK36" s="264"/>
      <c r="NFL36" s="264"/>
      <c r="NFM36" s="264"/>
      <c r="NFN36" s="264"/>
      <c r="NFO36" s="264"/>
      <c r="NFP36" s="264"/>
      <c r="NFQ36" s="264"/>
      <c r="NFR36" s="264"/>
      <c r="NFS36" s="264"/>
      <c r="NFT36" s="264"/>
      <c r="NFU36" s="264"/>
      <c r="NFV36" s="264"/>
      <c r="NFW36" s="264"/>
      <c r="NFX36" s="264"/>
      <c r="NFY36" s="264"/>
      <c r="NFZ36" s="264"/>
      <c r="NGA36" s="264"/>
      <c r="NGB36" s="264"/>
      <c r="NGC36" s="264"/>
      <c r="NGD36" s="264"/>
      <c r="NGE36" s="264"/>
      <c r="NGF36" s="264"/>
      <c r="NGG36" s="264"/>
      <c r="NGH36" s="264"/>
      <c r="NGI36" s="264"/>
      <c r="NGJ36" s="264"/>
      <c r="NGK36" s="264"/>
      <c r="NGL36" s="264"/>
      <c r="NGM36" s="264"/>
      <c r="NGN36" s="264"/>
      <c r="NGO36" s="264"/>
      <c r="NGP36" s="264"/>
      <c r="NGQ36" s="264"/>
      <c r="NGR36" s="264"/>
      <c r="NGS36" s="264"/>
      <c r="NGT36" s="264"/>
      <c r="NGU36" s="264"/>
      <c r="NGV36" s="264"/>
      <c r="NGW36" s="264"/>
      <c r="NGX36" s="264"/>
      <c r="NGY36" s="264"/>
      <c r="NGZ36" s="264"/>
      <c r="NHA36" s="264"/>
      <c r="NHB36" s="264"/>
      <c r="NHC36" s="264"/>
      <c r="NHD36" s="264"/>
      <c r="NHE36" s="264"/>
      <c r="NHF36" s="264"/>
      <c r="NHG36" s="264"/>
      <c r="NHH36" s="264"/>
      <c r="NHI36" s="264"/>
      <c r="NHJ36" s="264"/>
      <c r="NHK36" s="264"/>
      <c r="NHL36" s="264"/>
      <c r="NHM36" s="264"/>
      <c r="NHN36" s="264"/>
      <c r="NHO36" s="264"/>
      <c r="NHP36" s="264"/>
      <c r="NHQ36" s="264"/>
      <c r="NHR36" s="264"/>
      <c r="NHS36" s="264"/>
      <c r="NHT36" s="264"/>
      <c r="NHU36" s="264"/>
      <c r="NHV36" s="264"/>
      <c r="NHW36" s="264"/>
      <c r="NHX36" s="264"/>
      <c r="NHY36" s="264"/>
      <c r="NHZ36" s="264"/>
      <c r="NIA36" s="264"/>
      <c r="NIB36" s="264"/>
      <c r="NIC36" s="264"/>
      <c r="NID36" s="264"/>
      <c r="NIE36" s="264"/>
      <c r="NIF36" s="264"/>
      <c r="NIG36" s="264"/>
      <c r="NIH36" s="264"/>
      <c r="NII36" s="264"/>
      <c r="NIJ36" s="264"/>
      <c r="NIK36" s="264"/>
      <c r="NIL36" s="264"/>
      <c r="NIM36" s="264"/>
      <c r="NIN36" s="264"/>
      <c r="NIO36" s="264"/>
      <c r="NIP36" s="264"/>
      <c r="NIQ36" s="264"/>
      <c r="NIR36" s="264"/>
      <c r="NIS36" s="264"/>
      <c r="NIT36" s="264"/>
      <c r="NIU36" s="264"/>
      <c r="NIV36" s="264"/>
      <c r="NIW36" s="264"/>
      <c r="NIX36" s="264"/>
      <c r="NIY36" s="264"/>
      <c r="NIZ36" s="264"/>
      <c r="NJA36" s="264"/>
      <c r="NJB36" s="264"/>
      <c r="NJC36" s="264"/>
      <c r="NJD36" s="264"/>
      <c r="NJE36" s="264"/>
      <c r="NJF36" s="264"/>
      <c r="NJG36" s="264"/>
      <c r="NJH36" s="264"/>
      <c r="NJI36" s="264"/>
      <c r="NJJ36" s="264"/>
      <c r="NJK36" s="264"/>
      <c r="NJL36" s="264"/>
      <c r="NJM36" s="264"/>
      <c r="NJN36" s="264"/>
      <c r="NJO36" s="264"/>
      <c r="NJP36" s="264"/>
      <c r="NJQ36" s="264"/>
      <c r="NJR36" s="264"/>
      <c r="NJS36" s="264"/>
      <c r="NJT36" s="264"/>
      <c r="NJU36" s="264"/>
      <c r="NJV36" s="264"/>
      <c r="NJW36" s="264"/>
      <c r="NJX36" s="264"/>
      <c r="NJY36" s="264"/>
      <c r="NJZ36" s="264"/>
      <c r="NKA36" s="264"/>
      <c r="NKB36" s="264"/>
      <c r="NKC36" s="264"/>
      <c r="NKD36" s="264"/>
      <c r="NKE36" s="264"/>
      <c r="NKF36" s="264"/>
      <c r="NKG36" s="264"/>
      <c r="NKH36" s="264"/>
      <c r="NKI36" s="264"/>
      <c r="NKJ36" s="264"/>
      <c r="NKK36" s="264"/>
      <c r="NKL36" s="264"/>
      <c r="NKM36" s="264"/>
      <c r="NKN36" s="264"/>
      <c r="NKO36" s="264"/>
      <c r="NKP36" s="264"/>
      <c r="NKQ36" s="264"/>
      <c r="NKR36" s="264"/>
      <c r="NKS36" s="264"/>
      <c r="NKT36" s="264"/>
      <c r="NKU36" s="264"/>
      <c r="NKV36" s="264"/>
      <c r="NKW36" s="264"/>
      <c r="NKX36" s="264"/>
      <c r="NKY36" s="264"/>
      <c r="NKZ36" s="264"/>
      <c r="NLA36" s="264"/>
      <c r="NLB36" s="264"/>
      <c r="NLC36" s="264"/>
      <c r="NLD36" s="264"/>
      <c r="NLE36" s="264"/>
      <c r="NLF36" s="264"/>
      <c r="NLG36" s="264"/>
      <c r="NLH36" s="264"/>
      <c r="NLI36" s="264"/>
      <c r="NLJ36" s="264"/>
      <c r="NLK36" s="264"/>
      <c r="NLL36" s="264"/>
      <c r="NLM36" s="264"/>
      <c r="NLN36" s="264"/>
      <c r="NLO36" s="264"/>
      <c r="NLP36" s="264"/>
      <c r="NLQ36" s="264"/>
      <c r="NLR36" s="264"/>
      <c r="NLS36" s="264"/>
      <c r="NLT36" s="264"/>
      <c r="NLU36" s="264"/>
      <c r="NLV36" s="264"/>
      <c r="NLW36" s="264"/>
      <c r="NLX36" s="264"/>
      <c r="NLY36" s="264"/>
      <c r="NLZ36" s="264"/>
      <c r="NMA36" s="264"/>
      <c r="NMB36" s="264"/>
      <c r="NMC36" s="264"/>
      <c r="NMD36" s="264"/>
      <c r="NME36" s="264"/>
      <c r="NMF36" s="264"/>
      <c r="NMG36" s="264"/>
      <c r="NMH36" s="264"/>
      <c r="NMI36" s="264"/>
      <c r="NMJ36" s="264"/>
      <c r="NMK36" s="264"/>
      <c r="NML36" s="264"/>
      <c r="NMM36" s="264"/>
      <c r="NMN36" s="264"/>
      <c r="NMO36" s="264"/>
      <c r="NMP36" s="264"/>
      <c r="NMQ36" s="264"/>
      <c r="NMR36" s="264"/>
      <c r="NMS36" s="264"/>
      <c r="NMT36" s="264"/>
      <c r="NMU36" s="264"/>
      <c r="NMV36" s="264"/>
      <c r="NMW36" s="264"/>
      <c r="NMX36" s="264"/>
      <c r="NMY36" s="264"/>
      <c r="NMZ36" s="264"/>
      <c r="NNA36" s="264"/>
      <c r="NNB36" s="264"/>
      <c r="NNC36" s="264"/>
      <c r="NND36" s="264"/>
      <c r="NNE36" s="264"/>
      <c r="NNF36" s="264"/>
      <c r="NNG36" s="264"/>
      <c r="NNH36" s="264"/>
      <c r="NNI36" s="264"/>
      <c r="NNJ36" s="264"/>
      <c r="NNK36" s="264"/>
      <c r="NNL36" s="264"/>
      <c r="NNM36" s="264"/>
      <c r="NNN36" s="264"/>
      <c r="NNO36" s="264"/>
      <c r="NNP36" s="264"/>
      <c r="NNQ36" s="264"/>
      <c r="NNR36" s="264"/>
      <c r="NNS36" s="264"/>
      <c r="NNT36" s="264"/>
      <c r="NNU36" s="264"/>
      <c r="NNV36" s="264"/>
      <c r="NNW36" s="264"/>
      <c r="NNX36" s="264"/>
      <c r="NNY36" s="264"/>
      <c r="NNZ36" s="264"/>
      <c r="NOA36" s="264"/>
      <c r="NOB36" s="264"/>
      <c r="NOC36" s="264"/>
      <c r="NOD36" s="264"/>
      <c r="NOE36" s="264"/>
      <c r="NOF36" s="264"/>
      <c r="NOG36" s="264"/>
      <c r="NOH36" s="264"/>
      <c r="NOI36" s="264"/>
      <c r="NOJ36" s="264"/>
      <c r="NOK36" s="264"/>
      <c r="NOL36" s="264"/>
      <c r="NOM36" s="264"/>
      <c r="NON36" s="264"/>
      <c r="NOO36" s="264"/>
      <c r="NOP36" s="264"/>
      <c r="NOQ36" s="264"/>
      <c r="NOR36" s="264"/>
      <c r="NOS36" s="264"/>
      <c r="NOT36" s="264"/>
      <c r="NOU36" s="264"/>
      <c r="NOV36" s="264"/>
      <c r="NOW36" s="264"/>
      <c r="NOX36" s="264"/>
      <c r="NOY36" s="264"/>
      <c r="NOZ36" s="264"/>
      <c r="NPA36" s="264"/>
      <c r="NPB36" s="264"/>
      <c r="NPC36" s="264"/>
      <c r="NPD36" s="264"/>
      <c r="NPE36" s="264"/>
      <c r="NPF36" s="264"/>
      <c r="NPG36" s="264"/>
      <c r="NPH36" s="264"/>
      <c r="NPI36" s="264"/>
      <c r="NPJ36" s="264"/>
      <c r="NPK36" s="264"/>
      <c r="NPL36" s="264"/>
      <c r="NPM36" s="264"/>
      <c r="NPN36" s="264"/>
      <c r="NPO36" s="264"/>
      <c r="NPP36" s="264"/>
      <c r="NPQ36" s="264"/>
      <c r="NPR36" s="264"/>
      <c r="NPS36" s="264"/>
      <c r="NPT36" s="264"/>
      <c r="NPU36" s="264"/>
      <c r="NPV36" s="264"/>
      <c r="NPW36" s="264"/>
      <c r="NPX36" s="264"/>
      <c r="NPY36" s="264"/>
      <c r="NPZ36" s="264"/>
      <c r="NQA36" s="264"/>
      <c r="NQB36" s="264"/>
      <c r="NQC36" s="264"/>
      <c r="NQD36" s="264"/>
      <c r="NQE36" s="264"/>
      <c r="NQF36" s="264"/>
      <c r="NQG36" s="264"/>
      <c r="NQH36" s="264"/>
      <c r="NQI36" s="264"/>
      <c r="NQJ36" s="264"/>
      <c r="NQK36" s="264"/>
      <c r="NQL36" s="264"/>
      <c r="NQM36" s="264"/>
      <c r="NQN36" s="264"/>
      <c r="NQO36" s="264"/>
      <c r="NQP36" s="264"/>
      <c r="NQQ36" s="264"/>
      <c r="NQR36" s="264"/>
      <c r="NQS36" s="264"/>
      <c r="NQT36" s="264"/>
      <c r="NQU36" s="264"/>
      <c r="NQV36" s="264"/>
      <c r="NQW36" s="264"/>
      <c r="NQX36" s="264"/>
      <c r="NQY36" s="264"/>
      <c r="NQZ36" s="264"/>
      <c r="NRA36" s="264"/>
      <c r="NRB36" s="264"/>
      <c r="NRC36" s="264"/>
      <c r="NRD36" s="264"/>
      <c r="NRE36" s="264"/>
      <c r="NRF36" s="264"/>
      <c r="NRG36" s="264"/>
      <c r="NRH36" s="264"/>
      <c r="NRI36" s="264"/>
      <c r="NRJ36" s="264"/>
      <c r="NRK36" s="264"/>
      <c r="NRL36" s="264"/>
      <c r="NRM36" s="264"/>
      <c r="NRN36" s="264"/>
      <c r="NRO36" s="264"/>
      <c r="NRP36" s="264"/>
      <c r="NRQ36" s="264"/>
      <c r="NRR36" s="264"/>
      <c r="NRS36" s="264"/>
      <c r="NRT36" s="264"/>
      <c r="NRU36" s="264"/>
      <c r="NRV36" s="264"/>
      <c r="NRW36" s="264"/>
      <c r="NRX36" s="264"/>
      <c r="NRY36" s="264"/>
      <c r="NRZ36" s="264"/>
      <c r="NSA36" s="264"/>
      <c r="NSB36" s="264"/>
      <c r="NSC36" s="264"/>
      <c r="NSD36" s="264"/>
      <c r="NSE36" s="264"/>
      <c r="NSF36" s="264"/>
      <c r="NSG36" s="264"/>
      <c r="NSH36" s="264"/>
      <c r="NSI36" s="264"/>
      <c r="NSJ36" s="264"/>
      <c r="NSK36" s="264"/>
      <c r="NSL36" s="264"/>
      <c r="NSM36" s="264"/>
      <c r="NSN36" s="264"/>
      <c r="NSO36" s="264"/>
      <c r="NSP36" s="264"/>
      <c r="NSQ36" s="264"/>
      <c r="NSR36" s="264"/>
      <c r="NSS36" s="264"/>
      <c r="NST36" s="264"/>
      <c r="NSU36" s="264"/>
      <c r="NSV36" s="264"/>
      <c r="NSW36" s="264"/>
      <c r="NSX36" s="264"/>
      <c r="NSY36" s="264"/>
      <c r="NSZ36" s="264"/>
      <c r="NTA36" s="264"/>
      <c r="NTB36" s="264"/>
      <c r="NTC36" s="264"/>
      <c r="NTD36" s="264"/>
      <c r="NTE36" s="264"/>
      <c r="NTF36" s="264"/>
      <c r="NTG36" s="264"/>
      <c r="NTH36" s="264"/>
      <c r="NTI36" s="264"/>
      <c r="NTJ36" s="264"/>
      <c r="NTK36" s="264"/>
      <c r="NTL36" s="264"/>
      <c r="NTM36" s="264"/>
      <c r="NTN36" s="264"/>
      <c r="NTO36" s="264"/>
      <c r="NTP36" s="264"/>
      <c r="NTQ36" s="264"/>
      <c r="NTR36" s="264"/>
      <c r="NTS36" s="264"/>
      <c r="NTT36" s="264"/>
      <c r="NTU36" s="264"/>
      <c r="NTV36" s="264"/>
      <c r="NTW36" s="264"/>
      <c r="NTX36" s="264"/>
      <c r="NTY36" s="264"/>
      <c r="NTZ36" s="264"/>
      <c r="NUA36" s="264"/>
      <c r="NUB36" s="264"/>
      <c r="NUC36" s="264"/>
      <c r="NUD36" s="264"/>
      <c r="NUE36" s="264"/>
      <c r="NUF36" s="264"/>
      <c r="NUG36" s="264"/>
      <c r="NUH36" s="264"/>
      <c r="NUI36" s="264"/>
      <c r="NUJ36" s="264"/>
      <c r="NUK36" s="264"/>
      <c r="NUL36" s="264"/>
      <c r="NUM36" s="264"/>
      <c r="NUN36" s="264"/>
      <c r="NUO36" s="264"/>
      <c r="NUP36" s="264"/>
      <c r="NUQ36" s="264"/>
      <c r="NUR36" s="264"/>
      <c r="NUS36" s="264"/>
      <c r="NUT36" s="264"/>
      <c r="NUU36" s="264"/>
      <c r="NUV36" s="264"/>
      <c r="NUW36" s="264"/>
      <c r="NUX36" s="264"/>
      <c r="NUY36" s="264"/>
      <c r="NUZ36" s="264"/>
      <c r="NVA36" s="264"/>
      <c r="NVB36" s="264"/>
      <c r="NVC36" s="264"/>
      <c r="NVD36" s="264"/>
      <c r="NVE36" s="264"/>
      <c r="NVF36" s="264"/>
      <c r="NVG36" s="264"/>
      <c r="NVH36" s="264"/>
      <c r="NVI36" s="264"/>
      <c r="NVJ36" s="264"/>
      <c r="NVK36" s="264"/>
      <c r="NVL36" s="264"/>
      <c r="NVM36" s="264"/>
      <c r="NVN36" s="264"/>
      <c r="NVO36" s="264"/>
      <c r="NVP36" s="264"/>
      <c r="NVQ36" s="264"/>
      <c r="NVR36" s="264"/>
      <c r="NVS36" s="264"/>
      <c r="NVT36" s="264"/>
      <c r="NVU36" s="264"/>
      <c r="NVV36" s="264"/>
      <c r="NVW36" s="264"/>
      <c r="NVX36" s="264"/>
      <c r="NVY36" s="264"/>
      <c r="NVZ36" s="264"/>
      <c r="NWA36" s="264"/>
      <c r="NWB36" s="264"/>
      <c r="NWC36" s="264"/>
      <c r="NWD36" s="264"/>
      <c r="NWE36" s="264"/>
      <c r="NWF36" s="264"/>
      <c r="NWG36" s="264"/>
      <c r="NWH36" s="264"/>
      <c r="NWI36" s="264"/>
      <c r="NWJ36" s="264"/>
      <c r="NWK36" s="264"/>
      <c r="NWL36" s="264"/>
      <c r="NWM36" s="264"/>
      <c r="NWN36" s="264"/>
      <c r="NWO36" s="264"/>
      <c r="NWP36" s="264"/>
      <c r="NWQ36" s="264"/>
      <c r="NWR36" s="264"/>
      <c r="NWS36" s="264"/>
      <c r="NWT36" s="264"/>
      <c r="NWU36" s="264"/>
      <c r="NWV36" s="264"/>
      <c r="NWW36" s="264"/>
      <c r="NWX36" s="264"/>
      <c r="NWY36" s="264"/>
      <c r="NWZ36" s="264"/>
      <c r="NXA36" s="264"/>
      <c r="NXB36" s="264"/>
      <c r="NXC36" s="264"/>
      <c r="NXD36" s="264"/>
      <c r="NXE36" s="264"/>
      <c r="NXF36" s="264"/>
      <c r="NXG36" s="264"/>
      <c r="NXH36" s="264"/>
      <c r="NXI36" s="264"/>
      <c r="NXJ36" s="264"/>
      <c r="NXK36" s="264"/>
      <c r="NXL36" s="264"/>
      <c r="NXM36" s="264"/>
      <c r="NXN36" s="264"/>
      <c r="NXO36" s="264"/>
      <c r="NXP36" s="264"/>
      <c r="NXQ36" s="264"/>
      <c r="NXR36" s="264"/>
      <c r="NXS36" s="264"/>
      <c r="NXT36" s="264"/>
      <c r="NXU36" s="264"/>
      <c r="NXV36" s="264"/>
      <c r="NXW36" s="264"/>
      <c r="NXX36" s="264"/>
      <c r="NXY36" s="264"/>
      <c r="NXZ36" s="264"/>
      <c r="NYA36" s="264"/>
      <c r="NYB36" s="264"/>
      <c r="NYC36" s="264"/>
      <c r="NYD36" s="264"/>
      <c r="NYE36" s="264"/>
      <c r="NYF36" s="264"/>
      <c r="NYG36" s="264"/>
      <c r="NYH36" s="264"/>
      <c r="NYI36" s="264"/>
      <c r="NYJ36" s="264"/>
      <c r="NYK36" s="264"/>
      <c r="NYL36" s="264"/>
      <c r="NYM36" s="264"/>
      <c r="NYN36" s="264"/>
      <c r="NYO36" s="264"/>
      <c r="NYP36" s="264"/>
      <c r="NYQ36" s="264"/>
      <c r="NYR36" s="264"/>
      <c r="NYS36" s="264"/>
      <c r="NYT36" s="264"/>
      <c r="NYU36" s="264"/>
      <c r="NYV36" s="264"/>
      <c r="NYW36" s="264"/>
      <c r="NYX36" s="264"/>
      <c r="NYY36" s="264"/>
      <c r="NYZ36" s="264"/>
      <c r="NZA36" s="264"/>
      <c r="NZB36" s="264"/>
      <c r="NZC36" s="264"/>
      <c r="NZD36" s="264"/>
      <c r="NZE36" s="264"/>
      <c r="NZF36" s="264"/>
      <c r="NZG36" s="264"/>
      <c r="NZH36" s="264"/>
      <c r="NZI36" s="264"/>
      <c r="NZJ36" s="264"/>
      <c r="NZK36" s="264"/>
      <c r="NZL36" s="264"/>
      <c r="NZM36" s="264"/>
      <c r="NZN36" s="264"/>
      <c r="NZO36" s="264"/>
      <c r="NZP36" s="264"/>
      <c r="NZQ36" s="264"/>
      <c r="NZR36" s="264"/>
      <c r="NZS36" s="264"/>
      <c r="NZT36" s="264"/>
      <c r="NZU36" s="264"/>
      <c r="NZV36" s="264"/>
      <c r="NZW36" s="264"/>
      <c r="NZX36" s="264"/>
      <c r="NZY36" s="264"/>
      <c r="NZZ36" s="264"/>
      <c r="OAA36" s="264"/>
      <c r="OAB36" s="264"/>
      <c r="OAC36" s="264"/>
      <c r="OAD36" s="264"/>
      <c r="OAE36" s="264"/>
      <c r="OAF36" s="264"/>
      <c r="OAG36" s="264"/>
      <c r="OAH36" s="264"/>
      <c r="OAI36" s="264"/>
      <c r="OAJ36" s="264"/>
      <c r="OAK36" s="264"/>
      <c r="OAL36" s="264"/>
      <c r="OAM36" s="264"/>
      <c r="OAN36" s="264"/>
      <c r="OAO36" s="264"/>
      <c r="OAP36" s="264"/>
      <c r="OAQ36" s="264"/>
      <c r="OAR36" s="264"/>
      <c r="OAS36" s="264"/>
      <c r="OAT36" s="264"/>
      <c r="OAU36" s="264"/>
      <c r="OAV36" s="264"/>
      <c r="OAW36" s="264"/>
      <c r="OAX36" s="264"/>
      <c r="OAY36" s="264"/>
      <c r="OAZ36" s="264"/>
      <c r="OBA36" s="264"/>
      <c r="OBB36" s="264"/>
      <c r="OBC36" s="264"/>
      <c r="OBD36" s="264"/>
      <c r="OBE36" s="264"/>
      <c r="OBF36" s="264"/>
      <c r="OBG36" s="264"/>
      <c r="OBH36" s="264"/>
      <c r="OBI36" s="264"/>
      <c r="OBJ36" s="264"/>
      <c r="OBK36" s="264"/>
      <c r="OBL36" s="264"/>
      <c r="OBM36" s="264"/>
      <c r="OBN36" s="264"/>
      <c r="OBO36" s="264"/>
      <c r="OBP36" s="264"/>
      <c r="OBQ36" s="264"/>
      <c r="OBR36" s="264"/>
      <c r="OBS36" s="264"/>
      <c r="OBT36" s="264"/>
      <c r="OBU36" s="264"/>
      <c r="OBV36" s="264"/>
      <c r="OBW36" s="264"/>
      <c r="OBX36" s="264"/>
      <c r="OBY36" s="264"/>
      <c r="OBZ36" s="264"/>
      <c r="OCA36" s="264"/>
      <c r="OCB36" s="264"/>
      <c r="OCC36" s="264"/>
      <c r="OCD36" s="264"/>
      <c r="OCE36" s="264"/>
      <c r="OCF36" s="264"/>
      <c r="OCG36" s="264"/>
      <c r="OCH36" s="264"/>
      <c r="OCI36" s="264"/>
      <c r="OCJ36" s="264"/>
      <c r="OCK36" s="264"/>
      <c r="OCL36" s="264"/>
      <c r="OCM36" s="264"/>
      <c r="OCN36" s="264"/>
      <c r="OCO36" s="264"/>
      <c r="OCP36" s="264"/>
      <c r="OCQ36" s="264"/>
      <c r="OCR36" s="264"/>
      <c r="OCS36" s="264"/>
      <c r="OCT36" s="264"/>
      <c r="OCU36" s="264"/>
      <c r="OCV36" s="264"/>
      <c r="OCW36" s="264"/>
      <c r="OCX36" s="264"/>
      <c r="OCY36" s="264"/>
      <c r="OCZ36" s="264"/>
      <c r="ODA36" s="264"/>
      <c r="ODB36" s="264"/>
      <c r="ODC36" s="264"/>
      <c r="ODD36" s="264"/>
      <c r="ODE36" s="264"/>
      <c r="ODF36" s="264"/>
      <c r="ODG36" s="264"/>
      <c r="ODH36" s="264"/>
      <c r="ODI36" s="264"/>
      <c r="ODJ36" s="264"/>
      <c r="ODK36" s="264"/>
      <c r="ODL36" s="264"/>
      <c r="ODM36" s="264"/>
      <c r="ODN36" s="264"/>
      <c r="ODO36" s="264"/>
      <c r="ODP36" s="264"/>
      <c r="ODQ36" s="264"/>
      <c r="ODR36" s="264"/>
      <c r="ODS36" s="264"/>
      <c r="ODT36" s="264"/>
      <c r="ODU36" s="264"/>
      <c r="ODV36" s="264"/>
      <c r="ODW36" s="264"/>
      <c r="ODX36" s="264"/>
      <c r="ODY36" s="264"/>
      <c r="ODZ36" s="264"/>
      <c r="OEA36" s="264"/>
      <c r="OEB36" s="264"/>
      <c r="OEC36" s="264"/>
      <c r="OED36" s="264"/>
      <c r="OEE36" s="264"/>
      <c r="OEF36" s="264"/>
      <c r="OEG36" s="264"/>
      <c r="OEH36" s="264"/>
      <c r="OEI36" s="264"/>
      <c r="OEJ36" s="264"/>
      <c r="OEK36" s="264"/>
      <c r="OEL36" s="264"/>
      <c r="OEM36" s="264"/>
      <c r="OEN36" s="264"/>
      <c r="OEO36" s="264"/>
      <c r="OEP36" s="264"/>
      <c r="OEQ36" s="264"/>
      <c r="OER36" s="264"/>
      <c r="OES36" s="264"/>
      <c r="OET36" s="264"/>
      <c r="OEU36" s="264"/>
      <c r="OEV36" s="264"/>
      <c r="OEW36" s="264"/>
      <c r="OEX36" s="264"/>
      <c r="OEY36" s="264"/>
      <c r="OEZ36" s="264"/>
      <c r="OFA36" s="264"/>
      <c r="OFB36" s="264"/>
      <c r="OFC36" s="264"/>
      <c r="OFD36" s="264"/>
      <c r="OFE36" s="264"/>
      <c r="OFF36" s="264"/>
      <c r="OFG36" s="264"/>
      <c r="OFH36" s="264"/>
      <c r="OFI36" s="264"/>
      <c r="OFJ36" s="264"/>
      <c r="OFK36" s="264"/>
      <c r="OFL36" s="264"/>
      <c r="OFM36" s="264"/>
      <c r="OFN36" s="264"/>
      <c r="OFO36" s="264"/>
      <c r="OFP36" s="264"/>
      <c r="OFQ36" s="264"/>
      <c r="OFR36" s="264"/>
      <c r="OFS36" s="264"/>
      <c r="OFT36" s="264"/>
      <c r="OFU36" s="264"/>
      <c r="OFV36" s="264"/>
      <c r="OFW36" s="264"/>
      <c r="OFX36" s="264"/>
      <c r="OFY36" s="264"/>
      <c r="OFZ36" s="264"/>
      <c r="OGA36" s="264"/>
      <c r="OGB36" s="264"/>
      <c r="OGC36" s="264"/>
      <c r="OGD36" s="264"/>
      <c r="OGE36" s="264"/>
      <c r="OGF36" s="264"/>
      <c r="OGG36" s="264"/>
      <c r="OGH36" s="264"/>
      <c r="OGI36" s="264"/>
      <c r="OGJ36" s="264"/>
      <c r="OGK36" s="264"/>
      <c r="OGL36" s="264"/>
      <c r="OGM36" s="264"/>
      <c r="OGN36" s="264"/>
      <c r="OGO36" s="264"/>
      <c r="OGP36" s="264"/>
      <c r="OGQ36" s="264"/>
      <c r="OGR36" s="264"/>
      <c r="OGS36" s="264"/>
      <c r="OGT36" s="264"/>
      <c r="OGU36" s="264"/>
      <c r="OGV36" s="264"/>
      <c r="OGW36" s="264"/>
      <c r="OGX36" s="264"/>
      <c r="OGY36" s="264"/>
      <c r="OGZ36" s="264"/>
      <c r="OHA36" s="264"/>
      <c r="OHB36" s="264"/>
      <c r="OHC36" s="264"/>
      <c r="OHD36" s="264"/>
      <c r="OHE36" s="264"/>
      <c r="OHF36" s="264"/>
      <c r="OHG36" s="264"/>
      <c r="OHH36" s="264"/>
      <c r="OHI36" s="264"/>
      <c r="OHJ36" s="264"/>
      <c r="OHK36" s="264"/>
      <c r="OHL36" s="264"/>
      <c r="OHM36" s="264"/>
      <c r="OHN36" s="264"/>
      <c r="OHO36" s="264"/>
      <c r="OHP36" s="264"/>
      <c r="OHQ36" s="264"/>
      <c r="OHR36" s="264"/>
      <c r="OHS36" s="264"/>
      <c r="OHT36" s="264"/>
      <c r="OHU36" s="264"/>
      <c r="OHV36" s="264"/>
      <c r="OHW36" s="264"/>
      <c r="OHX36" s="264"/>
      <c r="OHY36" s="264"/>
      <c r="OHZ36" s="264"/>
      <c r="OIA36" s="264"/>
      <c r="OIB36" s="264"/>
      <c r="OIC36" s="264"/>
      <c r="OID36" s="264"/>
      <c r="OIE36" s="264"/>
      <c r="OIF36" s="264"/>
      <c r="OIG36" s="264"/>
      <c r="OIH36" s="264"/>
      <c r="OII36" s="264"/>
      <c r="OIJ36" s="264"/>
      <c r="OIK36" s="264"/>
      <c r="OIL36" s="264"/>
      <c r="OIM36" s="264"/>
      <c r="OIN36" s="264"/>
      <c r="OIO36" s="264"/>
      <c r="OIP36" s="264"/>
      <c r="OIQ36" s="264"/>
      <c r="OIR36" s="264"/>
      <c r="OIS36" s="264"/>
      <c r="OIT36" s="264"/>
      <c r="OIU36" s="264"/>
      <c r="OIV36" s="264"/>
      <c r="OIW36" s="264"/>
      <c r="OIX36" s="264"/>
      <c r="OIY36" s="264"/>
      <c r="OIZ36" s="264"/>
      <c r="OJA36" s="264"/>
      <c r="OJB36" s="264"/>
      <c r="OJC36" s="264"/>
      <c r="OJD36" s="264"/>
      <c r="OJE36" s="264"/>
      <c r="OJF36" s="264"/>
      <c r="OJG36" s="264"/>
      <c r="OJH36" s="264"/>
      <c r="OJI36" s="264"/>
      <c r="OJJ36" s="264"/>
      <c r="OJK36" s="264"/>
      <c r="OJL36" s="264"/>
      <c r="OJM36" s="264"/>
      <c r="OJN36" s="264"/>
      <c r="OJO36" s="264"/>
      <c r="OJP36" s="264"/>
      <c r="OJQ36" s="264"/>
      <c r="OJR36" s="264"/>
      <c r="OJS36" s="264"/>
      <c r="OJT36" s="264"/>
      <c r="OJU36" s="264"/>
      <c r="OJV36" s="264"/>
      <c r="OJW36" s="264"/>
      <c r="OJX36" s="264"/>
      <c r="OJY36" s="264"/>
      <c r="OJZ36" s="264"/>
      <c r="OKA36" s="264"/>
      <c r="OKB36" s="264"/>
      <c r="OKC36" s="264"/>
      <c r="OKD36" s="264"/>
      <c r="OKE36" s="264"/>
      <c r="OKF36" s="264"/>
      <c r="OKG36" s="264"/>
      <c r="OKH36" s="264"/>
      <c r="OKI36" s="264"/>
      <c r="OKJ36" s="264"/>
      <c r="OKK36" s="264"/>
      <c r="OKL36" s="264"/>
      <c r="OKM36" s="264"/>
      <c r="OKN36" s="264"/>
      <c r="OKO36" s="264"/>
      <c r="OKP36" s="264"/>
      <c r="OKQ36" s="264"/>
      <c r="OKR36" s="264"/>
      <c r="OKS36" s="264"/>
      <c r="OKT36" s="264"/>
      <c r="OKU36" s="264"/>
      <c r="OKV36" s="264"/>
      <c r="OKW36" s="264"/>
      <c r="OKX36" s="264"/>
      <c r="OKY36" s="264"/>
      <c r="OKZ36" s="264"/>
      <c r="OLA36" s="264"/>
      <c r="OLB36" s="264"/>
      <c r="OLC36" s="264"/>
      <c r="OLD36" s="264"/>
      <c r="OLE36" s="264"/>
      <c r="OLF36" s="264"/>
      <c r="OLG36" s="264"/>
      <c r="OLH36" s="264"/>
      <c r="OLI36" s="264"/>
      <c r="OLJ36" s="264"/>
      <c r="OLK36" s="264"/>
      <c r="OLL36" s="264"/>
      <c r="OLM36" s="264"/>
      <c r="OLN36" s="264"/>
      <c r="OLO36" s="264"/>
      <c r="OLP36" s="264"/>
      <c r="OLQ36" s="264"/>
      <c r="OLR36" s="264"/>
      <c r="OLS36" s="264"/>
      <c r="OLT36" s="264"/>
      <c r="OLU36" s="264"/>
      <c r="OLV36" s="264"/>
      <c r="OLW36" s="264"/>
      <c r="OLX36" s="264"/>
      <c r="OLY36" s="264"/>
      <c r="OLZ36" s="264"/>
      <c r="OMA36" s="264"/>
      <c r="OMB36" s="264"/>
      <c r="OMC36" s="264"/>
      <c r="OMD36" s="264"/>
      <c r="OME36" s="264"/>
      <c r="OMF36" s="264"/>
      <c r="OMG36" s="264"/>
      <c r="OMH36" s="264"/>
      <c r="OMI36" s="264"/>
      <c r="OMJ36" s="264"/>
      <c r="OMK36" s="264"/>
      <c r="OML36" s="264"/>
      <c r="OMM36" s="264"/>
      <c r="OMN36" s="264"/>
      <c r="OMO36" s="264"/>
      <c r="OMP36" s="264"/>
      <c r="OMQ36" s="264"/>
      <c r="OMR36" s="264"/>
      <c r="OMS36" s="264"/>
      <c r="OMT36" s="264"/>
      <c r="OMU36" s="264"/>
      <c r="OMV36" s="264"/>
      <c r="OMW36" s="264"/>
      <c r="OMX36" s="264"/>
      <c r="OMY36" s="264"/>
      <c r="OMZ36" s="264"/>
      <c r="ONA36" s="264"/>
      <c r="ONB36" s="264"/>
      <c r="ONC36" s="264"/>
      <c r="OND36" s="264"/>
      <c r="ONE36" s="264"/>
      <c r="ONF36" s="264"/>
      <c r="ONG36" s="264"/>
      <c r="ONH36" s="264"/>
      <c r="ONI36" s="264"/>
      <c r="ONJ36" s="264"/>
      <c r="ONK36" s="264"/>
      <c r="ONL36" s="264"/>
      <c r="ONM36" s="264"/>
      <c r="ONN36" s="264"/>
      <c r="ONO36" s="264"/>
      <c r="ONP36" s="264"/>
      <c r="ONQ36" s="264"/>
      <c r="ONR36" s="264"/>
      <c r="ONS36" s="264"/>
      <c r="ONT36" s="264"/>
      <c r="ONU36" s="264"/>
      <c r="ONV36" s="264"/>
      <c r="ONW36" s="264"/>
      <c r="ONX36" s="264"/>
      <c r="ONY36" s="264"/>
      <c r="ONZ36" s="264"/>
      <c r="OOA36" s="264"/>
      <c r="OOB36" s="264"/>
      <c r="OOC36" s="264"/>
      <c r="OOD36" s="264"/>
      <c r="OOE36" s="264"/>
      <c r="OOF36" s="264"/>
      <c r="OOG36" s="264"/>
      <c r="OOH36" s="264"/>
      <c r="OOI36" s="264"/>
      <c r="OOJ36" s="264"/>
      <c r="OOK36" s="264"/>
      <c r="OOL36" s="264"/>
      <c r="OOM36" s="264"/>
      <c r="OON36" s="264"/>
      <c r="OOO36" s="264"/>
      <c r="OOP36" s="264"/>
      <c r="OOQ36" s="264"/>
      <c r="OOR36" s="264"/>
      <c r="OOS36" s="264"/>
      <c r="OOT36" s="264"/>
      <c r="OOU36" s="264"/>
      <c r="OOV36" s="264"/>
      <c r="OOW36" s="264"/>
      <c r="OOX36" s="264"/>
      <c r="OOY36" s="264"/>
      <c r="OOZ36" s="264"/>
      <c r="OPA36" s="264"/>
      <c r="OPB36" s="264"/>
      <c r="OPC36" s="264"/>
      <c r="OPD36" s="264"/>
      <c r="OPE36" s="264"/>
      <c r="OPF36" s="264"/>
      <c r="OPG36" s="264"/>
      <c r="OPH36" s="264"/>
      <c r="OPI36" s="264"/>
      <c r="OPJ36" s="264"/>
      <c r="OPK36" s="264"/>
      <c r="OPL36" s="264"/>
      <c r="OPM36" s="264"/>
      <c r="OPN36" s="264"/>
      <c r="OPO36" s="264"/>
      <c r="OPP36" s="264"/>
      <c r="OPQ36" s="264"/>
      <c r="OPR36" s="264"/>
      <c r="OPS36" s="264"/>
      <c r="OPT36" s="264"/>
      <c r="OPU36" s="264"/>
      <c r="OPV36" s="264"/>
      <c r="OPW36" s="264"/>
      <c r="OPX36" s="264"/>
      <c r="OPY36" s="264"/>
      <c r="OPZ36" s="264"/>
      <c r="OQA36" s="264"/>
      <c r="OQB36" s="264"/>
      <c r="OQC36" s="264"/>
      <c r="OQD36" s="264"/>
      <c r="OQE36" s="264"/>
      <c r="OQF36" s="264"/>
      <c r="OQG36" s="264"/>
      <c r="OQH36" s="264"/>
      <c r="OQI36" s="264"/>
      <c r="OQJ36" s="264"/>
      <c r="OQK36" s="264"/>
      <c r="OQL36" s="264"/>
      <c r="OQM36" s="264"/>
      <c r="OQN36" s="264"/>
      <c r="OQO36" s="264"/>
      <c r="OQP36" s="264"/>
      <c r="OQQ36" s="264"/>
      <c r="OQR36" s="264"/>
      <c r="OQS36" s="264"/>
      <c r="OQT36" s="264"/>
      <c r="OQU36" s="264"/>
      <c r="OQV36" s="264"/>
      <c r="OQW36" s="264"/>
      <c r="OQX36" s="264"/>
      <c r="OQY36" s="264"/>
      <c r="OQZ36" s="264"/>
      <c r="ORA36" s="264"/>
      <c r="ORB36" s="264"/>
      <c r="ORC36" s="264"/>
      <c r="ORD36" s="264"/>
      <c r="ORE36" s="264"/>
      <c r="ORF36" s="264"/>
      <c r="ORG36" s="264"/>
      <c r="ORH36" s="264"/>
      <c r="ORI36" s="264"/>
      <c r="ORJ36" s="264"/>
      <c r="ORK36" s="264"/>
      <c r="ORL36" s="264"/>
      <c r="ORM36" s="264"/>
      <c r="ORN36" s="264"/>
      <c r="ORO36" s="264"/>
      <c r="ORP36" s="264"/>
      <c r="ORQ36" s="264"/>
      <c r="ORR36" s="264"/>
      <c r="ORS36" s="264"/>
      <c r="ORT36" s="264"/>
      <c r="ORU36" s="264"/>
      <c r="ORV36" s="264"/>
      <c r="ORW36" s="264"/>
      <c r="ORX36" s="264"/>
      <c r="ORY36" s="264"/>
      <c r="ORZ36" s="264"/>
      <c r="OSA36" s="264"/>
      <c r="OSB36" s="264"/>
      <c r="OSC36" s="264"/>
      <c r="OSD36" s="264"/>
      <c r="OSE36" s="264"/>
      <c r="OSF36" s="264"/>
      <c r="OSG36" s="264"/>
      <c r="OSH36" s="264"/>
      <c r="OSI36" s="264"/>
      <c r="OSJ36" s="264"/>
      <c r="OSK36" s="264"/>
      <c r="OSL36" s="264"/>
      <c r="OSM36" s="264"/>
      <c r="OSN36" s="264"/>
      <c r="OSO36" s="264"/>
      <c r="OSP36" s="264"/>
      <c r="OSQ36" s="264"/>
      <c r="OSR36" s="264"/>
      <c r="OSS36" s="264"/>
      <c r="OST36" s="264"/>
      <c r="OSU36" s="264"/>
      <c r="OSV36" s="264"/>
      <c r="OSW36" s="264"/>
      <c r="OSX36" s="264"/>
      <c r="OSY36" s="264"/>
      <c r="OSZ36" s="264"/>
      <c r="OTA36" s="264"/>
      <c r="OTB36" s="264"/>
      <c r="OTC36" s="264"/>
      <c r="OTD36" s="264"/>
      <c r="OTE36" s="264"/>
      <c r="OTF36" s="264"/>
      <c r="OTG36" s="264"/>
      <c r="OTH36" s="264"/>
      <c r="OTI36" s="264"/>
      <c r="OTJ36" s="264"/>
      <c r="OTK36" s="264"/>
      <c r="OTL36" s="264"/>
      <c r="OTM36" s="264"/>
      <c r="OTN36" s="264"/>
      <c r="OTO36" s="264"/>
      <c r="OTP36" s="264"/>
      <c r="OTQ36" s="264"/>
      <c r="OTR36" s="264"/>
      <c r="OTS36" s="264"/>
      <c r="OTT36" s="264"/>
      <c r="OTU36" s="264"/>
      <c r="OTV36" s="264"/>
      <c r="OTW36" s="264"/>
      <c r="OTX36" s="264"/>
      <c r="OTY36" s="264"/>
      <c r="OTZ36" s="264"/>
      <c r="OUA36" s="264"/>
      <c r="OUB36" s="264"/>
      <c r="OUC36" s="264"/>
      <c r="OUD36" s="264"/>
      <c r="OUE36" s="264"/>
      <c r="OUF36" s="264"/>
      <c r="OUG36" s="264"/>
      <c r="OUH36" s="264"/>
      <c r="OUI36" s="264"/>
      <c r="OUJ36" s="264"/>
      <c r="OUK36" s="264"/>
      <c r="OUL36" s="264"/>
      <c r="OUM36" s="264"/>
      <c r="OUN36" s="264"/>
      <c r="OUO36" s="264"/>
      <c r="OUP36" s="264"/>
      <c r="OUQ36" s="264"/>
      <c r="OUR36" s="264"/>
      <c r="OUS36" s="264"/>
      <c r="OUT36" s="264"/>
      <c r="OUU36" s="264"/>
      <c r="OUV36" s="264"/>
      <c r="OUW36" s="264"/>
      <c r="OUX36" s="264"/>
      <c r="OUY36" s="264"/>
      <c r="OUZ36" s="264"/>
      <c r="OVA36" s="264"/>
      <c r="OVB36" s="264"/>
      <c r="OVC36" s="264"/>
      <c r="OVD36" s="264"/>
      <c r="OVE36" s="264"/>
      <c r="OVF36" s="264"/>
      <c r="OVG36" s="264"/>
      <c r="OVH36" s="264"/>
      <c r="OVI36" s="264"/>
      <c r="OVJ36" s="264"/>
      <c r="OVK36" s="264"/>
      <c r="OVL36" s="264"/>
      <c r="OVM36" s="264"/>
      <c r="OVN36" s="264"/>
      <c r="OVO36" s="264"/>
      <c r="OVP36" s="264"/>
      <c r="OVQ36" s="264"/>
      <c r="OVR36" s="264"/>
      <c r="OVS36" s="264"/>
      <c r="OVT36" s="264"/>
      <c r="OVU36" s="264"/>
      <c r="OVV36" s="264"/>
      <c r="OVW36" s="264"/>
      <c r="OVX36" s="264"/>
      <c r="OVY36" s="264"/>
      <c r="OVZ36" s="264"/>
      <c r="OWA36" s="264"/>
      <c r="OWB36" s="264"/>
      <c r="OWC36" s="264"/>
      <c r="OWD36" s="264"/>
      <c r="OWE36" s="264"/>
      <c r="OWF36" s="264"/>
      <c r="OWG36" s="264"/>
      <c r="OWH36" s="264"/>
      <c r="OWI36" s="264"/>
      <c r="OWJ36" s="264"/>
      <c r="OWK36" s="264"/>
      <c r="OWL36" s="264"/>
      <c r="OWM36" s="264"/>
      <c r="OWN36" s="264"/>
      <c r="OWO36" s="264"/>
      <c r="OWP36" s="264"/>
      <c r="OWQ36" s="264"/>
      <c r="OWR36" s="264"/>
      <c r="OWS36" s="264"/>
      <c r="OWT36" s="264"/>
      <c r="OWU36" s="264"/>
      <c r="OWV36" s="264"/>
      <c r="OWW36" s="264"/>
      <c r="OWX36" s="264"/>
      <c r="OWY36" s="264"/>
      <c r="OWZ36" s="264"/>
      <c r="OXA36" s="264"/>
      <c r="OXB36" s="264"/>
      <c r="OXC36" s="264"/>
      <c r="OXD36" s="264"/>
      <c r="OXE36" s="264"/>
      <c r="OXF36" s="264"/>
      <c r="OXG36" s="264"/>
      <c r="OXH36" s="264"/>
      <c r="OXI36" s="264"/>
      <c r="OXJ36" s="264"/>
      <c r="OXK36" s="264"/>
      <c r="OXL36" s="264"/>
      <c r="OXM36" s="264"/>
      <c r="OXN36" s="264"/>
      <c r="OXO36" s="264"/>
      <c r="OXP36" s="264"/>
      <c r="OXQ36" s="264"/>
      <c r="OXR36" s="264"/>
      <c r="OXS36" s="264"/>
      <c r="OXT36" s="264"/>
      <c r="OXU36" s="264"/>
      <c r="OXV36" s="264"/>
      <c r="OXW36" s="264"/>
      <c r="OXX36" s="264"/>
      <c r="OXY36" s="264"/>
      <c r="OXZ36" s="264"/>
      <c r="OYA36" s="264"/>
      <c r="OYB36" s="264"/>
      <c r="OYC36" s="264"/>
      <c r="OYD36" s="264"/>
      <c r="OYE36" s="264"/>
      <c r="OYF36" s="264"/>
      <c r="OYG36" s="264"/>
      <c r="OYH36" s="264"/>
      <c r="OYI36" s="264"/>
      <c r="OYJ36" s="264"/>
      <c r="OYK36" s="264"/>
      <c r="OYL36" s="264"/>
      <c r="OYM36" s="264"/>
      <c r="OYN36" s="264"/>
      <c r="OYO36" s="264"/>
      <c r="OYP36" s="264"/>
      <c r="OYQ36" s="264"/>
      <c r="OYR36" s="264"/>
      <c r="OYS36" s="264"/>
      <c r="OYT36" s="264"/>
      <c r="OYU36" s="264"/>
      <c r="OYV36" s="264"/>
      <c r="OYW36" s="264"/>
      <c r="OYX36" s="264"/>
      <c r="OYY36" s="264"/>
      <c r="OYZ36" s="264"/>
      <c r="OZA36" s="264"/>
      <c r="OZB36" s="264"/>
      <c r="OZC36" s="264"/>
      <c r="OZD36" s="264"/>
      <c r="OZE36" s="264"/>
      <c r="OZF36" s="264"/>
      <c r="OZG36" s="264"/>
      <c r="OZH36" s="264"/>
      <c r="OZI36" s="264"/>
      <c r="OZJ36" s="264"/>
      <c r="OZK36" s="264"/>
      <c r="OZL36" s="264"/>
      <c r="OZM36" s="264"/>
      <c r="OZN36" s="264"/>
      <c r="OZO36" s="264"/>
      <c r="OZP36" s="264"/>
      <c r="OZQ36" s="264"/>
      <c r="OZR36" s="264"/>
      <c r="OZS36" s="264"/>
      <c r="OZT36" s="264"/>
      <c r="OZU36" s="264"/>
      <c r="OZV36" s="264"/>
      <c r="OZW36" s="264"/>
      <c r="OZX36" s="264"/>
      <c r="OZY36" s="264"/>
      <c r="OZZ36" s="264"/>
      <c r="PAA36" s="264"/>
      <c r="PAB36" s="264"/>
      <c r="PAC36" s="264"/>
      <c r="PAD36" s="264"/>
      <c r="PAE36" s="264"/>
      <c r="PAF36" s="264"/>
      <c r="PAG36" s="264"/>
      <c r="PAH36" s="264"/>
      <c r="PAI36" s="264"/>
      <c r="PAJ36" s="264"/>
      <c r="PAK36" s="264"/>
      <c r="PAL36" s="264"/>
      <c r="PAM36" s="264"/>
      <c r="PAN36" s="264"/>
      <c r="PAO36" s="264"/>
      <c r="PAP36" s="264"/>
      <c r="PAQ36" s="264"/>
      <c r="PAR36" s="264"/>
      <c r="PAS36" s="264"/>
      <c r="PAT36" s="264"/>
      <c r="PAU36" s="264"/>
      <c r="PAV36" s="264"/>
      <c r="PAW36" s="264"/>
      <c r="PAX36" s="264"/>
      <c r="PAY36" s="264"/>
      <c r="PAZ36" s="264"/>
      <c r="PBA36" s="264"/>
      <c r="PBB36" s="264"/>
      <c r="PBC36" s="264"/>
      <c r="PBD36" s="264"/>
      <c r="PBE36" s="264"/>
      <c r="PBF36" s="264"/>
      <c r="PBG36" s="264"/>
      <c r="PBH36" s="264"/>
      <c r="PBI36" s="264"/>
      <c r="PBJ36" s="264"/>
      <c r="PBK36" s="264"/>
      <c r="PBL36" s="264"/>
      <c r="PBM36" s="264"/>
      <c r="PBN36" s="264"/>
      <c r="PBO36" s="264"/>
      <c r="PBP36" s="264"/>
      <c r="PBQ36" s="264"/>
      <c r="PBR36" s="264"/>
      <c r="PBS36" s="264"/>
      <c r="PBT36" s="264"/>
      <c r="PBU36" s="264"/>
      <c r="PBV36" s="264"/>
      <c r="PBW36" s="264"/>
      <c r="PBX36" s="264"/>
      <c r="PBY36" s="264"/>
      <c r="PBZ36" s="264"/>
      <c r="PCA36" s="264"/>
      <c r="PCB36" s="264"/>
      <c r="PCC36" s="264"/>
      <c r="PCD36" s="264"/>
      <c r="PCE36" s="264"/>
      <c r="PCF36" s="264"/>
      <c r="PCG36" s="264"/>
      <c r="PCH36" s="264"/>
      <c r="PCI36" s="264"/>
      <c r="PCJ36" s="264"/>
      <c r="PCK36" s="264"/>
      <c r="PCL36" s="264"/>
      <c r="PCM36" s="264"/>
      <c r="PCN36" s="264"/>
      <c r="PCO36" s="264"/>
      <c r="PCP36" s="264"/>
      <c r="PCQ36" s="264"/>
      <c r="PCR36" s="264"/>
      <c r="PCS36" s="264"/>
      <c r="PCT36" s="264"/>
      <c r="PCU36" s="264"/>
      <c r="PCV36" s="264"/>
      <c r="PCW36" s="264"/>
      <c r="PCX36" s="264"/>
      <c r="PCY36" s="264"/>
      <c r="PCZ36" s="264"/>
      <c r="PDA36" s="264"/>
      <c r="PDB36" s="264"/>
      <c r="PDC36" s="264"/>
      <c r="PDD36" s="264"/>
      <c r="PDE36" s="264"/>
      <c r="PDF36" s="264"/>
      <c r="PDG36" s="264"/>
      <c r="PDH36" s="264"/>
      <c r="PDI36" s="264"/>
      <c r="PDJ36" s="264"/>
      <c r="PDK36" s="264"/>
      <c r="PDL36" s="264"/>
      <c r="PDM36" s="264"/>
      <c r="PDN36" s="264"/>
      <c r="PDO36" s="264"/>
      <c r="PDP36" s="264"/>
      <c r="PDQ36" s="264"/>
      <c r="PDR36" s="264"/>
      <c r="PDS36" s="264"/>
      <c r="PDT36" s="264"/>
      <c r="PDU36" s="264"/>
      <c r="PDV36" s="264"/>
      <c r="PDW36" s="264"/>
      <c r="PDX36" s="264"/>
      <c r="PDY36" s="264"/>
      <c r="PDZ36" s="264"/>
      <c r="PEA36" s="264"/>
      <c r="PEB36" s="264"/>
      <c r="PEC36" s="264"/>
      <c r="PED36" s="264"/>
      <c r="PEE36" s="264"/>
      <c r="PEF36" s="264"/>
      <c r="PEG36" s="264"/>
      <c r="PEH36" s="264"/>
      <c r="PEI36" s="264"/>
      <c r="PEJ36" s="264"/>
      <c r="PEK36" s="264"/>
      <c r="PEL36" s="264"/>
      <c r="PEM36" s="264"/>
      <c r="PEN36" s="264"/>
      <c r="PEO36" s="264"/>
      <c r="PEP36" s="264"/>
      <c r="PEQ36" s="264"/>
      <c r="PER36" s="264"/>
      <c r="PES36" s="264"/>
      <c r="PET36" s="264"/>
      <c r="PEU36" s="264"/>
      <c r="PEV36" s="264"/>
      <c r="PEW36" s="264"/>
      <c r="PEX36" s="264"/>
      <c r="PEY36" s="264"/>
      <c r="PEZ36" s="264"/>
      <c r="PFA36" s="264"/>
      <c r="PFB36" s="264"/>
      <c r="PFC36" s="264"/>
      <c r="PFD36" s="264"/>
      <c r="PFE36" s="264"/>
      <c r="PFF36" s="264"/>
      <c r="PFG36" s="264"/>
      <c r="PFH36" s="264"/>
      <c r="PFI36" s="264"/>
      <c r="PFJ36" s="264"/>
      <c r="PFK36" s="264"/>
      <c r="PFL36" s="264"/>
      <c r="PFM36" s="264"/>
      <c r="PFN36" s="264"/>
      <c r="PFO36" s="264"/>
      <c r="PFP36" s="264"/>
      <c r="PFQ36" s="264"/>
      <c r="PFR36" s="264"/>
      <c r="PFS36" s="264"/>
      <c r="PFT36" s="264"/>
      <c r="PFU36" s="264"/>
      <c r="PFV36" s="264"/>
      <c r="PFW36" s="264"/>
      <c r="PFX36" s="264"/>
      <c r="PFY36" s="264"/>
      <c r="PFZ36" s="264"/>
      <c r="PGA36" s="264"/>
      <c r="PGB36" s="264"/>
      <c r="PGC36" s="264"/>
      <c r="PGD36" s="264"/>
      <c r="PGE36" s="264"/>
      <c r="PGF36" s="264"/>
      <c r="PGG36" s="264"/>
      <c r="PGH36" s="264"/>
      <c r="PGI36" s="264"/>
      <c r="PGJ36" s="264"/>
      <c r="PGK36" s="264"/>
      <c r="PGL36" s="264"/>
      <c r="PGM36" s="264"/>
      <c r="PGN36" s="264"/>
      <c r="PGO36" s="264"/>
      <c r="PGP36" s="264"/>
      <c r="PGQ36" s="264"/>
      <c r="PGR36" s="264"/>
      <c r="PGS36" s="264"/>
      <c r="PGT36" s="264"/>
      <c r="PGU36" s="264"/>
      <c r="PGV36" s="264"/>
      <c r="PGW36" s="264"/>
      <c r="PGX36" s="264"/>
      <c r="PGY36" s="264"/>
      <c r="PGZ36" s="264"/>
      <c r="PHA36" s="264"/>
      <c r="PHB36" s="264"/>
      <c r="PHC36" s="264"/>
      <c r="PHD36" s="264"/>
      <c r="PHE36" s="264"/>
      <c r="PHF36" s="264"/>
      <c r="PHG36" s="264"/>
      <c r="PHH36" s="264"/>
      <c r="PHI36" s="264"/>
      <c r="PHJ36" s="264"/>
      <c r="PHK36" s="264"/>
      <c r="PHL36" s="264"/>
      <c r="PHM36" s="264"/>
      <c r="PHN36" s="264"/>
      <c r="PHO36" s="264"/>
      <c r="PHP36" s="264"/>
      <c r="PHQ36" s="264"/>
      <c r="PHR36" s="264"/>
      <c r="PHS36" s="264"/>
      <c r="PHT36" s="264"/>
      <c r="PHU36" s="264"/>
      <c r="PHV36" s="264"/>
      <c r="PHW36" s="264"/>
      <c r="PHX36" s="264"/>
      <c r="PHY36" s="264"/>
      <c r="PHZ36" s="264"/>
      <c r="PIA36" s="264"/>
      <c r="PIB36" s="264"/>
      <c r="PIC36" s="264"/>
      <c r="PID36" s="264"/>
      <c r="PIE36" s="264"/>
      <c r="PIF36" s="264"/>
      <c r="PIG36" s="264"/>
      <c r="PIH36" s="264"/>
      <c r="PII36" s="264"/>
      <c r="PIJ36" s="264"/>
      <c r="PIK36" s="264"/>
      <c r="PIL36" s="264"/>
      <c r="PIM36" s="264"/>
      <c r="PIN36" s="264"/>
      <c r="PIO36" s="264"/>
      <c r="PIP36" s="264"/>
      <c r="PIQ36" s="264"/>
      <c r="PIR36" s="264"/>
      <c r="PIS36" s="264"/>
      <c r="PIT36" s="264"/>
      <c r="PIU36" s="264"/>
      <c r="PIV36" s="264"/>
      <c r="PIW36" s="264"/>
      <c r="PIX36" s="264"/>
      <c r="PIY36" s="264"/>
      <c r="PIZ36" s="264"/>
      <c r="PJA36" s="264"/>
      <c r="PJB36" s="264"/>
      <c r="PJC36" s="264"/>
      <c r="PJD36" s="264"/>
      <c r="PJE36" s="264"/>
      <c r="PJF36" s="264"/>
      <c r="PJG36" s="264"/>
      <c r="PJH36" s="264"/>
      <c r="PJI36" s="264"/>
      <c r="PJJ36" s="264"/>
      <c r="PJK36" s="264"/>
      <c r="PJL36" s="264"/>
      <c r="PJM36" s="264"/>
      <c r="PJN36" s="264"/>
      <c r="PJO36" s="264"/>
      <c r="PJP36" s="264"/>
      <c r="PJQ36" s="264"/>
      <c r="PJR36" s="264"/>
      <c r="PJS36" s="264"/>
      <c r="PJT36" s="264"/>
      <c r="PJU36" s="264"/>
      <c r="PJV36" s="264"/>
      <c r="PJW36" s="264"/>
      <c r="PJX36" s="264"/>
      <c r="PJY36" s="264"/>
      <c r="PJZ36" s="264"/>
      <c r="PKA36" s="264"/>
      <c r="PKB36" s="264"/>
      <c r="PKC36" s="264"/>
      <c r="PKD36" s="264"/>
      <c r="PKE36" s="264"/>
      <c r="PKF36" s="264"/>
      <c r="PKG36" s="264"/>
      <c r="PKH36" s="264"/>
      <c r="PKI36" s="264"/>
      <c r="PKJ36" s="264"/>
      <c r="PKK36" s="264"/>
      <c r="PKL36" s="264"/>
      <c r="PKM36" s="264"/>
      <c r="PKN36" s="264"/>
      <c r="PKO36" s="264"/>
      <c r="PKP36" s="264"/>
      <c r="PKQ36" s="264"/>
      <c r="PKR36" s="264"/>
      <c r="PKS36" s="264"/>
      <c r="PKT36" s="264"/>
      <c r="PKU36" s="264"/>
      <c r="PKV36" s="264"/>
      <c r="PKW36" s="264"/>
      <c r="PKX36" s="264"/>
      <c r="PKY36" s="264"/>
      <c r="PKZ36" s="264"/>
      <c r="PLA36" s="264"/>
      <c r="PLB36" s="264"/>
      <c r="PLC36" s="264"/>
      <c r="PLD36" s="264"/>
      <c r="PLE36" s="264"/>
      <c r="PLF36" s="264"/>
      <c r="PLG36" s="264"/>
      <c r="PLH36" s="264"/>
      <c r="PLI36" s="264"/>
      <c r="PLJ36" s="264"/>
      <c r="PLK36" s="264"/>
      <c r="PLL36" s="264"/>
      <c r="PLM36" s="264"/>
      <c r="PLN36" s="264"/>
      <c r="PLO36" s="264"/>
      <c r="PLP36" s="264"/>
      <c r="PLQ36" s="264"/>
      <c r="PLR36" s="264"/>
      <c r="PLS36" s="264"/>
      <c r="PLT36" s="264"/>
      <c r="PLU36" s="264"/>
      <c r="PLV36" s="264"/>
      <c r="PLW36" s="264"/>
      <c r="PLX36" s="264"/>
      <c r="PLY36" s="264"/>
      <c r="PLZ36" s="264"/>
      <c r="PMA36" s="264"/>
      <c r="PMB36" s="264"/>
      <c r="PMC36" s="264"/>
      <c r="PMD36" s="264"/>
      <c r="PME36" s="264"/>
      <c r="PMF36" s="264"/>
      <c r="PMG36" s="264"/>
      <c r="PMH36" s="264"/>
      <c r="PMI36" s="264"/>
      <c r="PMJ36" s="264"/>
      <c r="PMK36" s="264"/>
      <c r="PML36" s="264"/>
      <c r="PMM36" s="264"/>
      <c r="PMN36" s="264"/>
      <c r="PMO36" s="264"/>
      <c r="PMP36" s="264"/>
      <c r="PMQ36" s="264"/>
      <c r="PMR36" s="264"/>
      <c r="PMS36" s="264"/>
      <c r="PMT36" s="264"/>
      <c r="PMU36" s="264"/>
      <c r="PMV36" s="264"/>
      <c r="PMW36" s="264"/>
      <c r="PMX36" s="264"/>
      <c r="PMY36" s="264"/>
      <c r="PMZ36" s="264"/>
      <c r="PNA36" s="264"/>
      <c r="PNB36" s="264"/>
      <c r="PNC36" s="264"/>
      <c r="PND36" s="264"/>
      <c r="PNE36" s="264"/>
      <c r="PNF36" s="264"/>
      <c r="PNG36" s="264"/>
      <c r="PNH36" s="264"/>
      <c r="PNI36" s="264"/>
      <c r="PNJ36" s="264"/>
      <c r="PNK36" s="264"/>
      <c r="PNL36" s="264"/>
      <c r="PNM36" s="264"/>
      <c r="PNN36" s="264"/>
      <c r="PNO36" s="264"/>
      <c r="PNP36" s="264"/>
      <c r="PNQ36" s="264"/>
      <c r="PNR36" s="264"/>
      <c r="PNS36" s="264"/>
      <c r="PNT36" s="264"/>
      <c r="PNU36" s="264"/>
      <c r="PNV36" s="264"/>
      <c r="PNW36" s="264"/>
      <c r="PNX36" s="264"/>
      <c r="PNY36" s="264"/>
      <c r="PNZ36" s="264"/>
      <c r="POA36" s="264"/>
      <c r="POB36" s="264"/>
      <c r="POC36" s="264"/>
      <c r="POD36" s="264"/>
      <c r="POE36" s="264"/>
      <c r="POF36" s="264"/>
      <c r="POG36" s="264"/>
      <c r="POH36" s="264"/>
      <c r="POI36" s="264"/>
      <c r="POJ36" s="264"/>
      <c r="POK36" s="264"/>
      <c r="POL36" s="264"/>
      <c r="POM36" s="264"/>
      <c r="PON36" s="264"/>
      <c r="POO36" s="264"/>
      <c r="POP36" s="264"/>
      <c r="POQ36" s="264"/>
      <c r="POR36" s="264"/>
      <c r="POS36" s="264"/>
      <c r="POT36" s="264"/>
      <c r="POU36" s="264"/>
      <c r="POV36" s="264"/>
      <c r="POW36" s="264"/>
      <c r="POX36" s="264"/>
      <c r="POY36" s="264"/>
      <c r="POZ36" s="264"/>
      <c r="PPA36" s="264"/>
      <c r="PPB36" s="264"/>
      <c r="PPC36" s="264"/>
      <c r="PPD36" s="264"/>
      <c r="PPE36" s="264"/>
      <c r="PPF36" s="264"/>
      <c r="PPG36" s="264"/>
      <c r="PPH36" s="264"/>
      <c r="PPI36" s="264"/>
      <c r="PPJ36" s="264"/>
      <c r="PPK36" s="264"/>
      <c r="PPL36" s="264"/>
      <c r="PPM36" s="264"/>
      <c r="PPN36" s="264"/>
      <c r="PPO36" s="264"/>
      <c r="PPP36" s="264"/>
      <c r="PPQ36" s="264"/>
      <c r="PPR36" s="264"/>
      <c r="PPS36" s="264"/>
      <c r="PPT36" s="264"/>
      <c r="PPU36" s="264"/>
      <c r="PPV36" s="264"/>
      <c r="PPW36" s="264"/>
      <c r="PPX36" s="264"/>
      <c r="PPY36" s="264"/>
      <c r="PPZ36" s="264"/>
      <c r="PQA36" s="264"/>
      <c r="PQB36" s="264"/>
      <c r="PQC36" s="264"/>
      <c r="PQD36" s="264"/>
      <c r="PQE36" s="264"/>
      <c r="PQF36" s="264"/>
      <c r="PQG36" s="264"/>
      <c r="PQH36" s="264"/>
      <c r="PQI36" s="264"/>
      <c r="PQJ36" s="264"/>
      <c r="PQK36" s="264"/>
      <c r="PQL36" s="264"/>
      <c r="PQM36" s="264"/>
      <c r="PQN36" s="264"/>
      <c r="PQO36" s="264"/>
      <c r="PQP36" s="264"/>
      <c r="PQQ36" s="264"/>
      <c r="PQR36" s="264"/>
      <c r="PQS36" s="264"/>
      <c r="PQT36" s="264"/>
      <c r="PQU36" s="264"/>
      <c r="PQV36" s="264"/>
      <c r="PQW36" s="264"/>
      <c r="PQX36" s="264"/>
      <c r="PQY36" s="264"/>
      <c r="PQZ36" s="264"/>
      <c r="PRA36" s="264"/>
      <c r="PRB36" s="264"/>
      <c r="PRC36" s="264"/>
      <c r="PRD36" s="264"/>
      <c r="PRE36" s="264"/>
      <c r="PRF36" s="264"/>
      <c r="PRG36" s="264"/>
      <c r="PRH36" s="264"/>
      <c r="PRI36" s="264"/>
      <c r="PRJ36" s="264"/>
      <c r="PRK36" s="264"/>
      <c r="PRL36" s="264"/>
      <c r="PRM36" s="264"/>
      <c r="PRN36" s="264"/>
      <c r="PRO36" s="264"/>
      <c r="PRP36" s="264"/>
      <c r="PRQ36" s="264"/>
      <c r="PRR36" s="264"/>
      <c r="PRS36" s="264"/>
      <c r="PRT36" s="264"/>
      <c r="PRU36" s="264"/>
      <c r="PRV36" s="264"/>
      <c r="PRW36" s="264"/>
      <c r="PRX36" s="264"/>
      <c r="PRY36" s="264"/>
      <c r="PRZ36" s="264"/>
      <c r="PSA36" s="264"/>
      <c r="PSB36" s="264"/>
      <c r="PSC36" s="264"/>
      <c r="PSD36" s="264"/>
      <c r="PSE36" s="264"/>
      <c r="PSF36" s="264"/>
      <c r="PSG36" s="264"/>
      <c r="PSH36" s="264"/>
      <c r="PSI36" s="264"/>
      <c r="PSJ36" s="264"/>
      <c r="PSK36" s="264"/>
      <c r="PSL36" s="264"/>
      <c r="PSM36" s="264"/>
      <c r="PSN36" s="264"/>
      <c r="PSO36" s="264"/>
      <c r="PSP36" s="264"/>
      <c r="PSQ36" s="264"/>
      <c r="PSR36" s="264"/>
      <c r="PSS36" s="264"/>
      <c r="PST36" s="264"/>
      <c r="PSU36" s="264"/>
      <c r="PSV36" s="264"/>
      <c r="PSW36" s="264"/>
      <c r="PSX36" s="264"/>
      <c r="PSY36" s="264"/>
      <c r="PSZ36" s="264"/>
      <c r="PTA36" s="264"/>
      <c r="PTB36" s="264"/>
      <c r="PTC36" s="264"/>
      <c r="PTD36" s="264"/>
      <c r="PTE36" s="264"/>
      <c r="PTF36" s="264"/>
      <c r="PTG36" s="264"/>
      <c r="PTH36" s="264"/>
      <c r="PTI36" s="264"/>
      <c r="PTJ36" s="264"/>
      <c r="PTK36" s="264"/>
      <c r="PTL36" s="264"/>
      <c r="PTM36" s="264"/>
      <c r="PTN36" s="264"/>
      <c r="PTO36" s="264"/>
      <c r="PTP36" s="264"/>
      <c r="PTQ36" s="264"/>
      <c r="PTR36" s="264"/>
      <c r="PTS36" s="264"/>
      <c r="PTT36" s="264"/>
      <c r="PTU36" s="264"/>
      <c r="PTV36" s="264"/>
      <c r="PTW36" s="264"/>
      <c r="PTX36" s="264"/>
      <c r="PTY36" s="264"/>
      <c r="PTZ36" s="264"/>
      <c r="PUA36" s="264"/>
      <c r="PUB36" s="264"/>
      <c r="PUC36" s="264"/>
      <c r="PUD36" s="264"/>
      <c r="PUE36" s="264"/>
      <c r="PUF36" s="264"/>
      <c r="PUG36" s="264"/>
      <c r="PUH36" s="264"/>
      <c r="PUI36" s="264"/>
      <c r="PUJ36" s="264"/>
      <c r="PUK36" s="264"/>
      <c r="PUL36" s="264"/>
      <c r="PUM36" s="264"/>
      <c r="PUN36" s="264"/>
      <c r="PUO36" s="264"/>
      <c r="PUP36" s="264"/>
      <c r="PUQ36" s="264"/>
      <c r="PUR36" s="264"/>
      <c r="PUS36" s="264"/>
      <c r="PUT36" s="264"/>
      <c r="PUU36" s="264"/>
      <c r="PUV36" s="264"/>
      <c r="PUW36" s="264"/>
      <c r="PUX36" s="264"/>
      <c r="PUY36" s="264"/>
      <c r="PUZ36" s="264"/>
      <c r="PVA36" s="264"/>
      <c r="PVB36" s="264"/>
      <c r="PVC36" s="264"/>
      <c r="PVD36" s="264"/>
      <c r="PVE36" s="264"/>
      <c r="PVF36" s="264"/>
      <c r="PVG36" s="264"/>
      <c r="PVH36" s="264"/>
      <c r="PVI36" s="264"/>
      <c r="PVJ36" s="264"/>
      <c r="PVK36" s="264"/>
      <c r="PVL36" s="264"/>
      <c r="PVM36" s="264"/>
      <c r="PVN36" s="264"/>
      <c r="PVO36" s="264"/>
      <c r="PVP36" s="264"/>
      <c r="PVQ36" s="264"/>
      <c r="PVR36" s="264"/>
      <c r="PVS36" s="264"/>
      <c r="PVT36" s="264"/>
      <c r="PVU36" s="264"/>
      <c r="PVV36" s="264"/>
      <c r="PVW36" s="264"/>
      <c r="PVX36" s="264"/>
      <c r="PVY36" s="264"/>
      <c r="PVZ36" s="264"/>
      <c r="PWA36" s="264"/>
      <c r="PWB36" s="264"/>
      <c r="PWC36" s="264"/>
      <c r="PWD36" s="264"/>
      <c r="PWE36" s="264"/>
      <c r="PWF36" s="264"/>
      <c r="PWG36" s="264"/>
      <c r="PWH36" s="264"/>
      <c r="PWI36" s="264"/>
      <c r="PWJ36" s="264"/>
      <c r="PWK36" s="264"/>
      <c r="PWL36" s="264"/>
      <c r="PWM36" s="264"/>
      <c r="PWN36" s="264"/>
      <c r="PWO36" s="264"/>
      <c r="PWP36" s="264"/>
      <c r="PWQ36" s="264"/>
      <c r="PWR36" s="264"/>
      <c r="PWS36" s="264"/>
      <c r="PWT36" s="264"/>
      <c r="PWU36" s="264"/>
      <c r="PWV36" s="264"/>
      <c r="PWW36" s="264"/>
      <c r="PWX36" s="264"/>
      <c r="PWY36" s="264"/>
      <c r="PWZ36" s="264"/>
      <c r="PXA36" s="264"/>
      <c r="PXB36" s="264"/>
      <c r="PXC36" s="264"/>
      <c r="PXD36" s="264"/>
      <c r="PXE36" s="264"/>
      <c r="PXF36" s="264"/>
      <c r="PXG36" s="264"/>
      <c r="PXH36" s="264"/>
      <c r="PXI36" s="264"/>
      <c r="PXJ36" s="264"/>
      <c r="PXK36" s="264"/>
      <c r="PXL36" s="264"/>
      <c r="PXM36" s="264"/>
      <c r="PXN36" s="264"/>
      <c r="PXO36" s="264"/>
      <c r="PXP36" s="264"/>
      <c r="PXQ36" s="264"/>
      <c r="PXR36" s="264"/>
      <c r="PXS36" s="264"/>
      <c r="PXT36" s="264"/>
      <c r="PXU36" s="264"/>
      <c r="PXV36" s="264"/>
      <c r="PXW36" s="264"/>
      <c r="PXX36" s="264"/>
      <c r="PXY36" s="264"/>
      <c r="PXZ36" s="264"/>
      <c r="PYA36" s="264"/>
      <c r="PYB36" s="264"/>
      <c r="PYC36" s="264"/>
      <c r="PYD36" s="264"/>
      <c r="PYE36" s="264"/>
      <c r="PYF36" s="264"/>
      <c r="PYG36" s="264"/>
      <c r="PYH36" s="264"/>
      <c r="PYI36" s="264"/>
      <c r="PYJ36" s="264"/>
      <c r="PYK36" s="264"/>
      <c r="PYL36" s="264"/>
      <c r="PYM36" s="264"/>
      <c r="PYN36" s="264"/>
      <c r="PYO36" s="264"/>
      <c r="PYP36" s="264"/>
      <c r="PYQ36" s="264"/>
      <c r="PYR36" s="264"/>
      <c r="PYS36" s="264"/>
      <c r="PYT36" s="264"/>
      <c r="PYU36" s="264"/>
      <c r="PYV36" s="264"/>
      <c r="PYW36" s="264"/>
      <c r="PYX36" s="264"/>
      <c r="PYY36" s="264"/>
      <c r="PYZ36" s="264"/>
      <c r="PZA36" s="264"/>
      <c r="PZB36" s="264"/>
      <c r="PZC36" s="264"/>
      <c r="PZD36" s="264"/>
      <c r="PZE36" s="264"/>
      <c r="PZF36" s="264"/>
      <c r="PZG36" s="264"/>
      <c r="PZH36" s="264"/>
      <c r="PZI36" s="264"/>
      <c r="PZJ36" s="264"/>
      <c r="PZK36" s="264"/>
      <c r="PZL36" s="264"/>
      <c r="PZM36" s="264"/>
      <c r="PZN36" s="264"/>
      <c r="PZO36" s="264"/>
      <c r="PZP36" s="264"/>
      <c r="PZQ36" s="264"/>
      <c r="PZR36" s="264"/>
      <c r="PZS36" s="264"/>
      <c r="PZT36" s="264"/>
      <c r="PZU36" s="264"/>
      <c r="PZV36" s="264"/>
      <c r="PZW36" s="264"/>
      <c r="PZX36" s="264"/>
      <c r="PZY36" s="264"/>
      <c r="PZZ36" s="264"/>
      <c r="QAA36" s="264"/>
      <c r="QAB36" s="264"/>
      <c r="QAC36" s="264"/>
      <c r="QAD36" s="264"/>
      <c r="QAE36" s="264"/>
      <c r="QAF36" s="264"/>
      <c r="QAG36" s="264"/>
      <c r="QAH36" s="264"/>
      <c r="QAI36" s="264"/>
      <c r="QAJ36" s="264"/>
      <c r="QAK36" s="264"/>
      <c r="QAL36" s="264"/>
      <c r="QAM36" s="264"/>
      <c r="QAN36" s="264"/>
      <c r="QAO36" s="264"/>
      <c r="QAP36" s="264"/>
      <c r="QAQ36" s="264"/>
      <c r="QAR36" s="264"/>
      <c r="QAS36" s="264"/>
      <c r="QAT36" s="264"/>
      <c r="QAU36" s="264"/>
      <c r="QAV36" s="264"/>
      <c r="QAW36" s="264"/>
      <c r="QAX36" s="264"/>
      <c r="QAY36" s="264"/>
      <c r="QAZ36" s="264"/>
      <c r="QBA36" s="264"/>
      <c r="QBB36" s="264"/>
      <c r="QBC36" s="264"/>
      <c r="QBD36" s="264"/>
      <c r="QBE36" s="264"/>
      <c r="QBF36" s="264"/>
      <c r="QBG36" s="264"/>
      <c r="QBH36" s="264"/>
      <c r="QBI36" s="264"/>
      <c r="QBJ36" s="264"/>
      <c r="QBK36" s="264"/>
      <c r="QBL36" s="264"/>
      <c r="QBM36" s="264"/>
      <c r="QBN36" s="264"/>
      <c r="QBO36" s="264"/>
      <c r="QBP36" s="264"/>
      <c r="QBQ36" s="264"/>
      <c r="QBR36" s="264"/>
      <c r="QBS36" s="264"/>
      <c r="QBT36" s="264"/>
      <c r="QBU36" s="264"/>
      <c r="QBV36" s="264"/>
      <c r="QBW36" s="264"/>
      <c r="QBX36" s="264"/>
      <c r="QBY36" s="264"/>
      <c r="QBZ36" s="264"/>
      <c r="QCA36" s="264"/>
      <c r="QCB36" s="264"/>
      <c r="QCC36" s="264"/>
      <c r="QCD36" s="264"/>
      <c r="QCE36" s="264"/>
      <c r="QCF36" s="264"/>
      <c r="QCG36" s="264"/>
      <c r="QCH36" s="264"/>
      <c r="QCI36" s="264"/>
      <c r="QCJ36" s="264"/>
      <c r="QCK36" s="264"/>
      <c r="QCL36" s="264"/>
      <c r="QCM36" s="264"/>
      <c r="QCN36" s="264"/>
      <c r="QCO36" s="264"/>
      <c r="QCP36" s="264"/>
      <c r="QCQ36" s="264"/>
      <c r="QCR36" s="264"/>
      <c r="QCS36" s="264"/>
      <c r="QCT36" s="264"/>
      <c r="QCU36" s="264"/>
      <c r="QCV36" s="264"/>
      <c r="QCW36" s="264"/>
      <c r="QCX36" s="264"/>
      <c r="QCY36" s="264"/>
      <c r="QCZ36" s="264"/>
      <c r="QDA36" s="264"/>
      <c r="QDB36" s="264"/>
      <c r="QDC36" s="264"/>
      <c r="QDD36" s="264"/>
      <c r="QDE36" s="264"/>
      <c r="QDF36" s="264"/>
      <c r="QDG36" s="264"/>
      <c r="QDH36" s="264"/>
      <c r="QDI36" s="264"/>
      <c r="QDJ36" s="264"/>
      <c r="QDK36" s="264"/>
      <c r="QDL36" s="264"/>
      <c r="QDM36" s="264"/>
      <c r="QDN36" s="264"/>
      <c r="QDO36" s="264"/>
      <c r="QDP36" s="264"/>
      <c r="QDQ36" s="264"/>
      <c r="QDR36" s="264"/>
      <c r="QDS36" s="264"/>
      <c r="QDT36" s="264"/>
      <c r="QDU36" s="264"/>
      <c r="QDV36" s="264"/>
      <c r="QDW36" s="264"/>
      <c r="QDX36" s="264"/>
      <c r="QDY36" s="264"/>
      <c r="QDZ36" s="264"/>
      <c r="QEA36" s="264"/>
      <c r="QEB36" s="264"/>
      <c r="QEC36" s="264"/>
      <c r="QED36" s="264"/>
      <c r="QEE36" s="264"/>
      <c r="QEF36" s="264"/>
      <c r="QEG36" s="264"/>
      <c r="QEH36" s="264"/>
      <c r="QEI36" s="264"/>
      <c r="QEJ36" s="264"/>
      <c r="QEK36" s="264"/>
      <c r="QEL36" s="264"/>
      <c r="QEM36" s="264"/>
      <c r="QEN36" s="264"/>
      <c r="QEO36" s="264"/>
      <c r="QEP36" s="264"/>
      <c r="QEQ36" s="264"/>
      <c r="QER36" s="264"/>
      <c r="QES36" s="264"/>
      <c r="QET36" s="264"/>
      <c r="QEU36" s="264"/>
      <c r="QEV36" s="264"/>
      <c r="QEW36" s="264"/>
      <c r="QEX36" s="264"/>
      <c r="QEY36" s="264"/>
      <c r="QEZ36" s="264"/>
      <c r="QFA36" s="264"/>
      <c r="QFB36" s="264"/>
      <c r="QFC36" s="264"/>
      <c r="QFD36" s="264"/>
      <c r="QFE36" s="264"/>
      <c r="QFF36" s="264"/>
      <c r="QFG36" s="264"/>
      <c r="QFH36" s="264"/>
      <c r="QFI36" s="264"/>
      <c r="QFJ36" s="264"/>
      <c r="QFK36" s="264"/>
      <c r="QFL36" s="264"/>
      <c r="QFM36" s="264"/>
      <c r="QFN36" s="264"/>
      <c r="QFO36" s="264"/>
      <c r="QFP36" s="264"/>
      <c r="QFQ36" s="264"/>
      <c r="QFR36" s="264"/>
      <c r="QFS36" s="264"/>
      <c r="QFT36" s="264"/>
      <c r="QFU36" s="264"/>
      <c r="QFV36" s="264"/>
      <c r="QFW36" s="264"/>
      <c r="QFX36" s="264"/>
      <c r="QFY36" s="264"/>
      <c r="QFZ36" s="264"/>
      <c r="QGA36" s="264"/>
      <c r="QGB36" s="264"/>
      <c r="QGC36" s="264"/>
      <c r="QGD36" s="264"/>
      <c r="QGE36" s="264"/>
      <c r="QGF36" s="264"/>
      <c r="QGG36" s="264"/>
      <c r="QGH36" s="264"/>
      <c r="QGI36" s="264"/>
      <c r="QGJ36" s="264"/>
      <c r="QGK36" s="264"/>
      <c r="QGL36" s="264"/>
      <c r="QGM36" s="264"/>
      <c r="QGN36" s="264"/>
      <c r="QGO36" s="264"/>
      <c r="QGP36" s="264"/>
      <c r="QGQ36" s="264"/>
      <c r="QGR36" s="264"/>
      <c r="QGS36" s="264"/>
      <c r="QGT36" s="264"/>
      <c r="QGU36" s="264"/>
      <c r="QGV36" s="264"/>
      <c r="QGW36" s="264"/>
      <c r="QGX36" s="264"/>
      <c r="QGY36" s="264"/>
      <c r="QGZ36" s="264"/>
      <c r="QHA36" s="264"/>
      <c r="QHB36" s="264"/>
      <c r="QHC36" s="264"/>
      <c r="QHD36" s="264"/>
      <c r="QHE36" s="264"/>
      <c r="QHF36" s="264"/>
      <c r="QHG36" s="264"/>
      <c r="QHH36" s="264"/>
      <c r="QHI36" s="264"/>
      <c r="QHJ36" s="264"/>
      <c r="QHK36" s="264"/>
      <c r="QHL36" s="264"/>
      <c r="QHM36" s="264"/>
      <c r="QHN36" s="264"/>
      <c r="QHO36" s="264"/>
      <c r="QHP36" s="264"/>
      <c r="QHQ36" s="264"/>
      <c r="QHR36" s="264"/>
      <c r="QHS36" s="264"/>
      <c r="QHT36" s="264"/>
      <c r="QHU36" s="264"/>
      <c r="QHV36" s="264"/>
      <c r="QHW36" s="264"/>
      <c r="QHX36" s="264"/>
      <c r="QHY36" s="264"/>
      <c r="QHZ36" s="264"/>
      <c r="QIA36" s="264"/>
      <c r="QIB36" s="264"/>
      <c r="QIC36" s="264"/>
      <c r="QID36" s="264"/>
      <c r="QIE36" s="264"/>
      <c r="QIF36" s="264"/>
      <c r="QIG36" s="264"/>
      <c r="QIH36" s="264"/>
      <c r="QII36" s="264"/>
      <c r="QIJ36" s="264"/>
      <c r="QIK36" s="264"/>
      <c r="QIL36" s="264"/>
      <c r="QIM36" s="264"/>
      <c r="QIN36" s="264"/>
      <c r="QIO36" s="264"/>
      <c r="QIP36" s="264"/>
      <c r="QIQ36" s="264"/>
      <c r="QIR36" s="264"/>
      <c r="QIS36" s="264"/>
      <c r="QIT36" s="264"/>
      <c r="QIU36" s="264"/>
      <c r="QIV36" s="264"/>
      <c r="QIW36" s="264"/>
      <c r="QIX36" s="264"/>
      <c r="QIY36" s="264"/>
      <c r="QIZ36" s="264"/>
      <c r="QJA36" s="264"/>
      <c r="QJB36" s="264"/>
      <c r="QJC36" s="264"/>
      <c r="QJD36" s="264"/>
      <c r="QJE36" s="264"/>
      <c r="QJF36" s="264"/>
      <c r="QJG36" s="264"/>
      <c r="QJH36" s="264"/>
      <c r="QJI36" s="264"/>
      <c r="QJJ36" s="264"/>
      <c r="QJK36" s="264"/>
      <c r="QJL36" s="264"/>
      <c r="QJM36" s="264"/>
      <c r="QJN36" s="264"/>
      <c r="QJO36" s="264"/>
      <c r="QJP36" s="264"/>
      <c r="QJQ36" s="264"/>
      <c r="QJR36" s="264"/>
      <c r="QJS36" s="264"/>
      <c r="QJT36" s="264"/>
      <c r="QJU36" s="264"/>
      <c r="QJV36" s="264"/>
      <c r="QJW36" s="264"/>
      <c r="QJX36" s="264"/>
      <c r="QJY36" s="264"/>
      <c r="QJZ36" s="264"/>
      <c r="QKA36" s="264"/>
      <c r="QKB36" s="264"/>
      <c r="QKC36" s="264"/>
      <c r="QKD36" s="264"/>
      <c r="QKE36" s="264"/>
      <c r="QKF36" s="264"/>
      <c r="QKG36" s="264"/>
      <c r="QKH36" s="264"/>
      <c r="QKI36" s="264"/>
      <c r="QKJ36" s="264"/>
      <c r="QKK36" s="264"/>
      <c r="QKL36" s="264"/>
      <c r="QKM36" s="264"/>
      <c r="QKN36" s="264"/>
      <c r="QKO36" s="264"/>
      <c r="QKP36" s="264"/>
      <c r="QKQ36" s="264"/>
      <c r="QKR36" s="264"/>
      <c r="QKS36" s="264"/>
      <c r="QKT36" s="264"/>
      <c r="QKU36" s="264"/>
      <c r="QKV36" s="264"/>
      <c r="QKW36" s="264"/>
      <c r="QKX36" s="264"/>
      <c r="QKY36" s="264"/>
      <c r="QKZ36" s="264"/>
      <c r="QLA36" s="264"/>
      <c r="QLB36" s="264"/>
      <c r="QLC36" s="264"/>
      <c r="QLD36" s="264"/>
      <c r="QLE36" s="264"/>
      <c r="QLF36" s="264"/>
      <c r="QLG36" s="264"/>
      <c r="QLH36" s="264"/>
      <c r="QLI36" s="264"/>
      <c r="QLJ36" s="264"/>
      <c r="QLK36" s="264"/>
      <c r="QLL36" s="264"/>
      <c r="QLM36" s="264"/>
      <c r="QLN36" s="264"/>
      <c r="QLO36" s="264"/>
      <c r="QLP36" s="264"/>
      <c r="QLQ36" s="264"/>
      <c r="QLR36" s="264"/>
      <c r="QLS36" s="264"/>
      <c r="QLT36" s="264"/>
      <c r="QLU36" s="264"/>
      <c r="QLV36" s="264"/>
      <c r="QLW36" s="264"/>
      <c r="QLX36" s="264"/>
      <c r="QLY36" s="264"/>
      <c r="QLZ36" s="264"/>
      <c r="QMA36" s="264"/>
      <c r="QMB36" s="264"/>
      <c r="QMC36" s="264"/>
      <c r="QMD36" s="264"/>
      <c r="QME36" s="264"/>
      <c r="QMF36" s="264"/>
      <c r="QMG36" s="264"/>
      <c r="QMH36" s="264"/>
      <c r="QMI36" s="264"/>
      <c r="QMJ36" s="264"/>
      <c r="QMK36" s="264"/>
      <c r="QML36" s="264"/>
      <c r="QMM36" s="264"/>
      <c r="QMN36" s="264"/>
      <c r="QMO36" s="264"/>
      <c r="QMP36" s="264"/>
      <c r="QMQ36" s="264"/>
      <c r="QMR36" s="264"/>
      <c r="QMS36" s="264"/>
      <c r="QMT36" s="264"/>
      <c r="QMU36" s="264"/>
      <c r="QMV36" s="264"/>
      <c r="QMW36" s="264"/>
      <c r="QMX36" s="264"/>
      <c r="QMY36" s="264"/>
      <c r="QMZ36" s="264"/>
      <c r="QNA36" s="264"/>
      <c r="QNB36" s="264"/>
      <c r="QNC36" s="264"/>
      <c r="QND36" s="264"/>
      <c r="QNE36" s="264"/>
      <c r="QNF36" s="264"/>
      <c r="QNG36" s="264"/>
      <c r="QNH36" s="264"/>
      <c r="QNI36" s="264"/>
      <c r="QNJ36" s="264"/>
      <c r="QNK36" s="264"/>
      <c r="QNL36" s="264"/>
      <c r="QNM36" s="264"/>
      <c r="QNN36" s="264"/>
      <c r="QNO36" s="264"/>
      <c r="QNP36" s="264"/>
      <c r="QNQ36" s="264"/>
      <c r="QNR36" s="264"/>
      <c r="QNS36" s="264"/>
      <c r="QNT36" s="264"/>
      <c r="QNU36" s="264"/>
      <c r="QNV36" s="264"/>
      <c r="QNW36" s="264"/>
      <c r="QNX36" s="264"/>
      <c r="QNY36" s="264"/>
      <c r="QNZ36" s="264"/>
      <c r="QOA36" s="264"/>
      <c r="QOB36" s="264"/>
      <c r="QOC36" s="264"/>
      <c r="QOD36" s="264"/>
      <c r="QOE36" s="264"/>
      <c r="QOF36" s="264"/>
      <c r="QOG36" s="264"/>
      <c r="QOH36" s="264"/>
      <c r="QOI36" s="264"/>
      <c r="QOJ36" s="264"/>
      <c r="QOK36" s="264"/>
      <c r="QOL36" s="264"/>
      <c r="QOM36" s="264"/>
      <c r="QON36" s="264"/>
      <c r="QOO36" s="264"/>
      <c r="QOP36" s="264"/>
      <c r="QOQ36" s="264"/>
      <c r="QOR36" s="264"/>
      <c r="QOS36" s="264"/>
      <c r="QOT36" s="264"/>
      <c r="QOU36" s="264"/>
      <c r="QOV36" s="264"/>
      <c r="QOW36" s="264"/>
      <c r="QOX36" s="264"/>
      <c r="QOY36" s="264"/>
      <c r="QOZ36" s="264"/>
      <c r="QPA36" s="264"/>
      <c r="QPB36" s="264"/>
      <c r="QPC36" s="264"/>
      <c r="QPD36" s="264"/>
      <c r="QPE36" s="264"/>
      <c r="QPF36" s="264"/>
      <c r="QPG36" s="264"/>
      <c r="QPH36" s="264"/>
      <c r="QPI36" s="264"/>
      <c r="QPJ36" s="264"/>
      <c r="QPK36" s="264"/>
      <c r="QPL36" s="264"/>
      <c r="QPM36" s="264"/>
      <c r="QPN36" s="264"/>
      <c r="QPO36" s="264"/>
      <c r="QPP36" s="264"/>
      <c r="QPQ36" s="264"/>
      <c r="QPR36" s="264"/>
      <c r="QPS36" s="264"/>
      <c r="QPT36" s="264"/>
      <c r="QPU36" s="264"/>
      <c r="QPV36" s="264"/>
      <c r="QPW36" s="264"/>
      <c r="QPX36" s="264"/>
      <c r="QPY36" s="264"/>
      <c r="QPZ36" s="264"/>
      <c r="QQA36" s="264"/>
      <c r="QQB36" s="264"/>
      <c r="QQC36" s="264"/>
      <c r="QQD36" s="264"/>
      <c r="QQE36" s="264"/>
      <c r="QQF36" s="264"/>
      <c r="QQG36" s="264"/>
      <c r="QQH36" s="264"/>
      <c r="QQI36" s="264"/>
      <c r="QQJ36" s="264"/>
      <c r="QQK36" s="264"/>
      <c r="QQL36" s="264"/>
      <c r="QQM36" s="264"/>
      <c r="QQN36" s="264"/>
      <c r="QQO36" s="264"/>
      <c r="QQP36" s="264"/>
      <c r="QQQ36" s="264"/>
      <c r="QQR36" s="264"/>
      <c r="QQS36" s="264"/>
      <c r="QQT36" s="264"/>
      <c r="QQU36" s="264"/>
      <c r="QQV36" s="264"/>
      <c r="QQW36" s="264"/>
      <c r="QQX36" s="264"/>
      <c r="QQY36" s="264"/>
      <c r="QQZ36" s="264"/>
      <c r="QRA36" s="264"/>
      <c r="QRB36" s="264"/>
      <c r="QRC36" s="264"/>
      <c r="QRD36" s="264"/>
      <c r="QRE36" s="264"/>
      <c r="QRF36" s="264"/>
      <c r="QRG36" s="264"/>
      <c r="QRH36" s="264"/>
      <c r="QRI36" s="264"/>
      <c r="QRJ36" s="264"/>
      <c r="QRK36" s="264"/>
      <c r="QRL36" s="264"/>
      <c r="QRM36" s="264"/>
      <c r="QRN36" s="264"/>
      <c r="QRO36" s="264"/>
      <c r="QRP36" s="264"/>
      <c r="QRQ36" s="264"/>
      <c r="QRR36" s="264"/>
      <c r="QRS36" s="264"/>
      <c r="QRT36" s="264"/>
      <c r="QRU36" s="264"/>
      <c r="QRV36" s="264"/>
      <c r="QRW36" s="264"/>
      <c r="QRX36" s="264"/>
      <c r="QRY36" s="264"/>
      <c r="QRZ36" s="264"/>
      <c r="QSA36" s="264"/>
      <c r="QSB36" s="264"/>
      <c r="QSC36" s="264"/>
      <c r="QSD36" s="264"/>
      <c r="QSE36" s="264"/>
      <c r="QSF36" s="264"/>
      <c r="QSG36" s="264"/>
      <c r="QSH36" s="264"/>
      <c r="QSI36" s="264"/>
      <c r="QSJ36" s="264"/>
      <c r="QSK36" s="264"/>
      <c r="QSL36" s="264"/>
      <c r="QSM36" s="264"/>
      <c r="QSN36" s="264"/>
      <c r="QSO36" s="264"/>
      <c r="QSP36" s="264"/>
      <c r="QSQ36" s="264"/>
      <c r="QSR36" s="264"/>
      <c r="QSS36" s="264"/>
      <c r="QST36" s="264"/>
      <c r="QSU36" s="264"/>
      <c r="QSV36" s="264"/>
      <c r="QSW36" s="264"/>
      <c r="QSX36" s="264"/>
      <c r="QSY36" s="264"/>
      <c r="QSZ36" s="264"/>
      <c r="QTA36" s="264"/>
      <c r="QTB36" s="264"/>
      <c r="QTC36" s="264"/>
      <c r="QTD36" s="264"/>
      <c r="QTE36" s="264"/>
      <c r="QTF36" s="264"/>
      <c r="QTG36" s="264"/>
      <c r="QTH36" s="264"/>
      <c r="QTI36" s="264"/>
      <c r="QTJ36" s="264"/>
      <c r="QTK36" s="264"/>
      <c r="QTL36" s="264"/>
      <c r="QTM36" s="264"/>
      <c r="QTN36" s="264"/>
      <c r="QTO36" s="264"/>
      <c r="QTP36" s="264"/>
      <c r="QTQ36" s="264"/>
      <c r="QTR36" s="264"/>
      <c r="QTS36" s="264"/>
      <c r="QTT36" s="264"/>
      <c r="QTU36" s="264"/>
      <c r="QTV36" s="264"/>
      <c r="QTW36" s="264"/>
      <c r="QTX36" s="264"/>
      <c r="QTY36" s="264"/>
      <c r="QTZ36" s="264"/>
      <c r="QUA36" s="264"/>
      <c r="QUB36" s="264"/>
      <c r="QUC36" s="264"/>
      <c r="QUD36" s="264"/>
      <c r="QUE36" s="264"/>
      <c r="QUF36" s="264"/>
      <c r="QUG36" s="264"/>
      <c r="QUH36" s="264"/>
      <c r="QUI36" s="264"/>
      <c r="QUJ36" s="264"/>
      <c r="QUK36" s="264"/>
      <c r="QUL36" s="264"/>
      <c r="QUM36" s="264"/>
      <c r="QUN36" s="264"/>
      <c r="QUO36" s="264"/>
      <c r="QUP36" s="264"/>
      <c r="QUQ36" s="264"/>
      <c r="QUR36" s="264"/>
      <c r="QUS36" s="264"/>
      <c r="QUT36" s="264"/>
      <c r="QUU36" s="264"/>
      <c r="QUV36" s="264"/>
      <c r="QUW36" s="264"/>
      <c r="QUX36" s="264"/>
      <c r="QUY36" s="264"/>
      <c r="QUZ36" s="264"/>
      <c r="QVA36" s="264"/>
      <c r="QVB36" s="264"/>
      <c r="QVC36" s="264"/>
      <c r="QVD36" s="264"/>
      <c r="QVE36" s="264"/>
      <c r="QVF36" s="264"/>
      <c r="QVG36" s="264"/>
      <c r="QVH36" s="264"/>
      <c r="QVI36" s="264"/>
      <c r="QVJ36" s="264"/>
      <c r="QVK36" s="264"/>
      <c r="QVL36" s="264"/>
      <c r="QVM36" s="264"/>
      <c r="QVN36" s="264"/>
      <c r="QVO36" s="264"/>
      <c r="QVP36" s="264"/>
      <c r="QVQ36" s="264"/>
      <c r="QVR36" s="264"/>
      <c r="QVS36" s="264"/>
      <c r="QVT36" s="264"/>
      <c r="QVU36" s="264"/>
      <c r="QVV36" s="264"/>
      <c r="QVW36" s="264"/>
      <c r="QVX36" s="264"/>
      <c r="QVY36" s="264"/>
      <c r="QVZ36" s="264"/>
      <c r="QWA36" s="264"/>
      <c r="QWB36" s="264"/>
      <c r="QWC36" s="264"/>
      <c r="QWD36" s="264"/>
      <c r="QWE36" s="264"/>
      <c r="QWF36" s="264"/>
      <c r="QWG36" s="264"/>
      <c r="QWH36" s="264"/>
      <c r="QWI36" s="264"/>
      <c r="QWJ36" s="264"/>
      <c r="QWK36" s="264"/>
      <c r="QWL36" s="264"/>
      <c r="QWM36" s="264"/>
      <c r="QWN36" s="264"/>
      <c r="QWO36" s="264"/>
      <c r="QWP36" s="264"/>
      <c r="QWQ36" s="264"/>
      <c r="QWR36" s="264"/>
      <c r="QWS36" s="264"/>
      <c r="QWT36" s="264"/>
      <c r="QWU36" s="264"/>
      <c r="QWV36" s="264"/>
      <c r="QWW36" s="264"/>
      <c r="QWX36" s="264"/>
      <c r="QWY36" s="264"/>
      <c r="QWZ36" s="264"/>
      <c r="QXA36" s="264"/>
      <c r="QXB36" s="264"/>
      <c r="QXC36" s="264"/>
      <c r="QXD36" s="264"/>
      <c r="QXE36" s="264"/>
      <c r="QXF36" s="264"/>
      <c r="QXG36" s="264"/>
      <c r="QXH36" s="264"/>
      <c r="QXI36" s="264"/>
      <c r="QXJ36" s="264"/>
      <c r="QXK36" s="264"/>
      <c r="QXL36" s="264"/>
      <c r="QXM36" s="264"/>
      <c r="QXN36" s="264"/>
      <c r="QXO36" s="264"/>
      <c r="QXP36" s="264"/>
      <c r="QXQ36" s="264"/>
      <c r="QXR36" s="264"/>
      <c r="QXS36" s="264"/>
      <c r="QXT36" s="264"/>
      <c r="QXU36" s="264"/>
      <c r="QXV36" s="264"/>
      <c r="QXW36" s="264"/>
      <c r="QXX36" s="264"/>
      <c r="QXY36" s="264"/>
      <c r="QXZ36" s="264"/>
      <c r="QYA36" s="264"/>
      <c r="QYB36" s="264"/>
      <c r="QYC36" s="264"/>
      <c r="QYD36" s="264"/>
      <c r="QYE36" s="264"/>
      <c r="QYF36" s="264"/>
      <c r="QYG36" s="264"/>
      <c r="QYH36" s="264"/>
      <c r="QYI36" s="264"/>
      <c r="QYJ36" s="264"/>
      <c r="QYK36" s="264"/>
      <c r="QYL36" s="264"/>
      <c r="QYM36" s="264"/>
      <c r="QYN36" s="264"/>
      <c r="QYO36" s="264"/>
      <c r="QYP36" s="264"/>
      <c r="QYQ36" s="264"/>
      <c r="QYR36" s="264"/>
      <c r="QYS36" s="264"/>
      <c r="QYT36" s="264"/>
      <c r="QYU36" s="264"/>
      <c r="QYV36" s="264"/>
      <c r="QYW36" s="264"/>
      <c r="QYX36" s="264"/>
      <c r="QYY36" s="264"/>
      <c r="QYZ36" s="264"/>
      <c r="QZA36" s="264"/>
      <c r="QZB36" s="264"/>
      <c r="QZC36" s="264"/>
      <c r="QZD36" s="264"/>
      <c r="QZE36" s="264"/>
      <c r="QZF36" s="264"/>
      <c r="QZG36" s="264"/>
      <c r="QZH36" s="264"/>
      <c r="QZI36" s="264"/>
      <c r="QZJ36" s="264"/>
      <c r="QZK36" s="264"/>
      <c r="QZL36" s="264"/>
      <c r="QZM36" s="264"/>
      <c r="QZN36" s="264"/>
      <c r="QZO36" s="264"/>
      <c r="QZP36" s="264"/>
      <c r="QZQ36" s="264"/>
      <c r="QZR36" s="264"/>
      <c r="QZS36" s="264"/>
      <c r="QZT36" s="264"/>
      <c r="QZU36" s="264"/>
      <c r="QZV36" s="264"/>
      <c r="QZW36" s="264"/>
      <c r="QZX36" s="264"/>
      <c r="QZY36" s="264"/>
      <c r="QZZ36" s="264"/>
      <c r="RAA36" s="264"/>
      <c r="RAB36" s="264"/>
      <c r="RAC36" s="264"/>
      <c r="RAD36" s="264"/>
      <c r="RAE36" s="264"/>
      <c r="RAF36" s="264"/>
      <c r="RAG36" s="264"/>
      <c r="RAH36" s="264"/>
      <c r="RAI36" s="264"/>
      <c r="RAJ36" s="264"/>
      <c r="RAK36" s="264"/>
      <c r="RAL36" s="264"/>
      <c r="RAM36" s="264"/>
      <c r="RAN36" s="264"/>
      <c r="RAO36" s="264"/>
      <c r="RAP36" s="264"/>
      <c r="RAQ36" s="264"/>
      <c r="RAR36" s="264"/>
      <c r="RAS36" s="264"/>
      <c r="RAT36" s="264"/>
      <c r="RAU36" s="264"/>
      <c r="RAV36" s="264"/>
      <c r="RAW36" s="264"/>
      <c r="RAX36" s="264"/>
      <c r="RAY36" s="264"/>
      <c r="RAZ36" s="264"/>
      <c r="RBA36" s="264"/>
      <c r="RBB36" s="264"/>
      <c r="RBC36" s="264"/>
      <c r="RBD36" s="264"/>
      <c r="RBE36" s="264"/>
      <c r="RBF36" s="264"/>
      <c r="RBG36" s="264"/>
      <c r="RBH36" s="264"/>
      <c r="RBI36" s="264"/>
      <c r="RBJ36" s="264"/>
      <c r="RBK36" s="264"/>
      <c r="RBL36" s="264"/>
      <c r="RBM36" s="264"/>
      <c r="RBN36" s="264"/>
      <c r="RBO36" s="264"/>
      <c r="RBP36" s="264"/>
      <c r="RBQ36" s="264"/>
      <c r="RBR36" s="264"/>
      <c r="RBS36" s="264"/>
      <c r="RBT36" s="264"/>
      <c r="RBU36" s="264"/>
      <c r="RBV36" s="264"/>
      <c r="RBW36" s="264"/>
      <c r="RBX36" s="264"/>
      <c r="RBY36" s="264"/>
      <c r="RBZ36" s="264"/>
      <c r="RCA36" s="264"/>
      <c r="RCB36" s="264"/>
      <c r="RCC36" s="264"/>
      <c r="RCD36" s="264"/>
      <c r="RCE36" s="264"/>
      <c r="RCF36" s="264"/>
      <c r="RCG36" s="264"/>
      <c r="RCH36" s="264"/>
      <c r="RCI36" s="264"/>
      <c r="RCJ36" s="264"/>
      <c r="RCK36" s="264"/>
      <c r="RCL36" s="264"/>
      <c r="RCM36" s="264"/>
      <c r="RCN36" s="264"/>
      <c r="RCO36" s="264"/>
      <c r="RCP36" s="264"/>
      <c r="RCQ36" s="264"/>
      <c r="RCR36" s="264"/>
      <c r="RCS36" s="264"/>
      <c r="RCT36" s="264"/>
      <c r="RCU36" s="264"/>
      <c r="RCV36" s="264"/>
      <c r="RCW36" s="264"/>
      <c r="RCX36" s="264"/>
      <c r="RCY36" s="264"/>
      <c r="RCZ36" s="264"/>
      <c r="RDA36" s="264"/>
      <c r="RDB36" s="264"/>
      <c r="RDC36" s="264"/>
      <c r="RDD36" s="264"/>
      <c r="RDE36" s="264"/>
      <c r="RDF36" s="264"/>
      <c r="RDG36" s="264"/>
      <c r="RDH36" s="264"/>
      <c r="RDI36" s="264"/>
      <c r="RDJ36" s="264"/>
      <c r="RDK36" s="264"/>
      <c r="RDL36" s="264"/>
      <c r="RDM36" s="264"/>
      <c r="RDN36" s="264"/>
      <c r="RDO36" s="264"/>
      <c r="RDP36" s="264"/>
      <c r="RDQ36" s="264"/>
      <c r="RDR36" s="264"/>
      <c r="RDS36" s="264"/>
      <c r="RDT36" s="264"/>
      <c r="RDU36" s="264"/>
      <c r="RDV36" s="264"/>
      <c r="RDW36" s="264"/>
      <c r="RDX36" s="264"/>
      <c r="RDY36" s="264"/>
      <c r="RDZ36" s="264"/>
      <c r="REA36" s="264"/>
      <c r="REB36" s="264"/>
      <c r="REC36" s="264"/>
      <c r="RED36" s="264"/>
      <c r="REE36" s="264"/>
      <c r="REF36" s="264"/>
      <c r="REG36" s="264"/>
      <c r="REH36" s="264"/>
      <c r="REI36" s="264"/>
      <c r="REJ36" s="264"/>
      <c r="REK36" s="264"/>
      <c r="REL36" s="264"/>
      <c r="REM36" s="264"/>
      <c r="REN36" s="264"/>
      <c r="REO36" s="264"/>
      <c r="REP36" s="264"/>
      <c r="REQ36" s="264"/>
      <c r="RER36" s="264"/>
      <c r="RES36" s="264"/>
      <c r="RET36" s="264"/>
      <c r="REU36" s="264"/>
      <c r="REV36" s="264"/>
      <c r="REW36" s="264"/>
      <c r="REX36" s="264"/>
      <c r="REY36" s="264"/>
      <c r="REZ36" s="264"/>
      <c r="RFA36" s="264"/>
      <c r="RFB36" s="264"/>
      <c r="RFC36" s="264"/>
      <c r="RFD36" s="264"/>
      <c r="RFE36" s="264"/>
      <c r="RFF36" s="264"/>
      <c r="RFG36" s="264"/>
      <c r="RFH36" s="264"/>
      <c r="RFI36" s="264"/>
      <c r="RFJ36" s="264"/>
      <c r="RFK36" s="264"/>
      <c r="RFL36" s="264"/>
      <c r="RFM36" s="264"/>
      <c r="RFN36" s="264"/>
      <c r="RFO36" s="264"/>
      <c r="RFP36" s="264"/>
      <c r="RFQ36" s="264"/>
      <c r="RFR36" s="264"/>
      <c r="RFS36" s="264"/>
      <c r="RFT36" s="264"/>
      <c r="RFU36" s="264"/>
      <c r="RFV36" s="264"/>
      <c r="RFW36" s="264"/>
      <c r="RFX36" s="264"/>
      <c r="RFY36" s="264"/>
      <c r="RFZ36" s="264"/>
      <c r="RGA36" s="264"/>
      <c r="RGB36" s="264"/>
      <c r="RGC36" s="264"/>
      <c r="RGD36" s="264"/>
      <c r="RGE36" s="264"/>
      <c r="RGF36" s="264"/>
      <c r="RGG36" s="264"/>
      <c r="RGH36" s="264"/>
      <c r="RGI36" s="264"/>
      <c r="RGJ36" s="264"/>
      <c r="RGK36" s="264"/>
      <c r="RGL36" s="264"/>
      <c r="RGM36" s="264"/>
      <c r="RGN36" s="264"/>
      <c r="RGO36" s="264"/>
      <c r="RGP36" s="264"/>
      <c r="RGQ36" s="264"/>
      <c r="RGR36" s="264"/>
      <c r="RGS36" s="264"/>
      <c r="RGT36" s="264"/>
      <c r="RGU36" s="264"/>
      <c r="RGV36" s="264"/>
      <c r="RGW36" s="264"/>
      <c r="RGX36" s="264"/>
      <c r="RGY36" s="264"/>
      <c r="RGZ36" s="264"/>
      <c r="RHA36" s="264"/>
      <c r="RHB36" s="264"/>
      <c r="RHC36" s="264"/>
      <c r="RHD36" s="264"/>
      <c r="RHE36" s="264"/>
      <c r="RHF36" s="264"/>
      <c r="RHG36" s="264"/>
      <c r="RHH36" s="264"/>
      <c r="RHI36" s="264"/>
      <c r="RHJ36" s="264"/>
      <c r="RHK36" s="264"/>
      <c r="RHL36" s="264"/>
      <c r="RHM36" s="264"/>
      <c r="RHN36" s="264"/>
      <c r="RHO36" s="264"/>
      <c r="RHP36" s="264"/>
      <c r="RHQ36" s="264"/>
      <c r="RHR36" s="264"/>
      <c r="RHS36" s="264"/>
      <c r="RHT36" s="264"/>
      <c r="RHU36" s="264"/>
      <c r="RHV36" s="264"/>
      <c r="RHW36" s="264"/>
      <c r="RHX36" s="264"/>
      <c r="RHY36" s="264"/>
      <c r="RHZ36" s="264"/>
      <c r="RIA36" s="264"/>
      <c r="RIB36" s="264"/>
      <c r="RIC36" s="264"/>
      <c r="RID36" s="264"/>
      <c r="RIE36" s="264"/>
      <c r="RIF36" s="264"/>
      <c r="RIG36" s="264"/>
      <c r="RIH36" s="264"/>
      <c r="RII36" s="264"/>
      <c r="RIJ36" s="264"/>
      <c r="RIK36" s="264"/>
      <c r="RIL36" s="264"/>
      <c r="RIM36" s="264"/>
      <c r="RIN36" s="264"/>
      <c r="RIO36" s="264"/>
      <c r="RIP36" s="264"/>
      <c r="RIQ36" s="264"/>
      <c r="RIR36" s="264"/>
      <c r="RIS36" s="264"/>
      <c r="RIT36" s="264"/>
      <c r="RIU36" s="264"/>
      <c r="RIV36" s="264"/>
      <c r="RIW36" s="264"/>
      <c r="RIX36" s="264"/>
      <c r="RIY36" s="264"/>
      <c r="RIZ36" s="264"/>
      <c r="RJA36" s="264"/>
      <c r="RJB36" s="264"/>
      <c r="RJC36" s="264"/>
      <c r="RJD36" s="264"/>
      <c r="RJE36" s="264"/>
      <c r="RJF36" s="264"/>
      <c r="RJG36" s="264"/>
      <c r="RJH36" s="264"/>
      <c r="RJI36" s="264"/>
      <c r="RJJ36" s="264"/>
      <c r="RJK36" s="264"/>
      <c r="RJL36" s="264"/>
      <c r="RJM36" s="264"/>
      <c r="RJN36" s="264"/>
      <c r="RJO36" s="264"/>
      <c r="RJP36" s="264"/>
      <c r="RJQ36" s="264"/>
      <c r="RJR36" s="264"/>
      <c r="RJS36" s="264"/>
      <c r="RJT36" s="264"/>
      <c r="RJU36" s="264"/>
      <c r="RJV36" s="264"/>
      <c r="RJW36" s="264"/>
      <c r="RJX36" s="264"/>
      <c r="RJY36" s="264"/>
      <c r="RJZ36" s="264"/>
      <c r="RKA36" s="264"/>
      <c r="RKB36" s="264"/>
      <c r="RKC36" s="264"/>
      <c r="RKD36" s="264"/>
      <c r="RKE36" s="264"/>
      <c r="RKF36" s="264"/>
      <c r="RKG36" s="264"/>
      <c r="RKH36" s="264"/>
      <c r="RKI36" s="264"/>
      <c r="RKJ36" s="264"/>
      <c r="RKK36" s="264"/>
      <c r="RKL36" s="264"/>
      <c r="RKM36" s="264"/>
      <c r="RKN36" s="264"/>
      <c r="RKO36" s="264"/>
      <c r="RKP36" s="264"/>
      <c r="RKQ36" s="264"/>
      <c r="RKR36" s="264"/>
      <c r="RKS36" s="264"/>
      <c r="RKT36" s="264"/>
      <c r="RKU36" s="264"/>
      <c r="RKV36" s="264"/>
      <c r="RKW36" s="264"/>
      <c r="RKX36" s="264"/>
      <c r="RKY36" s="264"/>
      <c r="RKZ36" s="264"/>
      <c r="RLA36" s="264"/>
      <c r="RLB36" s="264"/>
      <c r="RLC36" s="264"/>
      <c r="RLD36" s="264"/>
      <c r="RLE36" s="264"/>
      <c r="RLF36" s="264"/>
      <c r="RLG36" s="264"/>
      <c r="RLH36" s="264"/>
      <c r="RLI36" s="264"/>
      <c r="RLJ36" s="264"/>
      <c r="RLK36" s="264"/>
      <c r="RLL36" s="264"/>
      <c r="RLM36" s="264"/>
      <c r="RLN36" s="264"/>
      <c r="RLO36" s="264"/>
      <c r="RLP36" s="264"/>
      <c r="RLQ36" s="264"/>
      <c r="RLR36" s="264"/>
      <c r="RLS36" s="264"/>
      <c r="RLT36" s="264"/>
      <c r="RLU36" s="264"/>
      <c r="RLV36" s="264"/>
      <c r="RLW36" s="264"/>
      <c r="RLX36" s="264"/>
      <c r="RLY36" s="264"/>
      <c r="RLZ36" s="264"/>
      <c r="RMA36" s="264"/>
      <c r="RMB36" s="264"/>
      <c r="RMC36" s="264"/>
      <c r="RMD36" s="264"/>
      <c r="RME36" s="264"/>
      <c r="RMF36" s="264"/>
      <c r="RMG36" s="264"/>
      <c r="RMH36" s="264"/>
      <c r="RMI36" s="264"/>
      <c r="RMJ36" s="264"/>
      <c r="RMK36" s="264"/>
      <c r="RML36" s="264"/>
      <c r="RMM36" s="264"/>
      <c r="RMN36" s="264"/>
      <c r="RMO36" s="264"/>
      <c r="RMP36" s="264"/>
      <c r="RMQ36" s="264"/>
      <c r="RMR36" s="264"/>
      <c r="RMS36" s="264"/>
      <c r="RMT36" s="264"/>
      <c r="RMU36" s="264"/>
      <c r="RMV36" s="264"/>
      <c r="RMW36" s="264"/>
      <c r="RMX36" s="264"/>
      <c r="RMY36" s="264"/>
      <c r="RMZ36" s="264"/>
      <c r="RNA36" s="264"/>
      <c r="RNB36" s="264"/>
      <c r="RNC36" s="264"/>
      <c r="RND36" s="264"/>
      <c r="RNE36" s="264"/>
      <c r="RNF36" s="264"/>
      <c r="RNG36" s="264"/>
      <c r="RNH36" s="264"/>
      <c r="RNI36" s="264"/>
      <c r="RNJ36" s="264"/>
      <c r="RNK36" s="264"/>
      <c r="RNL36" s="264"/>
      <c r="RNM36" s="264"/>
      <c r="RNN36" s="264"/>
      <c r="RNO36" s="264"/>
      <c r="RNP36" s="264"/>
      <c r="RNQ36" s="264"/>
      <c r="RNR36" s="264"/>
      <c r="RNS36" s="264"/>
      <c r="RNT36" s="264"/>
      <c r="RNU36" s="264"/>
      <c r="RNV36" s="264"/>
      <c r="RNW36" s="264"/>
      <c r="RNX36" s="264"/>
      <c r="RNY36" s="264"/>
      <c r="RNZ36" s="264"/>
      <c r="ROA36" s="264"/>
      <c r="ROB36" s="264"/>
      <c r="ROC36" s="264"/>
      <c r="ROD36" s="264"/>
      <c r="ROE36" s="264"/>
      <c r="ROF36" s="264"/>
      <c r="ROG36" s="264"/>
      <c r="ROH36" s="264"/>
      <c r="ROI36" s="264"/>
      <c r="ROJ36" s="264"/>
      <c r="ROK36" s="264"/>
      <c r="ROL36" s="264"/>
      <c r="ROM36" s="264"/>
      <c r="RON36" s="264"/>
      <c r="ROO36" s="264"/>
      <c r="ROP36" s="264"/>
      <c r="ROQ36" s="264"/>
      <c r="ROR36" s="264"/>
      <c r="ROS36" s="264"/>
      <c r="ROT36" s="264"/>
      <c r="ROU36" s="264"/>
      <c r="ROV36" s="264"/>
      <c r="ROW36" s="264"/>
      <c r="ROX36" s="264"/>
      <c r="ROY36" s="264"/>
      <c r="ROZ36" s="264"/>
      <c r="RPA36" s="264"/>
      <c r="RPB36" s="264"/>
      <c r="RPC36" s="264"/>
      <c r="RPD36" s="264"/>
      <c r="RPE36" s="264"/>
      <c r="RPF36" s="264"/>
      <c r="RPG36" s="264"/>
      <c r="RPH36" s="264"/>
      <c r="RPI36" s="264"/>
      <c r="RPJ36" s="264"/>
      <c r="RPK36" s="264"/>
      <c r="RPL36" s="264"/>
      <c r="RPM36" s="264"/>
      <c r="RPN36" s="264"/>
      <c r="RPO36" s="264"/>
      <c r="RPP36" s="264"/>
      <c r="RPQ36" s="264"/>
      <c r="RPR36" s="264"/>
      <c r="RPS36" s="264"/>
      <c r="RPT36" s="264"/>
      <c r="RPU36" s="264"/>
      <c r="RPV36" s="264"/>
      <c r="RPW36" s="264"/>
      <c r="RPX36" s="264"/>
      <c r="RPY36" s="264"/>
      <c r="RPZ36" s="264"/>
      <c r="RQA36" s="264"/>
      <c r="RQB36" s="264"/>
      <c r="RQC36" s="264"/>
      <c r="RQD36" s="264"/>
      <c r="RQE36" s="264"/>
      <c r="RQF36" s="264"/>
      <c r="RQG36" s="264"/>
      <c r="RQH36" s="264"/>
      <c r="RQI36" s="264"/>
      <c r="RQJ36" s="264"/>
      <c r="RQK36" s="264"/>
      <c r="RQL36" s="264"/>
      <c r="RQM36" s="264"/>
      <c r="RQN36" s="264"/>
      <c r="RQO36" s="264"/>
      <c r="RQP36" s="264"/>
      <c r="RQQ36" s="264"/>
      <c r="RQR36" s="264"/>
      <c r="RQS36" s="264"/>
      <c r="RQT36" s="264"/>
      <c r="RQU36" s="264"/>
      <c r="RQV36" s="264"/>
      <c r="RQW36" s="264"/>
      <c r="RQX36" s="264"/>
      <c r="RQY36" s="264"/>
      <c r="RQZ36" s="264"/>
      <c r="RRA36" s="264"/>
      <c r="RRB36" s="264"/>
      <c r="RRC36" s="264"/>
      <c r="RRD36" s="264"/>
      <c r="RRE36" s="264"/>
      <c r="RRF36" s="264"/>
      <c r="RRG36" s="264"/>
      <c r="RRH36" s="264"/>
      <c r="RRI36" s="264"/>
      <c r="RRJ36" s="264"/>
      <c r="RRK36" s="264"/>
      <c r="RRL36" s="264"/>
      <c r="RRM36" s="264"/>
      <c r="RRN36" s="264"/>
      <c r="RRO36" s="264"/>
      <c r="RRP36" s="264"/>
      <c r="RRQ36" s="264"/>
      <c r="RRR36" s="264"/>
      <c r="RRS36" s="264"/>
      <c r="RRT36" s="264"/>
      <c r="RRU36" s="264"/>
      <c r="RRV36" s="264"/>
      <c r="RRW36" s="264"/>
      <c r="RRX36" s="264"/>
      <c r="RRY36" s="264"/>
      <c r="RRZ36" s="264"/>
      <c r="RSA36" s="264"/>
      <c r="RSB36" s="264"/>
      <c r="RSC36" s="264"/>
      <c r="RSD36" s="264"/>
      <c r="RSE36" s="264"/>
      <c r="RSF36" s="264"/>
      <c r="RSG36" s="264"/>
      <c r="RSH36" s="264"/>
      <c r="RSI36" s="264"/>
      <c r="RSJ36" s="264"/>
      <c r="RSK36" s="264"/>
      <c r="RSL36" s="264"/>
      <c r="RSM36" s="264"/>
      <c r="RSN36" s="264"/>
      <c r="RSO36" s="264"/>
      <c r="RSP36" s="264"/>
      <c r="RSQ36" s="264"/>
      <c r="RSR36" s="264"/>
      <c r="RSS36" s="264"/>
      <c r="RST36" s="264"/>
      <c r="RSU36" s="264"/>
      <c r="RSV36" s="264"/>
      <c r="RSW36" s="264"/>
      <c r="RSX36" s="264"/>
      <c r="RSY36" s="264"/>
      <c r="RSZ36" s="264"/>
      <c r="RTA36" s="264"/>
      <c r="RTB36" s="264"/>
      <c r="RTC36" s="264"/>
      <c r="RTD36" s="264"/>
      <c r="RTE36" s="264"/>
      <c r="RTF36" s="264"/>
      <c r="RTG36" s="264"/>
      <c r="RTH36" s="264"/>
      <c r="RTI36" s="264"/>
      <c r="RTJ36" s="264"/>
      <c r="RTK36" s="264"/>
      <c r="RTL36" s="264"/>
      <c r="RTM36" s="264"/>
      <c r="RTN36" s="264"/>
      <c r="RTO36" s="264"/>
      <c r="RTP36" s="264"/>
      <c r="RTQ36" s="264"/>
      <c r="RTR36" s="264"/>
      <c r="RTS36" s="264"/>
      <c r="RTT36" s="264"/>
      <c r="RTU36" s="264"/>
      <c r="RTV36" s="264"/>
      <c r="RTW36" s="264"/>
      <c r="RTX36" s="264"/>
      <c r="RTY36" s="264"/>
      <c r="RTZ36" s="264"/>
      <c r="RUA36" s="264"/>
      <c r="RUB36" s="264"/>
      <c r="RUC36" s="264"/>
      <c r="RUD36" s="264"/>
      <c r="RUE36" s="264"/>
      <c r="RUF36" s="264"/>
      <c r="RUG36" s="264"/>
      <c r="RUH36" s="264"/>
      <c r="RUI36" s="264"/>
      <c r="RUJ36" s="264"/>
      <c r="RUK36" s="264"/>
      <c r="RUL36" s="264"/>
      <c r="RUM36" s="264"/>
      <c r="RUN36" s="264"/>
      <c r="RUO36" s="264"/>
      <c r="RUP36" s="264"/>
      <c r="RUQ36" s="264"/>
      <c r="RUR36" s="264"/>
      <c r="RUS36" s="264"/>
      <c r="RUT36" s="264"/>
      <c r="RUU36" s="264"/>
      <c r="RUV36" s="264"/>
      <c r="RUW36" s="264"/>
      <c r="RUX36" s="264"/>
      <c r="RUY36" s="264"/>
      <c r="RUZ36" s="264"/>
      <c r="RVA36" s="264"/>
      <c r="RVB36" s="264"/>
      <c r="RVC36" s="264"/>
      <c r="RVD36" s="264"/>
      <c r="RVE36" s="264"/>
      <c r="RVF36" s="264"/>
      <c r="RVG36" s="264"/>
      <c r="RVH36" s="264"/>
      <c r="RVI36" s="264"/>
      <c r="RVJ36" s="264"/>
      <c r="RVK36" s="264"/>
      <c r="RVL36" s="264"/>
      <c r="RVM36" s="264"/>
      <c r="RVN36" s="264"/>
      <c r="RVO36" s="264"/>
      <c r="RVP36" s="264"/>
      <c r="RVQ36" s="264"/>
      <c r="RVR36" s="264"/>
      <c r="RVS36" s="264"/>
      <c r="RVT36" s="264"/>
      <c r="RVU36" s="264"/>
      <c r="RVV36" s="264"/>
      <c r="RVW36" s="264"/>
      <c r="RVX36" s="264"/>
      <c r="RVY36" s="264"/>
      <c r="RVZ36" s="264"/>
      <c r="RWA36" s="264"/>
      <c r="RWB36" s="264"/>
      <c r="RWC36" s="264"/>
      <c r="RWD36" s="264"/>
      <c r="RWE36" s="264"/>
      <c r="RWF36" s="264"/>
      <c r="RWG36" s="264"/>
      <c r="RWH36" s="264"/>
      <c r="RWI36" s="264"/>
      <c r="RWJ36" s="264"/>
      <c r="RWK36" s="264"/>
      <c r="RWL36" s="264"/>
      <c r="RWM36" s="264"/>
      <c r="RWN36" s="264"/>
      <c r="RWO36" s="264"/>
      <c r="RWP36" s="264"/>
      <c r="RWQ36" s="264"/>
      <c r="RWR36" s="264"/>
      <c r="RWS36" s="264"/>
      <c r="RWT36" s="264"/>
      <c r="RWU36" s="264"/>
      <c r="RWV36" s="264"/>
      <c r="RWW36" s="264"/>
      <c r="RWX36" s="264"/>
      <c r="RWY36" s="264"/>
      <c r="RWZ36" s="264"/>
      <c r="RXA36" s="264"/>
      <c r="RXB36" s="264"/>
      <c r="RXC36" s="264"/>
      <c r="RXD36" s="264"/>
      <c r="RXE36" s="264"/>
      <c r="RXF36" s="264"/>
      <c r="RXG36" s="264"/>
      <c r="RXH36" s="264"/>
      <c r="RXI36" s="264"/>
      <c r="RXJ36" s="264"/>
      <c r="RXK36" s="264"/>
      <c r="RXL36" s="264"/>
      <c r="RXM36" s="264"/>
      <c r="RXN36" s="264"/>
      <c r="RXO36" s="264"/>
      <c r="RXP36" s="264"/>
      <c r="RXQ36" s="264"/>
      <c r="RXR36" s="264"/>
      <c r="RXS36" s="264"/>
      <c r="RXT36" s="264"/>
      <c r="RXU36" s="264"/>
      <c r="RXV36" s="264"/>
      <c r="RXW36" s="264"/>
      <c r="RXX36" s="264"/>
      <c r="RXY36" s="264"/>
      <c r="RXZ36" s="264"/>
      <c r="RYA36" s="264"/>
      <c r="RYB36" s="264"/>
      <c r="RYC36" s="264"/>
      <c r="RYD36" s="264"/>
      <c r="RYE36" s="264"/>
      <c r="RYF36" s="264"/>
      <c r="RYG36" s="264"/>
      <c r="RYH36" s="264"/>
      <c r="RYI36" s="264"/>
      <c r="RYJ36" s="264"/>
      <c r="RYK36" s="264"/>
      <c r="RYL36" s="264"/>
      <c r="RYM36" s="264"/>
      <c r="RYN36" s="264"/>
      <c r="RYO36" s="264"/>
      <c r="RYP36" s="264"/>
      <c r="RYQ36" s="264"/>
      <c r="RYR36" s="264"/>
      <c r="RYS36" s="264"/>
      <c r="RYT36" s="264"/>
      <c r="RYU36" s="264"/>
      <c r="RYV36" s="264"/>
      <c r="RYW36" s="264"/>
      <c r="RYX36" s="264"/>
      <c r="RYY36" s="264"/>
      <c r="RYZ36" s="264"/>
      <c r="RZA36" s="264"/>
      <c r="RZB36" s="264"/>
      <c r="RZC36" s="264"/>
      <c r="RZD36" s="264"/>
      <c r="RZE36" s="264"/>
      <c r="RZF36" s="264"/>
      <c r="RZG36" s="264"/>
      <c r="RZH36" s="264"/>
      <c r="RZI36" s="264"/>
      <c r="RZJ36" s="264"/>
      <c r="RZK36" s="264"/>
      <c r="RZL36" s="264"/>
      <c r="RZM36" s="264"/>
      <c r="RZN36" s="264"/>
      <c r="RZO36" s="264"/>
      <c r="RZP36" s="264"/>
      <c r="RZQ36" s="264"/>
      <c r="RZR36" s="264"/>
      <c r="RZS36" s="264"/>
      <c r="RZT36" s="264"/>
      <c r="RZU36" s="264"/>
      <c r="RZV36" s="264"/>
      <c r="RZW36" s="264"/>
      <c r="RZX36" s="264"/>
      <c r="RZY36" s="264"/>
      <c r="RZZ36" s="264"/>
      <c r="SAA36" s="264"/>
      <c r="SAB36" s="264"/>
      <c r="SAC36" s="264"/>
      <c r="SAD36" s="264"/>
      <c r="SAE36" s="264"/>
      <c r="SAF36" s="264"/>
      <c r="SAG36" s="264"/>
      <c r="SAH36" s="264"/>
      <c r="SAI36" s="264"/>
      <c r="SAJ36" s="264"/>
      <c r="SAK36" s="264"/>
      <c r="SAL36" s="264"/>
      <c r="SAM36" s="264"/>
      <c r="SAN36" s="264"/>
      <c r="SAO36" s="264"/>
      <c r="SAP36" s="264"/>
      <c r="SAQ36" s="264"/>
      <c r="SAR36" s="264"/>
      <c r="SAS36" s="264"/>
      <c r="SAT36" s="264"/>
      <c r="SAU36" s="264"/>
      <c r="SAV36" s="264"/>
      <c r="SAW36" s="264"/>
      <c r="SAX36" s="264"/>
      <c r="SAY36" s="264"/>
      <c r="SAZ36" s="264"/>
      <c r="SBA36" s="264"/>
      <c r="SBB36" s="264"/>
      <c r="SBC36" s="264"/>
      <c r="SBD36" s="264"/>
      <c r="SBE36" s="264"/>
      <c r="SBF36" s="264"/>
      <c r="SBG36" s="264"/>
      <c r="SBH36" s="264"/>
      <c r="SBI36" s="264"/>
      <c r="SBJ36" s="264"/>
      <c r="SBK36" s="264"/>
      <c r="SBL36" s="264"/>
      <c r="SBM36" s="264"/>
      <c r="SBN36" s="264"/>
      <c r="SBO36" s="264"/>
      <c r="SBP36" s="264"/>
      <c r="SBQ36" s="264"/>
      <c r="SBR36" s="264"/>
      <c r="SBS36" s="264"/>
      <c r="SBT36" s="264"/>
      <c r="SBU36" s="264"/>
      <c r="SBV36" s="264"/>
      <c r="SBW36" s="264"/>
      <c r="SBX36" s="264"/>
      <c r="SBY36" s="264"/>
      <c r="SBZ36" s="264"/>
      <c r="SCA36" s="264"/>
      <c r="SCB36" s="264"/>
      <c r="SCC36" s="264"/>
      <c r="SCD36" s="264"/>
      <c r="SCE36" s="264"/>
      <c r="SCF36" s="264"/>
      <c r="SCG36" s="264"/>
      <c r="SCH36" s="264"/>
      <c r="SCI36" s="264"/>
      <c r="SCJ36" s="264"/>
      <c r="SCK36" s="264"/>
      <c r="SCL36" s="264"/>
      <c r="SCM36" s="264"/>
      <c r="SCN36" s="264"/>
      <c r="SCO36" s="264"/>
      <c r="SCP36" s="264"/>
      <c r="SCQ36" s="264"/>
      <c r="SCR36" s="264"/>
      <c r="SCS36" s="264"/>
      <c r="SCT36" s="264"/>
      <c r="SCU36" s="264"/>
      <c r="SCV36" s="264"/>
      <c r="SCW36" s="264"/>
      <c r="SCX36" s="264"/>
      <c r="SCY36" s="264"/>
      <c r="SCZ36" s="264"/>
      <c r="SDA36" s="264"/>
      <c r="SDB36" s="264"/>
      <c r="SDC36" s="264"/>
      <c r="SDD36" s="264"/>
      <c r="SDE36" s="264"/>
      <c r="SDF36" s="264"/>
      <c r="SDG36" s="264"/>
      <c r="SDH36" s="264"/>
      <c r="SDI36" s="264"/>
      <c r="SDJ36" s="264"/>
      <c r="SDK36" s="264"/>
      <c r="SDL36" s="264"/>
      <c r="SDM36" s="264"/>
      <c r="SDN36" s="264"/>
      <c r="SDO36" s="264"/>
      <c r="SDP36" s="264"/>
      <c r="SDQ36" s="264"/>
      <c r="SDR36" s="264"/>
      <c r="SDS36" s="264"/>
      <c r="SDT36" s="264"/>
      <c r="SDU36" s="264"/>
      <c r="SDV36" s="264"/>
      <c r="SDW36" s="264"/>
      <c r="SDX36" s="264"/>
      <c r="SDY36" s="264"/>
      <c r="SDZ36" s="264"/>
      <c r="SEA36" s="264"/>
      <c r="SEB36" s="264"/>
      <c r="SEC36" s="264"/>
      <c r="SED36" s="264"/>
      <c r="SEE36" s="264"/>
      <c r="SEF36" s="264"/>
      <c r="SEG36" s="264"/>
      <c r="SEH36" s="264"/>
      <c r="SEI36" s="264"/>
      <c r="SEJ36" s="264"/>
      <c r="SEK36" s="264"/>
      <c r="SEL36" s="264"/>
      <c r="SEM36" s="264"/>
      <c r="SEN36" s="264"/>
      <c r="SEO36" s="264"/>
      <c r="SEP36" s="264"/>
      <c r="SEQ36" s="264"/>
      <c r="SER36" s="264"/>
      <c r="SES36" s="264"/>
      <c r="SET36" s="264"/>
      <c r="SEU36" s="264"/>
      <c r="SEV36" s="264"/>
      <c r="SEW36" s="264"/>
      <c r="SEX36" s="264"/>
      <c r="SEY36" s="264"/>
      <c r="SEZ36" s="264"/>
      <c r="SFA36" s="264"/>
      <c r="SFB36" s="264"/>
      <c r="SFC36" s="264"/>
      <c r="SFD36" s="264"/>
      <c r="SFE36" s="264"/>
      <c r="SFF36" s="264"/>
      <c r="SFG36" s="264"/>
      <c r="SFH36" s="264"/>
      <c r="SFI36" s="264"/>
      <c r="SFJ36" s="264"/>
      <c r="SFK36" s="264"/>
      <c r="SFL36" s="264"/>
      <c r="SFM36" s="264"/>
      <c r="SFN36" s="264"/>
      <c r="SFO36" s="264"/>
      <c r="SFP36" s="264"/>
      <c r="SFQ36" s="264"/>
      <c r="SFR36" s="264"/>
      <c r="SFS36" s="264"/>
      <c r="SFT36" s="264"/>
      <c r="SFU36" s="264"/>
      <c r="SFV36" s="264"/>
      <c r="SFW36" s="264"/>
      <c r="SFX36" s="264"/>
      <c r="SFY36" s="264"/>
      <c r="SFZ36" s="264"/>
      <c r="SGA36" s="264"/>
      <c r="SGB36" s="264"/>
      <c r="SGC36" s="264"/>
      <c r="SGD36" s="264"/>
      <c r="SGE36" s="264"/>
      <c r="SGF36" s="264"/>
      <c r="SGG36" s="264"/>
      <c r="SGH36" s="264"/>
      <c r="SGI36" s="264"/>
      <c r="SGJ36" s="264"/>
      <c r="SGK36" s="264"/>
      <c r="SGL36" s="264"/>
      <c r="SGM36" s="264"/>
      <c r="SGN36" s="264"/>
      <c r="SGO36" s="264"/>
      <c r="SGP36" s="264"/>
      <c r="SGQ36" s="264"/>
      <c r="SGR36" s="264"/>
      <c r="SGS36" s="264"/>
      <c r="SGT36" s="264"/>
      <c r="SGU36" s="264"/>
      <c r="SGV36" s="264"/>
      <c r="SGW36" s="264"/>
      <c r="SGX36" s="264"/>
      <c r="SGY36" s="264"/>
      <c r="SGZ36" s="264"/>
      <c r="SHA36" s="264"/>
      <c r="SHB36" s="264"/>
      <c r="SHC36" s="264"/>
      <c r="SHD36" s="264"/>
      <c r="SHE36" s="264"/>
      <c r="SHF36" s="264"/>
      <c r="SHG36" s="264"/>
      <c r="SHH36" s="264"/>
      <c r="SHI36" s="264"/>
      <c r="SHJ36" s="264"/>
      <c r="SHK36" s="264"/>
      <c r="SHL36" s="264"/>
      <c r="SHM36" s="264"/>
      <c r="SHN36" s="264"/>
      <c r="SHO36" s="264"/>
      <c r="SHP36" s="264"/>
      <c r="SHQ36" s="264"/>
      <c r="SHR36" s="264"/>
      <c r="SHS36" s="264"/>
      <c r="SHT36" s="264"/>
      <c r="SHU36" s="264"/>
      <c r="SHV36" s="264"/>
      <c r="SHW36" s="264"/>
      <c r="SHX36" s="264"/>
      <c r="SHY36" s="264"/>
      <c r="SHZ36" s="264"/>
      <c r="SIA36" s="264"/>
      <c r="SIB36" s="264"/>
      <c r="SIC36" s="264"/>
      <c r="SID36" s="264"/>
      <c r="SIE36" s="264"/>
      <c r="SIF36" s="264"/>
      <c r="SIG36" s="264"/>
      <c r="SIH36" s="264"/>
      <c r="SII36" s="264"/>
      <c r="SIJ36" s="264"/>
      <c r="SIK36" s="264"/>
      <c r="SIL36" s="264"/>
      <c r="SIM36" s="264"/>
      <c r="SIN36" s="264"/>
      <c r="SIO36" s="264"/>
      <c r="SIP36" s="264"/>
      <c r="SIQ36" s="264"/>
      <c r="SIR36" s="264"/>
      <c r="SIS36" s="264"/>
      <c r="SIT36" s="264"/>
      <c r="SIU36" s="264"/>
      <c r="SIV36" s="264"/>
      <c r="SIW36" s="264"/>
      <c r="SIX36" s="264"/>
      <c r="SIY36" s="264"/>
      <c r="SIZ36" s="264"/>
      <c r="SJA36" s="264"/>
      <c r="SJB36" s="264"/>
      <c r="SJC36" s="264"/>
      <c r="SJD36" s="264"/>
      <c r="SJE36" s="264"/>
      <c r="SJF36" s="264"/>
      <c r="SJG36" s="264"/>
      <c r="SJH36" s="264"/>
      <c r="SJI36" s="264"/>
      <c r="SJJ36" s="264"/>
      <c r="SJK36" s="264"/>
      <c r="SJL36" s="264"/>
      <c r="SJM36" s="264"/>
      <c r="SJN36" s="264"/>
      <c r="SJO36" s="264"/>
      <c r="SJP36" s="264"/>
      <c r="SJQ36" s="264"/>
      <c r="SJR36" s="264"/>
      <c r="SJS36" s="264"/>
      <c r="SJT36" s="264"/>
      <c r="SJU36" s="264"/>
      <c r="SJV36" s="264"/>
      <c r="SJW36" s="264"/>
      <c r="SJX36" s="264"/>
      <c r="SJY36" s="264"/>
      <c r="SJZ36" s="264"/>
      <c r="SKA36" s="264"/>
      <c r="SKB36" s="264"/>
      <c r="SKC36" s="264"/>
      <c r="SKD36" s="264"/>
      <c r="SKE36" s="264"/>
      <c r="SKF36" s="264"/>
      <c r="SKG36" s="264"/>
      <c r="SKH36" s="264"/>
      <c r="SKI36" s="264"/>
      <c r="SKJ36" s="264"/>
      <c r="SKK36" s="264"/>
      <c r="SKL36" s="264"/>
      <c r="SKM36" s="264"/>
      <c r="SKN36" s="264"/>
      <c r="SKO36" s="264"/>
      <c r="SKP36" s="264"/>
      <c r="SKQ36" s="264"/>
      <c r="SKR36" s="264"/>
      <c r="SKS36" s="264"/>
      <c r="SKT36" s="264"/>
      <c r="SKU36" s="264"/>
      <c r="SKV36" s="264"/>
      <c r="SKW36" s="264"/>
      <c r="SKX36" s="264"/>
      <c r="SKY36" s="264"/>
      <c r="SKZ36" s="264"/>
      <c r="SLA36" s="264"/>
      <c r="SLB36" s="264"/>
      <c r="SLC36" s="264"/>
      <c r="SLD36" s="264"/>
      <c r="SLE36" s="264"/>
      <c r="SLF36" s="264"/>
      <c r="SLG36" s="264"/>
      <c r="SLH36" s="264"/>
      <c r="SLI36" s="264"/>
      <c r="SLJ36" s="264"/>
      <c r="SLK36" s="264"/>
      <c r="SLL36" s="264"/>
      <c r="SLM36" s="264"/>
      <c r="SLN36" s="264"/>
      <c r="SLO36" s="264"/>
      <c r="SLP36" s="264"/>
      <c r="SLQ36" s="264"/>
      <c r="SLR36" s="264"/>
      <c r="SLS36" s="264"/>
      <c r="SLT36" s="264"/>
      <c r="SLU36" s="264"/>
      <c r="SLV36" s="264"/>
      <c r="SLW36" s="264"/>
      <c r="SLX36" s="264"/>
      <c r="SLY36" s="264"/>
      <c r="SLZ36" s="264"/>
      <c r="SMA36" s="264"/>
      <c r="SMB36" s="264"/>
      <c r="SMC36" s="264"/>
      <c r="SMD36" s="264"/>
      <c r="SME36" s="264"/>
      <c r="SMF36" s="264"/>
      <c r="SMG36" s="264"/>
      <c r="SMH36" s="264"/>
      <c r="SMI36" s="264"/>
      <c r="SMJ36" s="264"/>
      <c r="SMK36" s="264"/>
      <c r="SML36" s="264"/>
      <c r="SMM36" s="264"/>
      <c r="SMN36" s="264"/>
      <c r="SMO36" s="264"/>
      <c r="SMP36" s="264"/>
      <c r="SMQ36" s="264"/>
      <c r="SMR36" s="264"/>
      <c r="SMS36" s="264"/>
      <c r="SMT36" s="264"/>
      <c r="SMU36" s="264"/>
      <c r="SMV36" s="264"/>
      <c r="SMW36" s="264"/>
      <c r="SMX36" s="264"/>
      <c r="SMY36" s="264"/>
      <c r="SMZ36" s="264"/>
      <c r="SNA36" s="264"/>
      <c r="SNB36" s="264"/>
      <c r="SNC36" s="264"/>
      <c r="SND36" s="264"/>
      <c r="SNE36" s="264"/>
      <c r="SNF36" s="264"/>
      <c r="SNG36" s="264"/>
      <c r="SNH36" s="264"/>
      <c r="SNI36" s="264"/>
      <c r="SNJ36" s="264"/>
      <c r="SNK36" s="264"/>
      <c r="SNL36" s="264"/>
      <c r="SNM36" s="264"/>
      <c r="SNN36" s="264"/>
      <c r="SNO36" s="264"/>
      <c r="SNP36" s="264"/>
      <c r="SNQ36" s="264"/>
      <c r="SNR36" s="264"/>
      <c r="SNS36" s="264"/>
      <c r="SNT36" s="264"/>
      <c r="SNU36" s="264"/>
      <c r="SNV36" s="264"/>
      <c r="SNW36" s="264"/>
      <c r="SNX36" s="264"/>
      <c r="SNY36" s="264"/>
      <c r="SNZ36" s="264"/>
      <c r="SOA36" s="264"/>
      <c r="SOB36" s="264"/>
      <c r="SOC36" s="264"/>
      <c r="SOD36" s="264"/>
      <c r="SOE36" s="264"/>
      <c r="SOF36" s="264"/>
      <c r="SOG36" s="264"/>
      <c r="SOH36" s="264"/>
      <c r="SOI36" s="264"/>
      <c r="SOJ36" s="264"/>
      <c r="SOK36" s="264"/>
      <c r="SOL36" s="264"/>
      <c r="SOM36" s="264"/>
      <c r="SON36" s="264"/>
      <c r="SOO36" s="264"/>
      <c r="SOP36" s="264"/>
      <c r="SOQ36" s="264"/>
      <c r="SOR36" s="264"/>
      <c r="SOS36" s="264"/>
      <c r="SOT36" s="264"/>
      <c r="SOU36" s="264"/>
      <c r="SOV36" s="264"/>
      <c r="SOW36" s="264"/>
      <c r="SOX36" s="264"/>
      <c r="SOY36" s="264"/>
      <c r="SOZ36" s="264"/>
      <c r="SPA36" s="264"/>
      <c r="SPB36" s="264"/>
      <c r="SPC36" s="264"/>
      <c r="SPD36" s="264"/>
      <c r="SPE36" s="264"/>
      <c r="SPF36" s="264"/>
      <c r="SPG36" s="264"/>
      <c r="SPH36" s="264"/>
      <c r="SPI36" s="264"/>
      <c r="SPJ36" s="264"/>
      <c r="SPK36" s="264"/>
      <c r="SPL36" s="264"/>
      <c r="SPM36" s="264"/>
      <c r="SPN36" s="264"/>
      <c r="SPO36" s="264"/>
      <c r="SPP36" s="264"/>
      <c r="SPQ36" s="264"/>
      <c r="SPR36" s="264"/>
      <c r="SPS36" s="264"/>
      <c r="SPT36" s="264"/>
      <c r="SPU36" s="264"/>
      <c r="SPV36" s="264"/>
      <c r="SPW36" s="264"/>
      <c r="SPX36" s="264"/>
      <c r="SPY36" s="264"/>
      <c r="SPZ36" s="264"/>
      <c r="SQA36" s="264"/>
      <c r="SQB36" s="264"/>
      <c r="SQC36" s="264"/>
      <c r="SQD36" s="264"/>
      <c r="SQE36" s="264"/>
      <c r="SQF36" s="264"/>
      <c r="SQG36" s="264"/>
      <c r="SQH36" s="264"/>
      <c r="SQI36" s="264"/>
      <c r="SQJ36" s="264"/>
      <c r="SQK36" s="264"/>
      <c r="SQL36" s="264"/>
      <c r="SQM36" s="264"/>
      <c r="SQN36" s="264"/>
      <c r="SQO36" s="264"/>
      <c r="SQP36" s="264"/>
      <c r="SQQ36" s="264"/>
      <c r="SQR36" s="264"/>
      <c r="SQS36" s="264"/>
      <c r="SQT36" s="264"/>
      <c r="SQU36" s="264"/>
      <c r="SQV36" s="264"/>
      <c r="SQW36" s="264"/>
      <c r="SQX36" s="264"/>
      <c r="SQY36" s="264"/>
      <c r="SQZ36" s="264"/>
      <c r="SRA36" s="264"/>
      <c r="SRB36" s="264"/>
      <c r="SRC36" s="264"/>
      <c r="SRD36" s="264"/>
      <c r="SRE36" s="264"/>
      <c r="SRF36" s="264"/>
      <c r="SRG36" s="264"/>
      <c r="SRH36" s="264"/>
      <c r="SRI36" s="264"/>
      <c r="SRJ36" s="264"/>
      <c r="SRK36" s="264"/>
      <c r="SRL36" s="264"/>
      <c r="SRM36" s="264"/>
      <c r="SRN36" s="264"/>
      <c r="SRO36" s="264"/>
      <c r="SRP36" s="264"/>
      <c r="SRQ36" s="264"/>
      <c r="SRR36" s="264"/>
      <c r="SRS36" s="264"/>
      <c r="SRT36" s="264"/>
      <c r="SRU36" s="264"/>
      <c r="SRV36" s="264"/>
      <c r="SRW36" s="264"/>
      <c r="SRX36" s="264"/>
      <c r="SRY36" s="264"/>
      <c r="SRZ36" s="264"/>
      <c r="SSA36" s="264"/>
      <c r="SSB36" s="264"/>
      <c r="SSC36" s="264"/>
      <c r="SSD36" s="264"/>
      <c r="SSE36" s="264"/>
      <c r="SSF36" s="264"/>
      <c r="SSG36" s="264"/>
      <c r="SSH36" s="264"/>
      <c r="SSI36" s="264"/>
      <c r="SSJ36" s="264"/>
      <c r="SSK36" s="264"/>
      <c r="SSL36" s="264"/>
      <c r="SSM36" s="264"/>
      <c r="SSN36" s="264"/>
      <c r="SSO36" s="264"/>
      <c r="SSP36" s="264"/>
      <c r="SSQ36" s="264"/>
      <c r="SSR36" s="264"/>
      <c r="SSS36" s="264"/>
      <c r="SST36" s="264"/>
      <c r="SSU36" s="264"/>
      <c r="SSV36" s="264"/>
      <c r="SSW36" s="264"/>
      <c r="SSX36" s="264"/>
      <c r="SSY36" s="264"/>
      <c r="SSZ36" s="264"/>
      <c r="STA36" s="264"/>
      <c r="STB36" s="264"/>
      <c r="STC36" s="264"/>
      <c r="STD36" s="264"/>
      <c r="STE36" s="264"/>
      <c r="STF36" s="264"/>
      <c r="STG36" s="264"/>
      <c r="STH36" s="264"/>
      <c r="STI36" s="264"/>
      <c r="STJ36" s="264"/>
      <c r="STK36" s="264"/>
      <c r="STL36" s="264"/>
      <c r="STM36" s="264"/>
      <c r="STN36" s="264"/>
      <c r="STO36" s="264"/>
      <c r="STP36" s="264"/>
      <c r="STQ36" s="264"/>
      <c r="STR36" s="264"/>
      <c r="STS36" s="264"/>
      <c r="STT36" s="264"/>
      <c r="STU36" s="264"/>
      <c r="STV36" s="264"/>
      <c r="STW36" s="264"/>
      <c r="STX36" s="264"/>
      <c r="STY36" s="264"/>
      <c r="STZ36" s="264"/>
      <c r="SUA36" s="264"/>
      <c r="SUB36" s="264"/>
      <c r="SUC36" s="264"/>
      <c r="SUD36" s="264"/>
      <c r="SUE36" s="264"/>
      <c r="SUF36" s="264"/>
      <c r="SUG36" s="264"/>
      <c r="SUH36" s="264"/>
      <c r="SUI36" s="264"/>
      <c r="SUJ36" s="264"/>
      <c r="SUK36" s="264"/>
      <c r="SUL36" s="264"/>
      <c r="SUM36" s="264"/>
      <c r="SUN36" s="264"/>
      <c r="SUO36" s="264"/>
      <c r="SUP36" s="264"/>
      <c r="SUQ36" s="264"/>
      <c r="SUR36" s="264"/>
      <c r="SUS36" s="264"/>
      <c r="SUT36" s="264"/>
      <c r="SUU36" s="264"/>
      <c r="SUV36" s="264"/>
      <c r="SUW36" s="264"/>
      <c r="SUX36" s="264"/>
      <c r="SUY36" s="264"/>
      <c r="SUZ36" s="264"/>
      <c r="SVA36" s="264"/>
      <c r="SVB36" s="264"/>
      <c r="SVC36" s="264"/>
      <c r="SVD36" s="264"/>
      <c r="SVE36" s="264"/>
      <c r="SVF36" s="264"/>
      <c r="SVG36" s="264"/>
      <c r="SVH36" s="264"/>
      <c r="SVI36" s="264"/>
      <c r="SVJ36" s="264"/>
      <c r="SVK36" s="264"/>
      <c r="SVL36" s="264"/>
      <c r="SVM36" s="264"/>
      <c r="SVN36" s="264"/>
      <c r="SVO36" s="264"/>
      <c r="SVP36" s="264"/>
      <c r="SVQ36" s="264"/>
      <c r="SVR36" s="264"/>
      <c r="SVS36" s="264"/>
      <c r="SVT36" s="264"/>
      <c r="SVU36" s="264"/>
      <c r="SVV36" s="264"/>
      <c r="SVW36" s="264"/>
      <c r="SVX36" s="264"/>
      <c r="SVY36" s="264"/>
      <c r="SVZ36" s="264"/>
      <c r="SWA36" s="264"/>
      <c r="SWB36" s="264"/>
      <c r="SWC36" s="264"/>
      <c r="SWD36" s="264"/>
      <c r="SWE36" s="264"/>
      <c r="SWF36" s="264"/>
      <c r="SWG36" s="264"/>
      <c r="SWH36" s="264"/>
      <c r="SWI36" s="264"/>
      <c r="SWJ36" s="264"/>
      <c r="SWK36" s="264"/>
      <c r="SWL36" s="264"/>
      <c r="SWM36" s="264"/>
      <c r="SWN36" s="264"/>
      <c r="SWO36" s="264"/>
      <c r="SWP36" s="264"/>
      <c r="SWQ36" s="264"/>
      <c r="SWR36" s="264"/>
      <c r="SWS36" s="264"/>
      <c r="SWT36" s="264"/>
      <c r="SWU36" s="264"/>
      <c r="SWV36" s="264"/>
      <c r="SWW36" s="264"/>
      <c r="SWX36" s="264"/>
      <c r="SWY36" s="264"/>
      <c r="SWZ36" s="264"/>
      <c r="SXA36" s="264"/>
      <c r="SXB36" s="264"/>
      <c r="SXC36" s="264"/>
      <c r="SXD36" s="264"/>
      <c r="SXE36" s="264"/>
      <c r="SXF36" s="264"/>
      <c r="SXG36" s="264"/>
      <c r="SXH36" s="264"/>
      <c r="SXI36" s="264"/>
      <c r="SXJ36" s="264"/>
      <c r="SXK36" s="264"/>
      <c r="SXL36" s="264"/>
      <c r="SXM36" s="264"/>
      <c r="SXN36" s="264"/>
      <c r="SXO36" s="264"/>
      <c r="SXP36" s="264"/>
      <c r="SXQ36" s="264"/>
      <c r="SXR36" s="264"/>
      <c r="SXS36" s="264"/>
      <c r="SXT36" s="264"/>
      <c r="SXU36" s="264"/>
      <c r="SXV36" s="264"/>
      <c r="SXW36" s="264"/>
      <c r="SXX36" s="264"/>
      <c r="SXY36" s="264"/>
      <c r="SXZ36" s="264"/>
      <c r="SYA36" s="264"/>
      <c r="SYB36" s="264"/>
      <c r="SYC36" s="264"/>
      <c r="SYD36" s="264"/>
      <c r="SYE36" s="264"/>
      <c r="SYF36" s="264"/>
      <c r="SYG36" s="264"/>
      <c r="SYH36" s="264"/>
      <c r="SYI36" s="264"/>
      <c r="SYJ36" s="264"/>
      <c r="SYK36" s="264"/>
      <c r="SYL36" s="264"/>
      <c r="SYM36" s="264"/>
      <c r="SYN36" s="264"/>
      <c r="SYO36" s="264"/>
      <c r="SYP36" s="264"/>
      <c r="SYQ36" s="264"/>
      <c r="SYR36" s="264"/>
      <c r="SYS36" s="264"/>
      <c r="SYT36" s="264"/>
      <c r="SYU36" s="264"/>
      <c r="SYV36" s="264"/>
      <c r="SYW36" s="264"/>
      <c r="SYX36" s="264"/>
      <c r="SYY36" s="264"/>
      <c r="SYZ36" s="264"/>
      <c r="SZA36" s="264"/>
      <c r="SZB36" s="264"/>
      <c r="SZC36" s="264"/>
      <c r="SZD36" s="264"/>
      <c r="SZE36" s="264"/>
      <c r="SZF36" s="264"/>
      <c r="SZG36" s="264"/>
      <c r="SZH36" s="264"/>
      <c r="SZI36" s="264"/>
      <c r="SZJ36" s="264"/>
      <c r="SZK36" s="264"/>
      <c r="SZL36" s="264"/>
      <c r="SZM36" s="264"/>
      <c r="SZN36" s="264"/>
      <c r="SZO36" s="264"/>
      <c r="SZP36" s="264"/>
      <c r="SZQ36" s="264"/>
      <c r="SZR36" s="264"/>
      <c r="SZS36" s="264"/>
      <c r="SZT36" s="264"/>
      <c r="SZU36" s="264"/>
      <c r="SZV36" s="264"/>
      <c r="SZW36" s="264"/>
      <c r="SZX36" s="264"/>
      <c r="SZY36" s="264"/>
      <c r="SZZ36" s="264"/>
      <c r="TAA36" s="264"/>
      <c r="TAB36" s="264"/>
      <c r="TAC36" s="264"/>
      <c r="TAD36" s="264"/>
      <c r="TAE36" s="264"/>
      <c r="TAF36" s="264"/>
      <c r="TAG36" s="264"/>
      <c r="TAH36" s="264"/>
      <c r="TAI36" s="264"/>
      <c r="TAJ36" s="264"/>
      <c r="TAK36" s="264"/>
      <c r="TAL36" s="264"/>
      <c r="TAM36" s="264"/>
      <c r="TAN36" s="264"/>
      <c r="TAO36" s="264"/>
      <c r="TAP36" s="264"/>
      <c r="TAQ36" s="264"/>
      <c r="TAR36" s="264"/>
      <c r="TAS36" s="264"/>
      <c r="TAT36" s="264"/>
      <c r="TAU36" s="264"/>
      <c r="TAV36" s="264"/>
      <c r="TAW36" s="264"/>
      <c r="TAX36" s="264"/>
      <c r="TAY36" s="264"/>
      <c r="TAZ36" s="264"/>
      <c r="TBA36" s="264"/>
      <c r="TBB36" s="264"/>
      <c r="TBC36" s="264"/>
      <c r="TBD36" s="264"/>
      <c r="TBE36" s="264"/>
      <c r="TBF36" s="264"/>
      <c r="TBG36" s="264"/>
      <c r="TBH36" s="264"/>
      <c r="TBI36" s="264"/>
      <c r="TBJ36" s="264"/>
      <c r="TBK36" s="264"/>
      <c r="TBL36" s="264"/>
      <c r="TBM36" s="264"/>
      <c r="TBN36" s="264"/>
      <c r="TBO36" s="264"/>
      <c r="TBP36" s="264"/>
      <c r="TBQ36" s="264"/>
      <c r="TBR36" s="264"/>
      <c r="TBS36" s="264"/>
      <c r="TBT36" s="264"/>
      <c r="TBU36" s="264"/>
      <c r="TBV36" s="264"/>
      <c r="TBW36" s="264"/>
      <c r="TBX36" s="264"/>
      <c r="TBY36" s="264"/>
      <c r="TBZ36" s="264"/>
      <c r="TCA36" s="264"/>
      <c r="TCB36" s="264"/>
      <c r="TCC36" s="264"/>
      <c r="TCD36" s="264"/>
      <c r="TCE36" s="264"/>
      <c r="TCF36" s="264"/>
      <c r="TCG36" s="264"/>
      <c r="TCH36" s="264"/>
      <c r="TCI36" s="264"/>
      <c r="TCJ36" s="264"/>
      <c r="TCK36" s="264"/>
      <c r="TCL36" s="264"/>
      <c r="TCM36" s="264"/>
      <c r="TCN36" s="264"/>
      <c r="TCO36" s="264"/>
      <c r="TCP36" s="264"/>
      <c r="TCQ36" s="264"/>
      <c r="TCR36" s="264"/>
      <c r="TCS36" s="264"/>
      <c r="TCT36" s="264"/>
      <c r="TCU36" s="264"/>
      <c r="TCV36" s="264"/>
      <c r="TCW36" s="264"/>
      <c r="TCX36" s="264"/>
      <c r="TCY36" s="264"/>
      <c r="TCZ36" s="264"/>
      <c r="TDA36" s="264"/>
      <c r="TDB36" s="264"/>
      <c r="TDC36" s="264"/>
      <c r="TDD36" s="264"/>
      <c r="TDE36" s="264"/>
      <c r="TDF36" s="264"/>
      <c r="TDG36" s="264"/>
      <c r="TDH36" s="264"/>
      <c r="TDI36" s="264"/>
      <c r="TDJ36" s="264"/>
      <c r="TDK36" s="264"/>
      <c r="TDL36" s="264"/>
      <c r="TDM36" s="264"/>
      <c r="TDN36" s="264"/>
      <c r="TDO36" s="264"/>
      <c r="TDP36" s="264"/>
      <c r="TDQ36" s="264"/>
      <c r="TDR36" s="264"/>
      <c r="TDS36" s="264"/>
      <c r="TDT36" s="264"/>
      <c r="TDU36" s="264"/>
      <c r="TDV36" s="264"/>
      <c r="TDW36" s="264"/>
      <c r="TDX36" s="264"/>
      <c r="TDY36" s="264"/>
      <c r="TDZ36" s="264"/>
      <c r="TEA36" s="264"/>
      <c r="TEB36" s="264"/>
      <c r="TEC36" s="264"/>
      <c r="TED36" s="264"/>
      <c r="TEE36" s="264"/>
      <c r="TEF36" s="264"/>
      <c r="TEG36" s="264"/>
      <c r="TEH36" s="264"/>
      <c r="TEI36" s="264"/>
      <c r="TEJ36" s="264"/>
      <c r="TEK36" s="264"/>
      <c r="TEL36" s="264"/>
      <c r="TEM36" s="264"/>
      <c r="TEN36" s="264"/>
      <c r="TEO36" s="264"/>
      <c r="TEP36" s="264"/>
      <c r="TEQ36" s="264"/>
      <c r="TER36" s="264"/>
      <c r="TES36" s="264"/>
      <c r="TET36" s="264"/>
      <c r="TEU36" s="264"/>
      <c r="TEV36" s="264"/>
      <c r="TEW36" s="264"/>
      <c r="TEX36" s="264"/>
      <c r="TEY36" s="264"/>
      <c r="TEZ36" s="264"/>
      <c r="TFA36" s="264"/>
      <c r="TFB36" s="264"/>
      <c r="TFC36" s="264"/>
      <c r="TFD36" s="264"/>
      <c r="TFE36" s="264"/>
      <c r="TFF36" s="264"/>
      <c r="TFG36" s="264"/>
      <c r="TFH36" s="264"/>
      <c r="TFI36" s="264"/>
      <c r="TFJ36" s="264"/>
      <c r="TFK36" s="264"/>
      <c r="TFL36" s="264"/>
      <c r="TFM36" s="264"/>
      <c r="TFN36" s="264"/>
      <c r="TFO36" s="264"/>
      <c r="TFP36" s="264"/>
      <c r="TFQ36" s="264"/>
      <c r="TFR36" s="264"/>
      <c r="TFS36" s="264"/>
      <c r="TFT36" s="264"/>
      <c r="TFU36" s="264"/>
      <c r="TFV36" s="264"/>
      <c r="TFW36" s="264"/>
      <c r="TFX36" s="264"/>
      <c r="TFY36" s="264"/>
      <c r="TFZ36" s="264"/>
      <c r="TGA36" s="264"/>
      <c r="TGB36" s="264"/>
      <c r="TGC36" s="264"/>
      <c r="TGD36" s="264"/>
      <c r="TGE36" s="264"/>
      <c r="TGF36" s="264"/>
      <c r="TGG36" s="264"/>
      <c r="TGH36" s="264"/>
      <c r="TGI36" s="264"/>
      <c r="TGJ36" s="264"/>
      <c r="TGK36" s="264"/>
      <c r="TGL36" s="264"/>
      <c r="TGM36" s="264"/>
      <c r="TGN36" s="264"/>
      <c r="TGO36" s="264"/>
      <c r="TGP36" s="264"/>
      <c r="TGQ36" s="264"/>
      <c r="TGR36" s="264"/>
      <c r="TGS36" s="264"/>
      <c r="TGT36" s="264"/>
      <c r="TGU36" s="264"/>
      <c r="TGV36" s="264"/>
      <c r="TGW36" s="264"/>
      <c r="TGX36" s="264"/>
      <c r="TGY36" s="264"/>
      <c r="TGZ36" s="264"/>
      <c r="THA36" s="264"/>
      <c r="THB36" s="264"/>
      <c r="THC36" s="264"/>
      <c r="THD36" s="264"/>
      <c r="THE36" s="264"/>
      <c r="THF36" s="264"/>
      <c r="THG36" s="264"/>
      <c r="THH36" s="264"/>
      <c r="THI36" s="264"/>
      <c r="THJ36" s="264"/>
      <c r="THK36" s="264"/>
      <c r="THL36" s="264"/>
      <c r="THM36" s="264"/>
      <c r="THN36" s="264"/>
      <c r="THO36" s="264"/>
      <c r="THP36" s="264"/>
      <c r="THQ36" s="264"/>
      <c r="THR36" s="264"/>
      <c r="THS36" s="264"/>
      <c r="THT36" s="264"/>
      <c r="THU36" s="264"/>
      <c r="THV36" s="264"/>
      <c r="THW36" s="264"/>
      <c r="THX36" s="264"/>
      <c r="THY36" s="264"/>
      <c r="THZ36" s="264"/>
      <c r="TIA36" s="264"/>
      <c r="TIB36" s="264"/>
      <c r="TIC36" s="264"/>
      <c r="TID36" s="264"/>
      <c r="TIE36" s="264"/>
      <c r="TIF36" s="264"/>
      <c r="TIG36" s="264"/>
      <c r="TIH36" s="264"/>
      <c r="TII36" s="264"/>
      <c r="TIJ36" s="264"/>
      <c r="TIK36" s="264"/>
      <c r="TIL36" s="264"/>
      <c r="TIM36" s="264"/>
      <c r="TIN36" s="264"/>
      <c r="TIO36" s="264"/>
      <c r="TIP36" s="264"/>
      <c r="TIQ36" s="264"/>
      <c r="TIR36" s="264"/>
      <c r="TIS36" s="264"/>
      <c r="TIT36" s="264"/>
      <c r="TIU36" s="264"/>
      <c r="TIV36" s="264"/>
      <c r="TIW36" s="264"/>
      <c r="TIX36" s="264"/>
      <c r="TIY36" s="264"/>
      <c r="TIZ36" s="264"/>
      <c r="TJA36" s="264"/>
      <c r="TJB36" s="264"/>
      <c r="TJC36" s="264"/>
      <c r="TJD36" s="264"/>
      <c r="TJE36" s="264"/>
      <c r="TJF36" s="264"/>
      <c r="TJG36" s="264"/>
      <c r="TJH36" s="264"/>
      <c r="TJI36" s="264"/>
      <c r="TJJ36" s="264"/>
      <c r="TJK36" s="264"/>
      <c r="TJL36" s="264"/>
      <c r="TJM36" s="264"/>
      <c r="TJN36" s="264"/>
      <c r="TJO36" s="264"/>
      <c r="TJP36" s="264"/>
      <c r="TJQ36" s="264"/>
      <c r="TJR36" s="264"/>
      <c r="TJS36" s="264"/>
      <c r="TJT36" s="264"/>
      <c r="TJU36" s="264"/>
      <c r="TJV36" s="264"/>
      <c r="TJW36" s="264"/>
      <c r="TJX36" s="264"/>
      <c r="TJY36" s="264"/>
      <c r="TJZ36" s="264"/>
      <c r="TKA36" s="264"/>
      <c r="TKB36" s="264"/>
      <c r="TKC36" s="264"/>
      <c r="TKD36" s="264"/>
      <c r="TKE36" s="264"/>
      <c r="TKF36" s="264"/>
      <c r="TKG36" s="264"/>
      <c r="TKH36" s="264"/>
      <c r="TKI36" s="264"/>
      <c r="TKJ36" s="264"/>
      <c r="TKK36" s="264"/>
      <c r="TKL36" s="264"/>
      <c r="TKM36" s="264"/>
      <c r="TKN36" s="264"/>
      <c r="TKO36" s="264"/>
      <c r="TKP36" s="264"/>
      <c r="TKQ36" s="264"/>
      <c r="TKR36" s="264"/>
      <c r="TKS36" s="264"/>
      <c r="TKT36" s="264"/>
      <c r="TKU36" s="264"/>
      <c r="TKV36" s="264"/>
      <c r="TKW36" s="264"/>
      <c r="TKX36" s="264"/>
      <c r="TKY36" s="264"/>
      <c r="TKZ36" s="264"/>
      <c r="TLA36" s="264"/>
      <c r="TLB36" s="264"/>
      <c r="TLC36" s="264"/>
      <c r="TLD36" s="264"/>
      <c r="TLE36" s="264"/>
      <c r="TLF36" s="264"/>
      <c r="TLG36" s="264"/>
      <c r="TLH36" s="264"/>
      <c r="TLI36" s="264"/>
      <c r="TLJ36" s="264"/>
      <c r="TLK36" s="264"/>
      <c r="TLL36" s="264"/>
      <c r="TLM36" s="264"/>
      <c r="TLN36" s="264"/>
      <c r="TLO36" s="264"/>
      <c r="TLP36" s="264"/>
      <c r="TLQ36" s="264"/>
      <c r="TLR36" s="264"/>
      <c r="TLS36" s="264"/>
      <c r="TLT36" s="264"/>
      <c r="TLU36" s="264"/>
      <c r="TLV36" s="264"/>
      <c r="TLW36" s="264"/>
      <c r="TLX36" s="264"/>
      <c r="TLY36" s="264"/>
      <c r="TLZ36" s="264"/>
      <c r="TMA36" s="264"/>
      <c r="TMB36" s="264"/>
      <c r="TMC36" s="264"/>
      <c r="TMD36" s="264"/>
      <c r="TME36" s="264"/>
      <c r="TMF36" s="264"/>
      <c r="TMG36" s="264"/>
      <c r="TMH36" s="264"/>
      <c r="TMI36" s="264"/>
      <c r="TMJ36" s="264"/>
      <c r="TMK36" s="264"/>
      <c r="TML36" s="264"/>
      <c r="TMM36" s="264"/>
      <c r="TMN36" s="264"/>
      <c r="TMO36" s="264"/>
      <c r="TMP36" s="264"/>
      <c r="TMQ36" s="264"/>
      <c r="TMR36" s="264"/>
      <c r="TMS36" s="264"/>
      <c r="TMT36" s="264"/>
      <c r="TMU36" s="264"/>
      <c r="TMV36" s="264"/>
      <c r="TMW36" s="264"/>
      <c r="TMX36" s="264"/>
      <c r="TMY36" s="264"/>
      <c r="TMZ36" s="264"/>
      <c r="TNA36" s="264"/>
      <c r="TNB36" s="264"/>
      <c r="TNC36" s="264"/>
      <c r="TND36" s="264"/>
      <c r="TNE36" s="264"/>
      <c r="TNF36" s="264"/>
      <c r="TNG36" s="264"/>
      <c r="TNH36" s="264"/>
      <c r="TNI36" s="264"/>
      <c r="TNJ36" s="264"/>
      <c r="TNK36" s="264"/>
      <c r="TNL36" s="264"/>
      <c r="TNM36" s="264"/>
      <c r="TNN36" s="264"/>
      <c r="TNO36" s="264"/>
      <c r="TNP36" s="264"/>
      <c r="TNQ36" s="264"/>
      <c r="TNR36" s="264"/>
      <c r="TNS36" s="264"/>
      <c r="TNT36" s="264"/>
      <c r="TNU36" s="264"/>
      <c r="TNV36" s="264"/>
      <c r="TNW36" s="264"/>
      <c r="TNX36" s="264"/>
      <c r="TNY36" s="264"/>
      <c r="TNZ36" s="264"/>
      <c r="TOA36" s="264"/>
      <c r="TOB36" s="264"/>
      <c r="TOC36" s="264"/>
      <c r="TOD36" s="264"/>
      <c r="TOE36" s="264"/>
      <c r="TOF36" s="264"/>
      <c r="TOG36" s="264"/>
      <c r="TOH36" s="264"/>
      <c r="TOI36" s="264"/>
      <c r="TOJ36" s="264"/>
      <c r="TOK36" s="264"/>
      <c r="TOL36" s="264"/>
      <c r="TOM36" s="264"/>
      <c r="TON36" s="264"/>
      <c r="TOO36" s="264"/>
      <c r="TOP36" s="264"/>
      <c r="TOQ36" s="264"/>
      <c r="TOR36" s="264"/>
      <c r="TOS36" s="264"/>
      <c r="TOT36" s="264"/>
      <c r="TOU36" s="264"/>
      <c r="TOV36" s="264"/>
      <c r="TOW36" s="264"/>
      <c r="TOX36" s="264"/>
      <c r="TOY36" s="264"/>
      <c r="TOZ36" s="264"/>
      <c r="TPA36" s="264"/>
      <c r="TPB36" s="264"/>
      <c r="TPC36" s="264"/>
      <c r="TPD36" s="264"/>
      <c r="TPE36" s="264"/>
      <c r="TPF36" s="264"/>
      <c r="TPG36" s="264"/>
      <c r="TPH36" s="264"/>
      <c r="TPI36" s="264"/>
      <c r="TPJ36" s="264"/>
      <c r="TPK36" s="264"/>
      <c r="TPL36" s="264"/>
      <c r="TPM36" s="264"/>
      <c r="TPN36" s="264"/>
      <c r="TPO36" s="264"/>
      <c r="TPP36" s="264"/>
      <c r="TPQ36" s="264"/>
      <c r="TPR36" s="264"/>
      <c r="TPS36" s="264"/>
      <c r="TPT36" s="264"/>
      <c r="TPU36" s="264"/>
      <c r="TPV36" s="264"/>
      <c r="TPW36" s="264"/>
      <c r="TPX36" s="264"/>
      <c r="TPY36" s="264"/>
      <c r="TPZ36" s="264"/>
      <c r="TQA36" s="264"/>
      <c r="TQB36" s="264"/>
      <c r="TQC36" s="264"/>
      <c r="TQD36" s="264"/>
      <c r="TQE36" s="264"/>
      <c r="TQF36" s="264"/>
      <c r="TQG36" s="264"/>
      <c r="TQH36" s="264"/>
      <c r="TQI36" s="264"/>
      <c r="TQJ36" s="264"/>
      <c r="TQK36" s="264"/>
      <c r="TQL36" s="264"/>
      <c r="TQM36" s="264"/>
      <c r="TQN36" s="264"/>
      <c r="TQO36" s="264"/>
      <c r="TQP36" s="264"/>
      <c r="TQQ36" s="264"/>
      <c r="TQR36" s="264"/>
      <c r="TQS36" s="264"/>
      <c r="TQT36" s="264"/>
      <c r="TQU36" s="264"/>
      <c r="TQV36" s="264"/>
      <c r="TQW36" s="264"/>
      <c r="TQX36" s="264"/>
      <c r="TQY36" s="264"/>
      <c r="TQZ36" s="264"/>
      <c r="TRA36" s="264"/>
      <c r="TRB36" s="264"/>
      <c r="TRC36" s="264"/>
      <c r="TRD36" s="264"/>
      <c r="TRE36" s="264"/>
      <c r="TRF36" s="264"/>
      <c r="TRG36" s="264"/>
      <c r="TRH36" s="264"/>
      <c r="TRI36" s="264"/>
      <c r="TRJ36" s="264"/>
      <c r="TRK36" s="264"/>
      <c r="TRL36" s="264"/>
      <c r="TRM36" s="264"/>
      <c r="TRN36" s="264"/>
      <c r="TRO36" s="264"/>
      <c r="TRP36" s="264"/>
      <c r="TRQ36" s="264"/>
      <c r="TRR36" s="264"/>
      <c r="TRS36" s="264"/>
      <c r="TRT36" s="264"/>
      <c r="TRU36" s="264"/>
      <c r="TRV36" s="264"/>
      <c r="TRW36" s="264"/>
      <c r="TRX36" s="264"/>
      <c r="TRY36" s="264"/>
      <c r="TRZ36" s="264"/>
      <c r="TSA36" s="264"/>
      <c r="TSB36" s="264"/>
      <c r="TSC36" s="264"/>
      <c r="TSD36" s="264"/>
      <c r="TSE36" s="264"/>
      <c r="TSF36" s="264"/>
      <c r="TSG36" s="264"/>
      <c r="TSH36" s="264"/>
      <c r="TSI36" s="264"/>
      <c r="TSJ36" s="264"/>
      <c r="TSK36" s="264"/>
      <c r="TSL36" s="264"/>
      <c r="TSM36" s="264"/>
      <c r="TSN36" s="264"/>
      <c r="TSO36" s="264"/>
      <c r="TSP36" s="264"/>
      <c r="TSQ36" s="264"/>
      <c r="TSR36" s="264"/>
      <c r="TSS36" s="264"/>
      <c r="TST36" s="264"/>
      <c r="TSU36" s="264"/>
      <c r="TSV36" s="264"/>
      <c r="TSW36" s="264"/>
      <c r="TSX36" s="264"/>
      <c r="TSY36" s="264"/>
      <c r="TSZ36" s="264"/>
      <c r="TTA36" s="264"/>
      <c r="TTB36" s="264"/>
      <c r="TTC36" s="264"/>
      <c r="TTD36" s="264"/>
      <c r="TTE36" s="264"/>
      <c r="TTF36" s="264"/>
      <c r="TTG36" s="264"/>
      <c r="TTH36" s="264"/>
      <c r="TTI36" s="264"/>
      <c r="TTJ36" s="264"/>
      <c r="TTK36" s="264"/>
      <c r="TTL36" s="264"/>
      <c r="TTM36" s="264"/>
      <c r="TTN36" s="264"/>
      <c r="TTO36" s="264"/>
      <c r="TTP36" s="264"/>
      <c r="TTQ36" s="264"/>
      <c r="TTR36" s="264"/>
      <c r="TTS36" s="264"/>
      <c r="TTT36" s="264"/>
      <c r="TTU36" s="264"/>
      <c r="TTV36" s="264"/>
      <c r="TTW36" s="264"/>
      <c r="TTX36" s="264"/>
      <c r="TTY36" s="264"/>
      <c r="TTZ36" s="264"/>
      <c r="TUA36" s="264"/>
      <c r="TUB36" s="264"/>
      <c r="TUC36" s="264"/>
      <c r="TUD36" s="264"/>
      <c r="TUE36" s="264"/>
      <c r="TUF36" s="264"/>
      <c r="TUG36" s="264"/>
      <c r="TUH36" s="264"/>
      <c r="TUI36" s="264"/>
      <c r="TUJ36" s="264"/>
      <c r="TUK36" s="264"/>
      <c r="TUL36" s="264"/>
      <c r="TUM36" s="264"/>
      <c r="TUN36" s="264"/>
      <c r="TUO36" s="264"/>
      <c r="TUP36" s="264"/>
      <c r="TUQ36" s="264"/>
      <c r="TUR36" s="264"/>
      <c r="TUS36" s="264"/>
      <c r="TUT36" s="264"/>
      <c r="TUU36" s="264"/>
      <c r="TUV36" s="264"/>
      <c r="TUW36" s="264"/>
      <c r="TUX36" s="264"/>
      <c r="TUY36" s="264"/>
      <c r="TUZ36" s="264"/>
      <c r="TVA36" s="264"/>
      <c r="TVB36" s="264"/>
      <c r="TVC36" s="264"/>
      <c r="TVD36" s="264"/>
      <c r="TVE36" s="264"/>
      <c r="TVF36" s="264"/>
      <c r="TVG36" s="264"/>
      <c r="TVH36" s="264"/>
      <c r="TVI36" s="264"/>
      <c r="TVJ36" s="264"/>
      <c r="TVK36" s="264"/>
      <c r="TVL36" s="264"/>
      <c r="TVM36" s="264"/>
      <c r="TVN36" s="264"/>
      <c r="TVO36" s="264"/>
      <c r="TVP36" s="264"/>
      <c r="TVQ36" s="264"/>
      <c r="TVR36" s="264"/>
      <c r="TVS36" s="264"/>
      <c r="TVT36" s="264"/>
      <c r="TVU36" s="264"/>
      <c r="TVV36" s="264"/>
      <c r="TVW36" s="264"/>
      <c r="TVX36" s="264"/>
      <c r="TVY36" s="264"/>
      <c r="TVZ36" s="264"/>
      <c r="TWA36" s="264"/>
      <c r="TWB36" s="264"/>
      <c r="TWC36" s="264"/>
      <c r="TWD36" s="264"/>
      <c r="TWE36" s="264"/>
      <c r="TWF36" s="264"/>
      <c r="TWG36" s="264"/>
      <c r="TWH36" s="264"/>
      <c r="TWI36" s="264"/>
      <c r="TWJ36" s="264"/>
      <c r="TWK36" s="264"/>
      <c r="TWL36" s="264"/>
      <c r="TWM36" s="264"/>
      <c r="TWN36" s="264"/>
      <c r="TWO36" s="264"/>
      <c r="TWP36" s="264"/>
      <c r="TWQ36" s="264"/>
      <c r="TWR36" s="264"/>
      <c r="TWS36" s="264"/>
      <c r="TWT36" s="264"/>
      <c r="TWU36" s="264"/>
      <c r="TWV36" s="264"/>
      <c r="TWW36" s="264"/>
      <c r="TWX36" s="264"/>
      <c r="TWY36" s="264"/>
      <c r="TWZ36" s="264"/>
      <c r="TXA36" s="264"/>
      <c r="TXB36" s="264"/>
      <c r="TXC36" s="264"/>
      <c r="TXD36" s="264"/>
      <c r="TXE36" s="264"/>
      <c r="TXF36" s="264"/>
      <c r="TXG36" s="264"/>
      <c r="TXH36" s="264"/>
      <c r="TXI36" s="264"/>
      <c r="TXJ36" s="264"/>
      <c r="TXK36" s="264"/>
      <c r="TXL36" s="264"/>
      <c r="TXM36" s="264"/>
      <c r="TXN36" s="264"/>
      <c r="TXO36" s="264"/>
      <c r="TXP36" s="264"/>
      <c r="TXQ36" s="264"/>
      <c r="TXR36" s="264"/>
      <c r="TXS36" s="264"/>
      <c r="TXT36" s="264"/>
      <c r="TXU36" s="264"/>
      <c r="TXV36" s="264"/>
      <c r="TXW36" s="264"/>
      <c r="TXX36" s="264"/>
      <c r="TXY36" s="264"/>
      <c r="TXZ36" s="264"/>
      <c r="TYA36" s="264"/>
      <c r="TYB36" s="264"/>
      <c r="TYC36" s="264"/>
      <c r="TYD36" s="264"/>
      <c r="TYE36" s="264"/>
      <c r="TYF36" s="264"/>
      <c r="TYG36" s="264"/>
      <c r="TYH36" s="264"/>
      <c r="TYI36" s="264"/>
      <c r="TYJ36" s="264"/>
      <c r="TYK36" s="264"/>
      <c r="TYL36" s="264"/>
      <c r="TYM36" s="264"/>
      <c r="TYN36" s="264"/>
      <c r="TYO36" s="264"/>
      <c r="TYP36" s="264"/>
      <c r="TYQ36" s="264"/>
      <c r="TYR36" s="264"/>
      <c r="TYS36" s="264"/>
      <c r="TYT36" s="264"/>
      <c r="TYU36" s="264"/>
      <c r="TYV36" s="264"/>
      <c r="TYW36" s="264"/>
      <c r="TYX36" s="264"/>
      <c r="TYY36" s="264"/>
      <c r="TYZ36" s="264"/>
      <c r="TZA36" s="264"/>
      <c r="TZB36" s="264"/>
      <c r="TZC36" s="264"/>
      <c r="TZD36" s="264"/>
      <c r="TZE36" s="264"/>
      <c r="TZF36" s="264"/>
      <c r="TZG36" s="264"/>
      <c r="TZH36" s="264"/>
      <c r="TZI36" s="264"/>
      <c r="TZJ36" s="264"/>
      <c r="TZK36" s="264"/>
      <c r="TZL36" s="264"/>
      <c r="TZM36" s="264"/>
      <c r="TZN36" s="264"/>
      <c r="TZO36" s="264"/>
      <c r="TZP36" s="264"/>
      <c r="TZQ36" s="264"/>
      <c r="TZR36" s="264"/>
      <c r="TZS36" s="264"/>
      <c r="TZT36" s="264"/>
      <c r="TZU36" s="264"/>
      <c r="TZV36" s="264"/>
      <c r="TZW36" s="264"/>
      <c r="TZX36" s="264"/>
      <c r="TZY36" s="264"/>
      <c r="TZZ36" s="264"/>
      <c r="UAA36" s="264"/>
      <c r="UAB36" s="264"/>
      <c r="UAC36" s="264"/>
      <c r="UAD36" s="264"/>
      <c r="UAE36" s="264"/>
      <c r="UAF36" s="264"/>
      <c r="UAG36" s="264"/>
      <c r="UAH36" s="264"/>
      <c r="UAI36" s="264"/>
      <c r="UAJ36" s="264"/>
      <c r="UAK36" s="264"/>
      <c r="UAL36" s="264"/>
      <c r="UAM36" s="264"/>
      <c r="UAN36" s="264"/>
      <c r="UAO36" s="264"/>
      <c r="UAP36" s="264"/>
      <c r="UAQ36" s="264"/>
      <c r="UAR36" s="264"/>
      <c r="UAS36" s="264"/>
      <c r="UAT36" s="264"/>
      <c r="UAU36" s="264"/>
      <c r="UAV36" s="264"/>
      <c r="UAW36" s="264"/>
      <c r="UAX36" s="264"/>
      <c r="UAY36" s="264"/>
      <c r="UAZ36" s="264"/>
      <c r="UBA36" s="264"/>
      <c r="UBB36" s="264"/>
      <c r="UBC36" s="264"/>
      <c r="UBD36" s="264"/>
      <c r="UBE36" s="264"/>
      <c r="UBF36" s="264"/>
      <c r="UBG36" s="264"/>
      <c r="UBH36" s="264"/>
      <c r="UBI36" s="264"/>
      <c r="UBJ36" s="264"/>
      <c r="UBK36" s="264"/>
      <c r="UBL36" s="264"/>
      <c r="UBM36" s="264"/>
      <c r="UBN36" s="264"/>
      <c r="UBO36" s="264"/>
      <c r="UBP36" s="264"/>
      <c r="UBQ36" s="264"/>
      <c r="UBR36" s="264"/>
      <c r="UBS36" s="264"/>
      <c r="UBT36" s="264"/>
      <c r="UBU36" s="264"/>
      <c r="UBV36" s="264"/>
      <c r="UBW36" s="264"/>
      <c r="UBX36" s="264"/>
      <c r="UBY36" s="264"/>
      <c r="UBZ36" s="264"/>
      <c r="UCA36" s="264"/>
      <c r="UCB36" s="264"/>
      <c r="UCC36" s="264"/>
      <c r="UCD36" s="264"/>
      <c r="UCE36" s="264"/>
      <c r="UCF36" s="264"/>
      <c r="UCG36" s="264"/>
      <c r="UCH36" s="264"/>
      <c r="UCI36" s="264"/>
      <c r="UCJ36" s="264"/>
      <c r="UCK36" s="264"/>
      <c r="UCL36" s="264"/>
      <c r="UCM36" s="264"/>
      <c r="UCN36" s="264"/>
      <c r="UCO36" s="264"/>
      <c r="UCP36" s="264"/>
      <c r="UCQ36" s="264"/>
      <c r="UCR36" s="264"/>
      <c r="UCS36" s="264"/>
      <c r="UCT36" s="264"/>
      <c r="UCU36" s="264"/>
      <c r="UCV36" s="264"/>
      <c r="UCW36" s="264"/>
      <c r="UCX36" s="264"/>
      <c r="UCY36" s="264"/>
      <c r="UCZ36" s="264"/>
      <c r="UDA36" s="264"/>
      <c r="UDB36" s="264"/>
      <c r="UDC36" s="264"/>
      <c r="UDD36" s="264"/>
      <c r="UDE36" s="264"/>
      <c r="UDF36" s="264"/>
      <c r="UDG36" s="264"/>
      <c r="UDH36" s="264"/>
      <c r="UDI36" s="264"/>
      <c r="UDJ36" s="264"/>
      <c r="UDK36" s="264"/>
      <c r="UDL36" s="264"/>
      <c r="UDM36" s="264"/>
      <c r="UDN36" s="264"/>
      <c r="UDO36" s="264"/>
      <c r="UDP36" s="264"/>
      <c r="UDQ36" s="264"/>
      <c r="UDR36" s="264"/>
      <c r="UDS36" s="264"/>
      <c r="UDT36" s="264"/>
      <c r="UDU36" s="264"/>
      <c r="UDV36" s="264"/>
      <c r="UDW36" s="264"/>
      <c r="UDX36" s="264"/>
      <c r="UDY36" s="264"/>
      <c r="UDZ36" s="264"/>
      <c r="UEA36" s="264"/>
      <c r="UEB36" s="264"/>
      <c r="UEC36" s="264"/>
      <c r="UED36" s="264"/>
      <c r="UEE36" s="264"/>
      <c r="UEF36" s="264"/>
      <c r="UEG36" s="264"/>
      <c r="UEH36" s="264"/>
      <c r="UEI36" s="264"/>
      <c r="UEJ36" s="264"/>
      <c r="UEK36" s="264"/>
      <c r="UEL36" s="264"/>
      <c r="UEM36" s="264"/>
      <c r="UEN36" s="264"/>
      <c r="UEO36" s="264"/>
      <c r="UEP36" s="264"/>
      <c r="UEQ36" s="264"/>
      <c r="UER36" s="264"/>
      <c r="UES36" s="264"/>
      <c r="UET36" s="264"/>
      <c r="UEU36" s="264"/>
      <c r="UEV36" s="264"/>
      <c r="UEW36" s="264"/>
      <c r="UEX36" s="264"/>
      <c r="UEY36" s="264"/>
      <c r="UEZ36" s="264"/>
      <c r="UFA36" s="264"/>
      <c r="UFB36" s="264"/>
      <c r="UFC36" s="264"/>
      <c r="UFD36" s="264"/>
      <c r="UFE36" s="264"/>
      <c r="UFF36" s="264"/>
      <c r="UFG36" s="264"/>
      <c r="UFH36" s="264"/>
      <c r="UFI36" s="264"/>
      <c r="UFJ36" s="264"/>
      <c r="UFK36" s="264"/>
      <c r="UFL36" s="264"/>
      <c r="UFM36" s="264"/>
      <c r="UFN36" s="264"/>
      <c r="UFO36" s="264"/>
      <c r="UFP36" s="264"/>
      <c r="UFQ36" s="264"/>
      <c r="UFR36" s="264"/>
      <c r="UFS36" s="264"/>
      <c r="UFT36" s="264"/>
      <c r="UFU36" s="264"/>
      <c r="UFV36" s="264"/>
      <c r="UFW36" s="264"/>
      <c r="UFX36" s="264"/>
      <c r="UFY36" s="264"/>
      <c r="UFZ36" s="264"/>
      <c r="UGA36" s="264"/>
      <c r="UGB36" s="264"/>
      <c r="UGC36" s="264"/>
      <c r="UGD36" s="264"/>
      <c r="UGE36" s="264"/>
      <c r="UGF36" s="264"/>
      <c r="UGG36" s="264"/>
      <c r="UGH36" s="264"/>
      <c r="UGI36" s="264"/>
      <c r="UGJ36" s="264"/>
      <c r="UGK36" s="264"/>
      <c r="UGL36" s="264"/>
      <c r="UGM36" s="264"/>
      <c r="UGN36" s="264"/>
      <c r="UGO36" s="264"/>
      <c r="UGP36" s="264"/>
      <c r="UGQ36" s="264"/>
      <c r="UGR36" s="264"/>
      <c r="UGS36" s="264"/>
      <c r="UGT36" s="264"/>
      <c r="UGU36" s="264"/>
      <c r="UGV36" s="264"/>
      <c r="UGW36" s="264"/>
      <c r="UGX36" s="264"/>
      <c r="UGY36" s="264"/>
      <c r="UGZ36" s="264"/>
      <c r="UHA36" s="264"/>
      <c r="UHB36" s="264"/>
      <c r="UHC36" s="264"/>
      <c r="UHD36" s="264"/>
      <c r="UHE36" s="264"/>
      <c r="UHF36" s="264"/>
      <c r="UHG36" s="264"/>
      <c r="UHH36" s="264"/>
      <c r="UHI36" s="264"/>
      <c r="UHJ36" s="264"/>
      <c r="UHK36" s="264"/>
      <c r="UHL36" s="264"/>
      <c r="UHM36" s="264"/>
      <c r="UHN36" s="264"/>
      <c r="UHO36" s="264"/>
      <c r="UHP36" s="264"/>
      <c r="UHQ36" s="264"/>
      <c r="UHR36" s="264"/>
      <c r="UHS36" s="264"/>
      <c r="UHT36" s="264"/>
      <c r="UHU36" s="264"/>
      <c r="UHV36" s="264"/>
      <c r="UHW36" s="264"/>
      <c r="UHX36" s="264"/>
      <c r="UHY36" s="264"/>
      <c r="UHZ36" s="264"/>
      <c r="UIA36" s="264"/>
      <c r="UIB36" s="264"/>
      <c r="UIC36" s="264"/>
      <c r="UID36" s="264"/>
      <c r="UIE36" s="264"/>
      <c r="UIF36" s="264"/>
      <c r="UIG36" s="264"/>
      <c r="UIH36" s="264"/>
      <c r="UII36" s="264"/>
      <c r="UIJ36" s="264"/>
      <c r="UIK36" s="264"/>
      <c r="UIL36" s="264"/>
      <c r="UIM36" s="264"/>
      <c r="UIN36" s="264"/>
      <c r="UIO36" s="264"/>
      <c r="UIP36" s="264"/>
      <c r="UIQ36" s="264"/>
      <c r="UIR36" s="264"/>
      <c r="UIS36" s="264"/>
      <c r="UIT36" s="264"/>
      <c r="UIU36" s="264"/>
      <c r="UIV36" s="264"/>
      <c r="UIW36" s="264"/>
      <c r="UIX36" s="264"/>
      <c r="UIY36" s="264"/>
      <c r="UIZ36" s="264"/>
      <c r="UJA36" s="264"/>
      <c r="UJB36" s="264"/>
      <c r="UJC36" s="264"/>
      <c r="UJD36" s="264"/>
      <c r="UJE36" s="264"/>
      <c r="UJF36" s="264"/>
      <c r="UJG36" s="264"/>
      <c r="UJH36" s="264"/>
      <c r="UJI36" s="264"/>
      <c r="UJJ36" s="264"/>
      <c r="UJK36" s="264"/>
      <c r="UJL36" s="264"/>
      <c r="UJM36" s="264"/>
      <c r="UJN36" s="264"/>
      <c r="UJO36" s="264"/>
      <c r="UJP36" s="264"/>
      <c r="UJQ36" s="264"/>
      <c r="UJR36" s="264"/>
      <c r="UJS36" s="264"/>
      <c r="UJT36" s="264"/>
      <c r="UJU36" s="264"/>
      <c r="UJV36" s="264"/>
      <c r="UJW36" s="264"/>
      <c r="UJX36" s="264"/>
      <c r="UJY36" s="264"/>
      <c r="UJZ36" s="264"/>
      <c r="UKA36" s="264"/>
      <c r="UKB36" s="264"/>
      <c r="UKC36" s="264"/>
      <c r="UKD36" s="264"/>
      <c r="UKE36" s="264"/>
      <c r="UKF36" s="264"/>
      <c r="UKG36" s="264"/>
      <c r="UKH36" s="264"/>
      <c r="UKI36" s="264"/>
      <c r="UKJ36" s="264"/>
      <c r="UKK36" s="264"/>
      <c r="UKL36" s="264"/>
      <c r="UKM36" s="264"/>
      <c r="UKN36" s="264"/>
      <c r="UKO36" s="264"/>
      <c r="UKP36" s="264"/>
      <c r="UKQ36" s="264"/>
      <c r="UKR36" s="264"/>
      <c r="UKS36" s="264"/>
      <c r="UKT36" s="264"/>
      <c r="UKU36" s="264"/>
      <c r="UKV36" s="264"/>
      <c r="UKW36" s="264"/>
      <c r="UKX36" s="264"/>
      <c r="UKY36" s="264"/>
      <c r="UKZ36" s="264"/>
      <c r="ULA36" s="264"/>
      <c r="ULB36" s="264"/>
      <c r="ULC36" s="264"/>
      <c r="ULD36" s="264"/>
      <c r="ULE36" s="264"/>
      <c r="ULF36" s="264"/>
      <c r="ULG36" s="264"/>
      <c r="ULH36" s="264"/>
      <c r="ULI36" s="264"/>
      <c r="ULJ36" s="264"/>
      <c r="ULK36" s="264"/>
      <c r="ULL36" s="264"/>
      <c r="ULM36" s="264"/>
      <c r="ULN36" s="264"/>
      <c r="ULO36" s="264"/>
      <c r="ULP36" s="264"/>
      <c r="ULQ36" s="264"/>
      <c r="ULR36" s="264"/>
      <c r="ULS36" s="264"/>
      <c r="ULT36" s="264"/>
      <c r="ULU36" s="264"/>
      <c r="ULV36" s="264"/>
      <c r="ULW36" s="264"/>
      <c r="ULX36" s="264"/>
      <c r="ULY36" s="264"/>
      <c r="ULZ36" s="264"/>
      <c r="UMA36" s="264"/>
      <c r="UMB36" s="264"/>
      <c r="UMC36" s="264"/>
      <c r="UMD36" s="264"/>
      <c r="UME36" s="264"/>
      <c r="UMF36" s="264"/>
      <c r="UMG36" s="264"/>
      <c r="UMH36" s="264"/>
      <c r="UMI36" s="264"/>
      <c r="UMJ36" s="264"/>
      <c r="UMK36" s="264"/>
      <c r="UML36" s="264"/>
      <c r="UMM36" s="264"/>
      <c r="UMN36" s="264"/>
      <c r="UMO36" s="264"/>
      <c r="UMP36" s="264"/>
      <c r="UMQ36" s="264"/>
      <c r="UMR36" s="264"/>
      <c r="UMS36" s="264"/>
      <c r="UMT36" s="264"/>
      <c r="UMU36" s="264"/>
      <c r="UMV36" s="264"/>
      <c r="UMW36" s="264"/>
      <c r="UMX36" s="264"/>
      <c r="UMY36" s="264"/>
      <c r="UMZ36" s="264"/>
      <c r="UNA36" s="264"/>
      <c r="UNB36" s="264"/>
      <c r="UNC36" s="264"/>
      <c r="UND36" s="264"/>
      <c r="UNE36" s="264"/>
      <c r="UNF36" s="264"/>
      <c r="UNG36" s="264"/>
      <c r="UNH36" s="264"/>
      <c r="UNI36" s="264"/>
      <c r="UNJ36" s="264"/>
      <c r="UNK36" s="264"/>
      <c r="UNL36" s="264"/>
      <c r="UNM36" s="264"/>
      <c r="UNN36" s="264"/>
      <c r="UNO36" s="264"/>
      <c r="UNP36" s="264"/>
      <c r="UNQ36" s="264"/>
      <c r="UNR36" s="264"/>
      <c r="UNS36" s="264"/>
      <c r="UNT36" s="264"/>
      <c r="UNU36" s="264"/>
      <c r="UNV36" s="264"/>
      <c r="UNW36" s="264"/>
      <c r="UNX36" s="264"/>
      <c r="UNY36" s="264"/>
      <c r="UNZ36" s="264"/>
      <c r="UOA36" s="264"/>
      <c r="UOB36" s="264"/>
      <c r="UOC36" s="264"/>
      <c r="UOD36" s="264"/>
      <c r="UOE36" s="264"/>
      <c r="UOF36" s="264"/>
      <c r="UOG36" s="264"/>
      <c r="UOH36" s="264"/>
      <c r="UOI36" s="264"/>
      <c r="UOJ36" s="264"/>
      <c r="UOK36" s="264"/>
      <c r="UOL36" s="264"/>
      <c r="UOM36" s="264"/>
      <c r="UON36" s="264"/>
      <c r="UOO36" s="264"/>
      <c r="UOP36" s="264"/>
      <c r="UOQ36" s="264"/>
      <c r="UOR36" s="264"/>
      <c r="UOS36" s="264"/>
      <c r="UOT36" s="264"/>
      <c r="UOU36" s="264"/>
      <c r="UOV36" s="264"/>
      <c r="UOW36" s="264"/>
      <c r="UOX36" s="264"/>
      <c r="UOY36" s="264"/>
      <c r="UOZ36" s="264"/>
      <c r="UPA36" s="264"/>
      <c r="UPB36" s="264"/>
      <c r="UPC36" s="264"/>
      <c r="UPD36" s="264"/>
      <c r="UPE36" s="264"/>
      <c r="UPF36" s="264"/>
      <c r="UPG36" s="264"/>
      <c r="UPH36" s="264"/>
      <c r="UPI36" s="264"/>
      <c r="UPJ36" s="264"/>
      <c r="UPK36" s="264"/>
      <c r="UPL36" s="264"/>
      <c r="UPM36" s="264"/>
      <c r="UPN36" s="264"/>
      <c r="UPO36" s="264"/>
      <c r="UPP36" s="264"/>
      <c r="UPQ36" s="264"/>
      <c r="UPR36" s="264"/>
      <c r="UPS36" s="264"/>
      <c r="UPT36" s="264"/>
      <c r="UPU36" s="264"/>
      <c r="UPV36" s="264"/>
      <c r="UPW36" s="264"/>
      <c r="UPX36" s="264"/>
      <c r="UPY36" s="264"/>
      <c r="UPZ36" s="264"/>
      <c r="UQA36" s="264"/>
      <c r="UQB36" s="264"/>
      <c r="UQC36" s="264"/>
      <c r="UQD36" s="264"/>
      <c r="UQE36" s="264"/>
      <c r="UQF36" s="264"/>
      <c r="UQG36" s="264"/>
      <c r="UQH36" s="264"/>
      <c r="UQI36" s="264"/>
      <c r="UQJ36" s="264"/>
      <c r="UQK36" s="264"/>
      <c r="UQL36" s="264"/>
      <c r="UQM36" s="264"/>
      <c r="UQN36" s="264"/>
      <c r="UQO36" s="264"/>
      <c r="UQP36" s="264"/>
      <c r="UQQ36" s="264"/>
      <c r="UQR36" s="264"/>
      <c r="UQS36" s="264"/>
      <c r="UQT36" s="264"/>
      <c r="UQU36" s="264"/>
      <c r="UQV36" s="264"/>
      <c r="UQW36" s="264"/>
      <c r="UQX36" s="264"/>
      <c r="UQY36" s="264"/>
      <c r="UQZ36" s="264"/>
      <c r="URA36" s="264"/>
      <c r="URB36" s="264"/>
      <c r="URC36" s="264"/>
      <c r="URD36" s="264"/>
      <c r="URE36" s="264"/>
      <c r="URF36" s="264"/>
      <c r="URG36" s="264"/>
      <c r="URH36" s="264"/>
      <c r="URI36" s="264"/>
      <c r="URJ36" s="264"/>
      <c r="URK36" s="264"/>
      <c r="URL36" s="264"/>
      <c r="URM36" s="264"/>
      <c r="URN36" s="264"/>
      <c r="URO36" s="264"/>
      <c r="URP36" s="264"/>
      <c r="URQ36" s="264"/>
      <c r="URR36" s="264"/>
      <c r="URS36" s="264"/>
      <c r="URT36" s="264"/>
      <c r="URU36" s="264"/>
      <c r="URV36" s="264"/>
      <c r="URW36" s="264"/>
      <c r="URX36" s="264"/>
      <c r="URY36" s="264"/>
      <c r="URZ36" s="264"/>
      <c r="USA36" s="264"/>
      <c r="USB36" s="264"/>
      <c r="USC36" s="264"/>
      <c r="USD36" s="264"/>
      <c r="USE36" s="264"/>
      <c r="USF36" s="264"/>
      <c r="USG36" s="264"/>
      <c r="USH36" s="264"/>
      <c r="USI36" s="264"/>
      <c r="USJ36" s="264"/>
      <c r="USK36" s="264"/>
      <c r="USL36" s="264"/>
      <c r="USM36" s="264"/>
      <c r="USN36" s="264"/>
      <c r="USO36" s="264"/>
      <c r="USP36" s="264"/>
      <c r="USQ36" s="264"/>
      <c r="USR36" s="264"/>
      <c r="USS36" s="264"/>
      <c r="UST36" s="264"/>
      <c r="USU36" s="264"/>
      <c r="USV36" s="264"/>
      <c r="USW36" s="264"/>
      <c r="USX36" s="264"/>
      <c r="USY36" s="264"/>
      <c r="USZ36" s="264"/>
      <c r="UTA36" s="264"/>
      <c r="UTB36" s="264"/>
      <c r="UTC36" s="264"/>
      <c r="UTD36" s="264"/>
      <c r="UTE36" s="264"/>
      <c r="UTF36" s="264"/>
      <c r="UTG36" s="264"/>
      <c r="UTH36" s="264"/>
      <c r="UTI36" s="264"/>
      <c r="UTJ36" s="264"/>
      <c r="UTK36" s="264"/>
      <c r="UTL36" s="264"/>
      <c r="UTM36" s="264"/>
      <c r="UTN36" s="264"/>
      <c r="UTO36" s="264"/>
      <c r="UTP36" s="264"/>
      <c r="UTQ36" s="264"/>
      <c r="UTR36" s="264"/>
      <c r="UTS36" s="264"/>
      <c r="UTT36" s="264"/>
      <c r="UTU36" s="264"/>
      <c r="UTV36" s="264"/>
      <c r="UTW36" s="264"/>
      <c r="UTX36" s="264"/>
      <c r="UTY36" s="264"/>
      <c r="UTZ36" s="264"/>
      <c r="UUA36" s="264"/>
      <c r="UUB36" s="264"/>
      <c r="UUC36" s="264"/>
      <c r="UUD36" s="264"/>
      <c r="UUE36" s="264"/>
      <c r="UUF36" s="264"/>
      <c r="UUG36" s="264"/>
      <c r="UUH36" s="264"/>
      <c r="UUI36" s="264"/>
      <c r="UUJ36" s="264"/>
      <c r="UUK36" s="264"/>
      <c r="UUL36" s="264"/>
      <c r="UUM36" s="264"/>
      <c r="UUN36" s="264"/>
      <c r="UUO36" s="264"/>
      <c r="UUP36" s="264"/>
      <c r="UUQ36" s="264"/>
      <c r="UUR36" s="264"/>
      <c r="UUS36" s="264"/>
      <c r="UUT36" s="264"/>
      <c r="UUU36" s="264"/>
      <c r="UUV36" s="264"/>
      <c r="UUW36" s="264"/>
      <c r="UUX36" s="264"/>
      <c r="UUY36" s="264"/>
      <c r="UUZ36" s="264"/>
      <c r="UVA36" s="264"/>
      <c r="UVB36" s="264"/>
      <c r="UVC36" s="264"/>
      <c r="UVD36" s="264"/>
      <c r="UVE36" s="264"/>
      <c r="UVF36" s="264"/>
      <c r="UVG36" s="264"/>
      <c r="UVH36" s="264"/>
      <c r="UVI36" s="264"/>
      <c r="UVJ36" s="264"/>
      <c r="UVK36" s="264"/>
      <c r="UVL36" s="264"/>
      <c r="UVM36" s="264"/>
      <c r="UVN36" s="264"/>
      <c r="UVO36" s="264"/>
      <c r="UVP36" s="264"/>
      <c r="UVQ36" s="264"/>
      <c r="UVR36" s="264"/>
      <c r="UVS36" s="264"/>
      <c r="UVT36" s="264"/>
      <c r="UVU36" s="264"/>
      <c r="UVV36" s="264"/>
      <c r="UVW36" s="264"/>
      <c r="UVX36" s="264"/>
      <c r="UVY36" s="264"/>
      <c r="UVZ36" s="264"/>
      <c r="UWA36" s="264"/>
      <c r="UWB36" s="264"/>
      <c r="UWC36" s="264"/>
      <c r="UWD36" s="264"/>
      <c r="UWE36" s="264"/>
      <c r="UWF36" s="264"/>
      <c r="UWG36" s="264"/>
      <c r="UWH36" s="264"/>
      <c r="UWI36" s="264"/>
      <c r="UWJ36" s="264"/>
      <c r="UWK36" s="264"/>
      <c r="UWL36" s="264"/>
      <c r="UWM36" s="264"/>
      <c r="UWN36" s="264"/>
      <c r="UWO36" s="264"/>
      <c r="UWP36" s="264"/>
      <c r="UWQ36" s="264"/>
      <c r="UWR36" s="264"/>
      <c r="UWS36" s="264"/>
      <c r="UWT36" s="264"/>
      <c r="UWU36" s="264"/>
      <c r="UWV36" s="264"/>
      <c r="UWW36" s="264"/>
      <c r="UWX36" s="264"/>
      <c r="UWY36" s="264"/>
      <c r="UWZ36" s="264"/>
      <c r="UXA36" s="264"/>
      <c r="UXB36" s="264"/>
      <c r="UXC36" s="264"/>
      <c r="UXD36" s="264"/>
      <c r="UXE36" s="264"/>
      <c r="UXF36" s="264"/>
      <c r="UXG36" s="264"/>
      <c r="UXH36" s="264"/>
      <c r="UXI36" s="264"/>
      <c r="UXJ36" s="264"/>
      <c r="UXK36" s="264"/>
      <c r="UXL36" s="264"/>
      <c r="UXM36" s="264"/>
      <c r="UXN36" s="264"/>
      <c r="UXO36" s="264"/>
      <c r="UXP36" s="264"/>
      <c r="UXQ36" s="264"/>
      <c r="UXR36" s="264"/>
      <c r="UXS36" s="264"/>
      <c r="UXT36" s="264"/>
      <c r="UXU36" s="264"/>
      <c r="UXV36" s="264"/>
      <c r="UXW36" s="264"/>
      <c r="UXX36" s="264"/>
      <c r="UXY36" s="264"/>
      <c r="UXZ36" s="264"/>
      <c r="UYA36" s="264"/>
      <c r="UYB36" s="264"/>
      <c r="UYC36" s="264"/>
      <c r="UYD36" s="264"/>
      <c r="UYE36" s="264"/>
      <c r="UYF36" s="264"/>
      <c r="UYG36" s="264"/>
      <c r="UYH36" s="264"/>
      <c r="UYI36" s="264"/>
      <c r="UYJ36" s="264"/>
      <c r="UYK36" s="264"/>
      <c r="UYL36" s="264"/>
      <c r="UYM36" s="264"/>
      <c r="UYN36" s="264"/>
      <c r="UYO36" s="264"/>
      <c r="UYP36" s="264"/>
      <c r="UYQ36" s="264"/>
      <c r="UYR36" s="264"/>
      <c r="UYS36" s="264"/>
      <c r="UYT36" s="264"/>
      <c r="UYU36" s="264"/>
      <c r="UYV36" s="264"/>
      <c r="UYW36" s="264"/>
      <c r="UYX36" s="264"/>
      <c r="UYY36" s="264"/>
      <c r="UYZ36" s="264"/>
      <c r="UZA36" s="264"/>
      <c r="UZB36" s="264"/>
      <c r="UZC36" s="264"/>
      <c r="UZD36" s="264"/>
      <c r="UZE36" s="264"/>
      <c r="UZF36" s="264"/>
      <c r="UZG36" s="264"/>
      <c r="UZH36" s="264"/>
      <c r="UZI36" s="264"/>
      <c r="UZJ36" s="264"/>
      <c r="UZK36" s="264"/>
      <c r="UZL36" s="264"/>
      <c r="UZM36" s="264"/>
      <c r="UZN36" s="264"/>
      <c r="UZO36" s="264"/>
      <c r="UZP36" s="264"/>
      <c r="UZQ36" s="264"/>
      <c r="UZR36" s="264"/>
      <c r="UZS36" s="264"/>
      <c r="UZT36" s="264"/>
      <c r="UZU36" s="264"/>
      <c r="UZV36" s="264"/>
      <c r="UZW36" s="264"/>
      <c r="UZX36" s="264"/>
      <c r="UZY36" s="264"/>
      <c r="UZZ36" s="264"/>
      <c r="VAA36" s="264"/>
      <c r="VAB36" s="264"/>
      <c r="VAC36" s="264"/>
      <c r="VAD36" s="264"/>
      <c r="VAE36" s="264"/>
      <c r="VAF36" s="264"/>
      <c r="VAG36" s="264"/>
      <c r="VAH36" s="264"/>
      <c r="VAI36" s="264"/>
      <c r="VAJ36" s="264"/>
      <c r="VAK36" s="264"/>
      <c r="VAL36" s="264"/>
      <c r="VAM36" s="264"/>
      <c r="VAN36" s="264"/>
      <c r="VAO36" s="264"/>
      <c r="VAP36" s="264"/>
      <c r="VAQ36" s="264"/>
      <c r="VAR36" s="264"/>
      <c r="VAS36" s="264"/>
      <c r="VAT36" s="264"/>
      <c r="VAU36" s="264"/>
      <c r="VAV36" s="264"/>
      <c r="VAW36" s="264"/>
      <c r="VAX36" s="264"/>
      <c r="VAY36" s="264"/>
      <c r="VAZ36" s="264"/>
      <c r="VBA36" s="264"/>
      <c r="VBB36" s="264"/>
      <c r="VBC36" s="264"/>
      <c r="VBD36" s="264"/>
      <c r="VBE36" s="264"/>
      <c r="VBF36" s="264"/>
      <c r="VBG36" s="264"/>
      <c r="VBH36" s="264"/>
      <c r="VBI36" s="264"/>
      <c r="VBJ36" s="264"/>
      <c r="VBK36" s="264"/>
      <c r="VBL36" s="264"/>
      <c r="VBM36" s="264"/>
      <c r="VBN36" s="264"/>
      <c r="VBO36" s="264"/>
      <c r="VBP36" s="264"/>
      <c r="VBQ36" s="264"/>
      <c r="VBR36" s="264"/>
      <c r="VBS36" s="264"/>
      <c r="VBT36" s="264"/>
      <c r="VBU36" s="264"/>
      <c r="VBV36" s="264"/>
      <c r="VBW36" s="264"/>
      <c r="VBX36" s="264"/>
      <c r="VBY36" s="264"/>
      <c r="VBZ36" s="264"/>
      <c r="VCA36" s="264"/>
      <c r="VCB36" s="264"/>
      <c r="VCC36" s="264"/>
      <c r="VCD36" s="264"/>
      <c r="VCE36" s="264"/>
      <c r="VCF36" s="264"/>
      <c r="VCG36" s="264"/>
      <c r="VCH36" s="264"/>
      <c r="VCI36" s="264"/>
      <c r="VCJ36" s="264"/>
      <c r="VCK36" s="264"/>
      <c r="VCL36" s="264"/>
      <c r="VCM36" s="264"/>
      <c r="VCN36" s="264"/>
      <c r="VCO36" s="264"/>
      <c r="VCP36" s="264"/>
      <c r="VCQ36" s="264"/>
      <c r="VCR36" s="264"/>
      <c r="VCS36" s="264"/>
      <c r="VCT36" s="264"/>
      <c r="VCU36" s="264"/>
      <c r="VCV36" s="264"/>
      <c r="VCW36" s="264"/>
      <c r="VCX36" s="264"/>
      <c r="VCY36" s="264"/>
      <c r="VCZ36" s="264"/>
      <c r="VDA36" s="264"/>
      <c r="VDB36" s="264"/>
      <c r="VDC36" s="264"/>
      <c r="VDD36" s="264"/>
      <c r="VDE36" s="264"/>
      <c r="VDF36" s="264"/>
      <c r="VDG36" s="264"/>
      <c r="VDH36" s="264"/>
      <c r="VDI36" s="264"/>
      <c r="VDJ36" s="264"/>
      <c r="VDK36" s="264"/>
      <c r="VDL36" s="264"/>
      <c r="VDM36" s="264"/>
      <c r="VDN36" s="264"/>
      <c r="VDO36" s="264"/>
      <c r="VDP36" s="264"/>
      <c r="VDQ36" s="264"/>
      <c r="VDR36" s="264"/>
      <c r="VDS36" s="264"/>
      <c r="VDT36" s="264"/>
      <c r="VDU36" s="264"/>
      <c r="VDV36" s="264"/>
      <c r="VDW36" s="264"/>
      <c r="VDX36" s="264"/>
      <c r="VDY36" s="264"/>
      <c r="VDZ36" s="264"/>
      <c r="VEA36" s="264"/>
      <c r="VEB36" s="264"/>
      <c r="VEC36" s="264"/>
      <c r="VED36" s="264"/>
      <c r="VEE36" s="264"/>
      <c r="VEF36" s="264"/>
      <c r="VEG36" s="264"/>
      <c r="VEH36" s="264"/>
      <c r="VEI36" s="264"/>
      <c r="VEJ36" s="264"/>
      <c r="VEK36" s="264"/>
      <c r="VEL36" s="264"/>
      <c r="VEM36" s="264"/>
      <c r="VEN36" s="264"/>
      <c r="VEO36" s="264"/>
      <c r="VEP36" s="264"/>
      <c r="VEQ36" s="264"/>
      <c r="VER36" s="264"/>
      <c r="VES36" s="264"/>
      <c r="VET36" s="264"/>
      <c r="VEU36" s="264"/>
      <c r="VEV36" s="264"/>
      <c r="VEW36" s="264"/>
      <c r="VEX36" s="264"/>
      <c r="VEY36" s="264"/>
      <c r="VEZ36" s="264"/>
      <c r="VFA36" s="264"/>
      <c r="VFB36" s="264"/>
      <c r="VFC36" s="264"/>
      <c r="VFD36" s="264"/>
      <c r="VFE36" s="264"/>
      <c r="VFF36" s="264"/>
      <c r="VFG36" s="264"/>
      <c r="VFH36" s="264"/>
      <c r="VFI36" s="264"/>
      <c r="VFJ36" s="264"/>
      <c r="VFK36" s="264"/>
      <c r="VFL36" s="264"/>
      <c r="VFM36" s="264"/>
      <c r="VFN36" s="264"/>
      <c r="VFO36" s="264"/>
      <c r="VFP36" s="264"/>
      <c r="VFQ36" s="264"/>
      <c r="VFR36" s="264"/>
      <c r="VFS36" s="264"/>
      <c r="VFT36" s="264"/>
      <c r="VFU36" s="264"/>
      <c r="VFV36" s="264"/>
      <c r="VFW36" s="264"/>
      <c r="VFX36" s="264"/>
      <c r="VFY36" s="264"/>
      <c r="VFZ36" s="264"/>
      <c r="VGA36" s="264"/>
      <c r="VGB36" s="264"/>
      <c r="VGC36" s="264"/>
      <c r="VGD36" s="264"/>
      <c r="VGE36" s="264"/>
      <c r="VGF36" s="264"/>
      <c r="VGG36" s="264"/>
      <c r="VGH36" s="264"/>
      <c r="VGI36" s="264"/>
      <c r="VGJ36" s="264"/>
      <c r="VGK36" s="264"/>
      <c r="VGL36" s="264"/>
      <c r="VGM36" s="264"/>
      <c r="VGN36" s="264"/>
      <c r="VGO36" s="264"/>
      <c r="VGP36" s="264"/>
      <c r="VGQ36" s="264"/>
      <c r="VGR36" s="264"/>
      <c r="VGS36" s="264"/>
      <c r="VGT36" s="264"/>
      <c r="VGU36" s="264"/>
      <c r="VGV36" s="264"/>
      <c r="VGW36" s="264"/>
      <c r="VGX36" s="264"/>
      <c r="VGY36" s="264"/>
      <c r="VGZ36" s="264"/>
      <c r="VHA36" s="264"/>
      <c r="VHB36" s="264"/>
      <c r="VHC36" s="264"/>
      <c r="VHD36" s="264"/>
      <c r="VHE36" s="264"/>
      <c r="VHF36" s="264"/>
      <c r="VHG36" s="264"/>
      <c r="VHH36" s="264"/>
      <c r="VHI36" s="264"/>
      <c r="VHJ36" s="264"/>
      <c r="VHK36" s="264"/>
      <c r="VHL36" s="264"/>
      <c r="VHM36" s="264"/>
      <c r="VHN36" s="264"/>
      <c r="VHO36" s="264"/>
      <c r="VHP36" s="264"/>
      <c r="VHQ36" s="264"/>
      <c r="VHR36" s="264"/>
      <c r="VHS36" s="264"/>
      <c r="VHT36" s="264"/>
      <c r="VHU36" s="264"/>
      <c r="VHV36" s="264"/>
      <c r="VHW36" s="264"/>
      <c r="VHX36" s="264"/>
      <c r="VHY36" s="264"/>
      <c r="VHZ36" s="264"/>
      <c r="VIA36" s="264"/>
      <c r="VIB36" s="264"/>
      <c r="VIC36" s="264"/>
      <c r="VID36" s="264"/>
      <c r="VIE36" s="264"/>
      <c r="VIF36" s="264"/>
      <c r="VIG36" s="264"/>
      <c r="VIH36" s="264"/>
      <c r="VII36" s="264"/>
      <c r="VIJ36" s="264"/>
      <c r="VIK36" s="264"/>
      <c r="VIL36" s="264"/>
      <c r="VIM36" s="264"/>
      <c r="VIN36" s="264"/>
      <c r="VIO36" s="264"/>
      <c r="VIP36" s="264"/>
      <c r="VIQ36" s="264"/>
      <c r="VIR36" s="264"/>
      <c r="VIS36" s="264"/>
      <c r="VIT36" s="264"/>
      <c r="VIU36" s="264"/>
      <c r="VIV36" s="264"/>
      <c r="VIW36" s="264"/>
      <c r="VIX36" s="264"/>
      <c r="VIY36" s="264"/>
      <c r="VIZ36" s="264"/>
      <c r="VJA36" s="264"/>
      <c r="VJB36" s="264"/>
      <c r="VJC36" s="264"/>
      <c r="VJD36" s="264"/>
      <c r="VJE36" s="264"/>
      <c r="VJF36" s="264"/>
      <c r="VJG36" s="264"/>
      <c r="VJH36" s="264"/>
      <c r="VJI36" s="264"/>
      <c r="VJJ36" s="264"/>
      <c r="VJK36" s="264"/>
      <c r="VJL36" s="264"/>
      <c r="VJM36" s="264"/>
      <c r="VJN36" s="264"/>
      <c r="VJO36" s="264"/>
      <c r="VJP36" s="264"/>
      <c r="VJQ36" s="264"/>
      <c r="VJR36" s="264"/>
      <c r="VJS36" s="264"/>
      <c r="VJT36" s="264"/>
      <c r="VJU36" s="264"/>
      <c r="VJV36" s="264"/>
      <c r="VJW36" s="264"/>
      <c r="VJX36" s="264"/>
      <c r="VJY36" s="264"/>
      <c r="VJZ36" s="264"/>
      <c r="VKA36" s="264"/>
      <c r="VKB36" s="264"/>
      <c r="VKC36" s="264"/>
      <c r="VKD36" s="264"/>
      <c r="VKE36" s="264"/>
      <c r="VKF36" s="264"/>
      <c r="VKG36" s="264"/>
      <c r="VKH36" s="264"/>
      <c r="VKI36" s="264"/>
      <c r="VKJ36" s="264"/>
      <c r="VKK36" s="264"/>
      <c r="VKL36" s="264"/>
      <c r="VKM36" s="264"/>
      <c r="VKN36" s="264"/>
      <c r="VKO36" s="264"/>
      <c r="VKP36" s="264"/>
      <c r="VKQ36" s="264"/>
      <c r="VKR36" s="264"/>
      <c r="VKS36" s="264"/>
      <c r="VKT36" s="264"/>
      <c r="VKU36" s="264"/>
      <c r="VKV36" s="264"/>
      <c r="VKW36" s="264"/>
      <c r="VKX36" s="264"/>
      <c r="VKY36" s="264"/>
      <c r="VKZ36" s="264"/>
      <c r="VLA36" s="264"/>
      <c r="VLB36" s="264"/>
      <c r="VLC36" s="264"/>
      <c r="VLD36" s="264"/>
      <c r="VLE36" s="264"/>
      <c r="VLF36" s="264"/>
      <c r="VLG36" s="264"/>
      <c r="VLH36" s="264"/>
      <c r="VLI36" s="264"/>
      <c r="VLJ36" s="264"/>
      <c r="VLK36" s="264"/>
      <c r="VLL36" s="264"/>
      <c r="VLM36" s="264"/>
      <c r="VLN36" s="264"/>
      <c r="VLO36" s="264"/>
      <c r="VLP36" s="264"/>
      <c r="VLQ36" s="264"/>
      <c r="VLR36" s="264"/>
      <c r="VLS36" s="264"/>
      <c r="VLT36" s="264"/>
      <c r="VLU36" s="264"/>
      <c r="VLV36" s="264"/>
      <c r="VLW36" s="264"/>
      <c r="VLX36" s="264"/>
      <c r="VLY36" s="264"/>
      <c r="VLZ36" s="264"/>
      <c r="VMA36" s="264"/>
      <c r="VMB36" s="264"/>
      <c r="VMC36" s="264"/>
      <c r="VMD36" s="264"/>
      <c r="VME36" s="264"/>
      <c r="VMF36" s="264"/>
      <c r="VMG36" s="264"/>
      <c r="VMH36" s="264"/>
      <c r="VMI36" s="264"/>
      <c r="VMJ36" s="264"/>
      <c r="VMK36" s="264"/>
      <c r="VML36" s="264"/>
      <c r="VMM36" s="264"/>
      <c r="VMN36" s="264"/>
      <c r="VMO36" s="264"/>
      <c r="VMP36" s="264"/>
      <c r="VMQ36" s="264"/>
      <c r="VMR36" s="264"/>
      <c r="VMS36" s="264"/>
      <c r="VMT36" s="264"/>
      <c r="VMU36" s="264"/>
      <c r="VMV36" s="264"/>
      <c r="VMW36" s="264"/>
      <c r="VMX36" s="264"/>
      <c r="VMY36" s="264"/>
      <c r="VMZ36" s="264"/>
      <c r="VNA36" s="264"/>
      <c r="VNB36" s="264"/>
      <c r="VNC36" s="264"/>
      <c r="VND36" s="264"/>
      <c r="VNE36" s="264"/>
      <c r="VNF36" s="264"/>
      <c r="VNG36" s="264"/>
      <c r="VNH36" s="264"/>
      <c r="VNI36" s="264"/>
      <c r="VNJ36" s="264"/>
      <c r="VNK36" s="264"/>
      <c r="VNL36" s="264"/>
      <c r="VNM36" s="264"/>
      <c r="VNN36" s="264"/>
      <c r="VNO36" s="264"/>
      <c r="VNP36" s="264"/>
      <c r="VNQ36" s="264"/>
      <c r="VNR36" s="264"/>
      <c r="VNS36" s="264"/>
      <c r="VNT36" s="264"/>
      <c r="VNU36" s="264"/>
      <c r="VNV36" s="264"/>
      <c r="VNW36" s="264"/>
      <c r="VNX36" s="264"/>
      <c r="VNY36" s="264"/>
      <c r="VNZ36" s="264"/>
      <c r="VOA36" s="264"/>
      <c r="VOB36" s="264"/>
      <c r="VOC36" s="264"/>
      <c r="VOD36" s="264"/>
      <c r="VOE36" s="264"/>
      <c r="VOF36" s="264"/>
      <c r="VOG36" s="264"/>
      <c r="VOH36" s="264"/>
      <c r="VOI36" s="264"/>
      <c r="VOJ36" s="264"/>
      <c r="VOK36" s="264"/>
      <c r="VOL36" s="264"/>
      <c r="VOM36" s="264"/>
      <c r="VON36" s="264"/>
      <c r="VOO36" s="264"/>
      <c r="VOP36" s="264"/>
      <c r="VOQ36" s="264"/>
      <c r="VOR36" s="264"/>
      <c r="VOS36" s="264"/>
      <c r="VOT36" s="264"/>
      <c r="VOU36" s="264"/>
      <c r="VOV36" s="264"/>
      <c r="VOW36" s="264"/>
      <c r="VOX36" s="264"/>
      <c r="VOY36" s="264"/>
      <c r="VOZ36" s="264"/>
      <c r="VPA36" s="264"/>
      <c r="VPB36" s="264"/>
      <c r="VPC36" s="264"/>
      <c r="VPD36" s="264"/>
      <c r="VPE36" s="264"/>
      <c r="VPF36" s="264"/>
      <c r="VPG36" s="264"/>
      <c r="VPH36" s="264"/>
      <c r="VPI36" s="264"/>
      <c r="VPJ36" s="264"/>
      <c r="VPK36" s="264"/>
      <c r="VPL36" s="264"/>
      <c r="VPM36" s="264"/>
      <c r="VPN36" s="264"/>
      <c r="VPO36" s="264"/>
      <c r="VPP36" s="264"/>
      <c r="VPQ36" s="264"/>
      <c r="VPR36" s="264"/>
      <c r="VPS36" s="264"/>
      <c r="VPT36" s="264"/>
      <c r="VPU36" s="264"/>
      <c r="VPV36" s="264"/>
      <c r="VPW36" s="264"/>
      <c r="VPX36" s="264"/>
      <c r="VPY36" s="264"/>
      <c r="VPZ36" s="264"/>
      <c r="VQA36" s="264"/>
      <c r="VQB36" s="264"/>
      <c r="VQC36" s="264"/>
      <c r="VQD36" s="264"/>
      <c r="VQE36" s="264"/>
      <c r="VQF36" s="264"/>
      <c r="VQG36" s="264"/>
      <c r="VQH36" s="264"/>
      <c r="VQI36" s="264"/>
      <c r="VQJ36" s="264"/>
      <c r="VQK36" s="264"/>
      <c r="VQL36" s="264"/>
      <c r="VQM36" s="264"/>
      <c r="VQN36" s="264"/>
      <c r="VQO36" s="264"/>
      <c r="VQP36" s="264"/>
      <c r="VQQ36" s="264"/>
      <c r="VQR36" s="264"/>
      <c r="VQS36" s="264"/>
      <c r="VQT36" s="264"/>
      <c r="VQU36" s="264"/>
      <c r="VQV36" s="264"/>
      <c r="VQW36" s="264"/>
      <c r="VQX36" s="264"/>
      <c r="VQY36" s="264"/>
      <c r="VQZ36" s="264"/>
      <c r="VRA36" s="264"/>
      <c r="VRB36" s="264"/>
      <c r="VRC36" s="264"/>
      <c r="VRD36" s="264"/>
      <c r="VRE36" s="264"/>
      <c r="VRF36" s="264"/>
      <c r="VRG36" s="264"/>
      <c r="VRH36" s="264"/>
      <c r="VRI36" s="264"/>
      <c r="VRJ36" s="264"/>
      <c r="VRK36" s="264"/>
      <c r="VRL36" s="264"/>
      <c r="VRM36" s="264"/>
      <c r="VRN36" s="264"/>
      <c r="VRO36" s="264"/>
      <c r="VRP36" s="264"/>
      <c r="VRQ36" s="264"/>
      <c r="VRR36" s="264"/>
      <c r="VRS36" s="264"/>
      <c r="VRT36" s="264"/>
      <c r="VRU36" s="264"/>
      <c r="VRV36" s="264"/>
      <c r="VRW36" s="264"/>
      <c r="VRX36" s="264"/>
      <c r="VRY36" s="264"/>
      <c r="VRZ36" s="264"/>
      <c r="VSA36" s="264"/>
      <c r="VSB36" s="264"/>
      <c r="VSC36" s="264"/>
      <c r="VSD36" s="264"/>
      <c r="VSE36" s="264"/>
      <c r="VSF36" s="264"/>
      <c r="VSG36" s="264"/>
      <c r="VSH36" s="264"/>
      <c r="VSI36" s="264"/>
      <c r="VSJ36" s="264"/>
      <c r="VSK36" s="264"/>
      <c r="VSL36" s="264"/>
      <c r="VSM36" s="264"/>
      <c r="VSN36" s="264"/>
      <c r="VSO36" s="264"/>
      <c r="VSP36" s="264"/>
      <c r="VSQ36" s="264"/>
      <c r="VSR36" s="264"/>
      <c r="VSS36" s="264"/>
      <c r="VST36" s="264"/>
      <c r="VSU36" s="264"/>
      <c r="VSV36" s="264"/>
      <c r="VSW36" s="264"/>
      <c r="VSX36" s="264"/>
      <c r="VSY36" s="264"/>
      <c r="VSZ36" s="264"/>
      <c r="VTA36" s="264"/>
      <c r="VTB36" s="264"/>
      <c r="VTC36" s="264"/>
      <c r="VTD36" s="264"/>
      <c r="VTE36" s="264"/>
      <c r="VTF36" s="264"/>
      <c r="VTG36" s="264"/>
      <c r="VTH36" s="264"/>
      <c r="VTI36" s="264"/>
      <c r="VTJ36" s="264"/>
      <c r="VTK36" s="264"/>
      <c r="VTL36" s="264"/>
      <c r="VTM36" s="264"/>
      <c r="VTN36" s="264"/>
      <c r="VTO36" s="264"/>
      <c r="VTP36" s="264"/>
      <c r="VTQ36" s="264"/>
      <c r="VTR36" s="264"/>
      <c r="VTS36" s="264"/>
      <c r="VTT36" s="264"/>
      <c r="VTU36" s="264"/>
      <c r="VTV36" s="264"/>
      <c r="VTW36" s="264"/>
      <c r="VTX36" s="264"/>
      <c r="VTY36" s="264"/>
      <c r="VTZ36" s="264"/>
      <c r="VUA36" s="264"/>
      <c r="VUB36" s="264"/>
      <c r="VUC36" s="264"/>
      <c r="VUD36" s="264"/>
      <c r="VUE36" s="264"/>
      <c r="VUF36" s="264"/>
      <c r="VUG36" s="264"/>
      <c r="VUH36" s="264"/>
      <c r="VUI36" s="264"/>
      <c r="VUJ36" s="264"/>
      <c r="VUK36" s="264"/>
      <c r="VUL36" s="264"/>
      <c r="VUM36" s="264"/>
      <c r="VUN36" s="264"/>
      <c r="VUO36" s="264"/>
      <c r="VUP36" s="264"/>
      <c r="VUQ36" s="264"/>
      <c r="VUR36" s="264"/>
      <c r="VUS36" s="264"/>
      <c r="VUT36" s="264"/>
      <c r="VUU36" s="264"/>
      <c r="VUV36" s="264"/>
      <c r="VUW36" s="264"/>
      <c r="VUX36" s="264"/>
      <c r="VUY36" s="264"/>
      <c r="VUZ36" s="264"/>
      <c r="VVA36" s="264"/>
      <c r="VVB36" s="264"/>
      <c r="VVC36" s="264"/>
      <c r="VVD36" s="264"/>
      <c r="VVE36" s="264"/>
      <c r="VVF36" s="264"/>
      <c r="VVG36" s="264"/>
      <c r="VVH36" s="264"/>
      <c r="VVI36" s="264"/>
      <c r="VVJ36" s="264"/>
      <c r="VVK36" s="264"/>
      <c r="VVL36" s="264"/>
      <c r="VVM36" s="264"/>
      <c r="VVN36" s="264"/>
      <c r="VVO36" s="264"/>
      <c r="VVP36" s="264"/>
      <c r="VVQ36" s="264"/>
      <c r="VVR36" s="264"/>
      <c r="VVS36" s="264"/>
      <c r="VVT36" s="264"/>
      <c r="VVU36" s="264"/>
      <c r="VVV36" s="264"/>
      <c r="VVW36" s="264"/>
      <c r="VVX36" s="264"/>
      <c r="VVY36" s="264"/>
      <c r="VVZ36" s="264"/>
      <c r="VWA36" s="264"/>
      <c r="VWB36" s="264"/>
      <c r="VWC36" s="264"/>
      <c r="VWD36" s="264"/>
      <c r="VWE36" s="264"/>
      <c r="VWF36" s="264"/>
      <c r="VWG36" s="264"/>
      <c r="VWH36" s="264"/>
      <c r="VWI36" s="264"/>
      <c r="VWJ36" s="264"/>
      <c r="VWK36" s="264"/>
      <c r="VWL36" s="264"/>
      <c r="VWM36" s="264"/>
      <c r="VWN36" s="264"/>
      <c r="VWO36" s="264"/>
      <c r="VWP36" s="264"/>
      <c r="VWQ36" s="264"/>
      <c r="VWR36" s="264"/>
      <c r="VWS36" s="264"/>
      <c r="VWT36" s="264"/>
      <c r="VWU36" s="264"/>
      <c r="VWV36" s="264"/>
      <c r="VWW36" s="264"/>
      <c r="VWX36" s="264"/>
      <c r="VWY36" s="264"/>
      <c r="VWZ36" s="264"/>
      <c r="VXA36" s="264"/>
      <c r="VXB36" s="264"/>
      <c r="VXC36" s="264"/>
      <c r="VXD36" s="264"/>
      <c r="VXE36" s="264"/>
      <c r="VXF36" s="264"/>
      <c r="VXG36" s="264"/>
      <c r="VXH36" s="264"/>
      <c r="VXI36" s="264"/>
      <c r="VXJ36" s="264"/>
      <c r="VXK36" s="264"/>
      <c r="VXL36" s="264"/>
      <c r="VXM36" s="264"/>
      <c r="VXN36" s="264"/>
      <c r="VXO36" s="264"/>
      <c r="VXP36" s="264"/>
      <c r="VXQ36" s="264"/>
      <c r="VXR36" s="264"/>
      <c r="VXS36" s="264"/>
      <c r="VXT36" s="264"/>
      <c r="VXU36" s="264"/>
      <c r="VXV36" s="264"/>
      <c r="VXW36" s="264"/>
      <c r="VXX36" s="264"/>
      <c r="VXY36" s="264"/>
      <c r="VXZ36" s="264"/>
      <c r="VYA36" s="264"/>
      <c r="VYB36" s="264"/>
      <c r="VYC36" s="264"/>
      <c r="VYD36" s="264"/>
      <c r="VYE36" s="264"/>
      <c r="VYF36" s="264"/>
      <c r="VYG36" s="264"/>
      <c r="VYH36" s="264"/>
      <c r="VYI36" s="264"/>
      <c r="VYJ36" s="264"/>
      <c r="VYK36" s="264"/>
      <c r="VYL36" s="264"/>
      <c r="VYM36" s="264"/>
      <c r="VYN36" s="264"/>
      <c r="VYO36" s="264"/>
      <c r="VYP36" s="264"/>
      <c r="VYQ36" s="264"/>
      <c r="VYR36" s="264"/>
      <c r="VYS36" s="264"/>
      <c r="VYT36" s="264"/>
      <c r="VYU36" s="264"/>
      <c r="VYV36" s="264"/>
      <c r="VYW36" s="264"/>
      <c r="VYX36" s="264"/>
      <c r="VYY36" s="264"/>
      <c r="VYZ36" s="264"/>
      <c r="VZA36" s="264"/>
      <c r="VZB36" s="264"/>
      <c r="VZC36" s="264"/>
      <c r="VZD36" s="264"/>
      <c r="VZE36" s="264"/>
      <c r="VZF36" s="264"/>
      <c r="VZG36" s="264"/>
      <c r="VZH36" s="264"/>
      <c r="VZI36" s="264"/>
      <c r="VZJ36" s="264"/>
      <c r="VZK36" s="264"/>
      <c r="VZL36" s="264"/>
      <c r="VZM36" s="264"/>
      <c r="VZN36" s="264"/>
      <c r="VZO36" s="264"/>
      <c r="VZP36" s="264"/>
      <c r="VZQ36" s="264"/>
      <c r="VZR36" s="264"/>
      <c r="VZS36" s="264"/>
      <c r="VZT36" s="264"/>
      <c r="VZU36" s="264"/>
      <c r="VZV36" s="264"/>
      <c r="VZW36" s="264"/>
      <c r="VZX36" s="264"/>
      <c r="VZY36" s="264"/>
      <c r="VZZ36" s="264"/>
      <c r="WAA36" s="264"/>
      <c r="WAB36" s="264"/>
      <c r="WAC36" s="264"/>
      <c r="WAD36" s="264"/>
      <c r="WAE36" s="264"/>
      <c r="WAF36" s="264"/>
      <c r="WAG36" s="264"/>
      <c r="WAH36" s="264"/>
      <c r="WAI36" s="264"/>
      <c r="WAJ36" s="264"/>
      <c r="WAK36" s="264"/>
      <c r="WAL36" s="264"/>
      <c r="WAM36" s="264"/>
      <c r="WAN36" s="264"/>
      <c r="WAO36" s="264"/>
      <c r="WAP36" s="264"/>
      <c r="WAQ36" s="264"/>
      <c r="WAR36" s="264"/>
      <c r="WAS36" s="264"/>
      <c r="WAT36" s="264"/>
      <c r="WAU36" s="264"/>
      <c r="WAV36" s="264"/>
      <c r="WAW36" s="264"/>
      <c r="WAX36" s="264"/>
      <c r="WAY36" s="264"/>
      <c r="WAZ36" s="264"/>
      <c r="WBA36" s="264"/>
      <c r="WBB36" s="264"/>
      <c r="WBC36" s="264"/>
      <c r="WBD36" s="264"/>
      <c r="WBE36" s="264"/>
      <c r="WBF36" s="264"/>
      <c r="WBG36" s="264"/>
      <c r="WBH36" s="264"/>
      <c r="WBI36" s="264"/>
      <c r="WBJ36" s="264"/>
      <c r="WBK36" s="264"/>
      <c r="WBL36" s="264"/>
      <c r="WBM36" s="264"/>
      <c r="WBN36" s="264"/>
      <c r="WBO36" s="264"/>
      <c r="WBP36" s="264"/>
      <c r="WBQ36" s="264"/>
      <c r="WBR36" s="264"/>
      <c r="WBS36" s="264"/>
      <c r="WBT36" s="264"/>
      <c r="WBU36" s="264"/>
      <c r="WBV36" s="264"/>
      <c r="WBW36" s="264"/>
      <c r="WBX36" s="264"/>
      <c r="WBY36" s="264"/>
      <c r="WBZ36" s="264"/>
      <c r="WCA36" s="264"/>
      <c r="WCB36" s="264"/>
      <c r="WCC36" s="264"/>
      <c r="WCD36" s="264"/>
      <c r="WCE36" s="264"/>
      <c r="WCF36" s="264"/>
      <c r="WCG36" s="264"/>
      <c r="WCH36" s="264"/>
      <c r="WCI36" s="264"/>
      <c r="WCJ36" s="264"/>
      <c r="WCK36" s="264"/>
      <c r="WCL36" s="264"/>
      <c r="WCM36" s="264"/>
      <c r="WCN36" s="264"/>
      <c r="WCO36" s="264"/>
      <c r="WCP36" s="264"/>
      <c r="WCQ36" s="264"/>
      <c r="WCR36" s="264"/>
      <c r="WCS36" s="264"/>
      <c r="WCT36" s="264"/>
      <c r="WCU36" s="264"/>
      <c r="WCV36" s="264"/>
      <c r="WCW36" s="264"/>
      <c r="WCX36" s="264"/>
      <c r="WCY36" s="264"/>
      <c r="WCZ36" s="264"/>
      <c r="WDA36" s="264"/>
      <c r="WDB36" s="264"/>
      <c r="WDC36" s="264"/>
      <c r="WDD36" s="264"/>
      <c r="WDE36" s="264"/>
      <c r="WDF36" s="264"/>
      <c r="WDG36" s="264"/>
      <c r="WDH36" s="264"/>
      <c r="WDI36" s="264"/>
      <c r="WDJ36" s="264"/>
      <c r="WDK36" s="264"/>
      <c r="WDL36" s="264"/>
      <c r="WDM36" s="264"/>
      <c r="WDN36" s="264"/>
      <c r="WDO36" s="264"/>
      <c r="WDP36" s="264"/>
      <c r="WDQ36" s="264"/>
      <c r="WDR36" s="264"/>
      <c r="WDS36" s="264"/>
      <c r="WDT36" s="264"/>
      <c r="WDU36" s="264"/>
      <c r="WDV36" s="264"/>
      <c r="WDW36" s="264"/>
      <c r="WDX36" s="264"/>
      <c r="WDY36" s="264"/>
      <c r="WDZ36" s="264"/>
      <c r="WEA36" s="264"/>
      <c r="WEB36" s="264"/>
      <c r="WEC36" s="264"/>
      <c r="WED36" s="264"/>
      <c r="WEE36" s="264"/>
      <c r="WEF36" s="264"/>
      <c r="WEG36" s="264"/>
      <c r="WEH36" s="264"/>
      <c r="WEI36" s="264"/>
      <c r="WEJ36" s="264"/>
      <c r="WEK36" s="264"/>
      <c r="WEL36" s="264"/>
      <c r="WEM36" s="264"/>
      <c r="WEN36" s="264"/>
      <c r="WEO36" s="264"/>
      <c r="WEP36" s="264"/>
      <c r="WEQ36" s="264"/>
      <c r="WER36" s="264"/>
      <c r="WES36" s="264"/>
      <c r="WET36" s="264"/>
      <c r="WEU36" s="264"/>
      <c r="WEV36" s="264"/>
      <c r="WEW36" s="264"/>
      <c r="WEX36" s="264"/>
      <c r="WEY36" s="264"/>
      <c r="WEZ36" s="264"/>
      <c r="WFA36" s="264"/>
      <c r="WFB36" s="264"/>
      <c r="WFC36" s="264"/>
      <c r="WFD36" s="264"/>
      <c r="WFE36" s="264"/>
      <c r="WFF36" s="264"/>
      <c r="WFG36" s="264"/>
      <c r="WFH36" s="264"/>
      <c r="WFI36" s="264"/>
      <c r="WFJ36" s="264"/>
      <c r="WFK36" s="264"/>
      <c r="WFL36" s="264"/>
      <c r="WFM36" s="264"/>
      <c r="WFN36" s="264"/>
      <c r="WFO36" s="264"/>
      <c r="WFP36" s="264"/>
      <c r="WFQ36" s="264"/>
      <c r="WFR36" s="264"/>
      <c r="WFS36" s="264"/>
      <c r="WFT36" s="264"/>
      <c r="WFU36" s="264"/>
      <c r="WFV36" s="264"/>
      <c r="WFW36" s="264"/>
      <c r="WFX36" s="264"/>
      <c r="WFY36" s="264"/>
      <c r="WFZ36" s="264"/>
      <c r="WGA36" s="264"/>
      <c r="WGB36" s="264"/>
      <c r="WGC36" s="264"/>
      <c r="WGD36" s="264"/>
      <c r="WGE36" s="264"/>
      <c r="WGF36" s="264"/>
      <c r="WGG36" s="264"/>
      <c r="WGH36" s="264"/>
      <c r="WGI36" s="264"/>
      <c r="WGJ36" s="264"/>
      <c r="WGK36" s="264"/>
      <c r="WGL36" s="264"/>
      <c r="WGM36" s="264"/>
      <c r="WGN36" s="264"/>
      <c r="WGO36" s="264"/>
      <c r="WGP36" s="264"/>
      <c r="WGQ36" s="264"/>
      <c r="WGR36" s="264"/>
      <c r="WGS36" s="264"/>
      <c r="WGT36" s="264"/>
      <c r="WGU36" s="264"/>
      <c r="WGV36" s="264"/>
      <c r="WGW36" s="264"/>
      <c r="WGX36" s="264"/>
      <c r="WGY36" s="264"/>
      <c r="WGZ36" s="264"/>
      <c r="WHA36" s="264"/>
      <c r="WHB36" s="264"/>
      <c r="WHC36" s="264"/>
      <c r="WHD36" s="264"/>
      <c r="WHE36" s="264"/>
      <c r="WHF36" s="264"/>
      <c r="WHG36" s="264"/>
      <c r="WHH36" s="264"/>
      <c r="WHI36" s="264"/>
      <c r="WHJ36" s="264"/>
      <c r="WHK36" s="264"/>
      <c r="WHL36" s="264"/>
      <c r="WHM36" s="264"/>
      <c r="WHN36" s="264"/>
      <c r="WHO36" s="264"/>
      <c r="WHP36" s="264"/>
      <c r="WHQ36" s="264"/>
      <c r="WHR36" s="264"/>
      <c r="WHS36" s="264"/>
      <c r="WHT36" s="264"/>
      <c r="WHU36" s="264"/>
      <c r="WHV36" s="264"/>
      <c r="WHW36" s="264"/>
      <c r="WHX36" s="264"/>
      <c r="WHY36" s="264"/>
      <c r="WHZ36" s="264"/>
      <c r="WIA36" s="264"/>
      <c r="WIB36" s="264"/>
      <c r="WIC36" s="264"/>
      <c r="WID36" s="264"/>
      <c r="WIE36" s="264"/>
      <c r="WIF36" s="264"/>
      <c r="WIG36" s="264"/>
      <c r="WIH36" s="264"/>
      <c r="WII36" s="264"/>
      <c r="WIJ36" s="264"/>
      <c r="WIK36" s="264"/>
      <c r="WIL36" s="264"/>
      <c r="WIM36" s="264"/>
      <c r="WIN36" s="264"/>
      <c r="WIO36" s="264"/>
      <c r="WIP36" s="264"/>
      <c r="WIQ36" s="264"/>
      <c r="WIR36" s="264"/>
      <c r="WIS36" s="264"/>
      <c r="WIT36" s="264"/>
      <c r="WIU36" s="264"/>
      <c r="WIV36" s="264"/>
      <c r="WIW36" s="264"/>
      <c r="WIX36" s="264"/>
      <c r="WIY36" s="264"/>
      <c r="WIZ36" s="264"/>
      <c r="WJA36" s="264"/>
      <c r="WJB36" s="264"/>
      <c r="WJC36" s="264"/>
      <c r="WJD36" s="264"/>
      <c r="WJE36" s="264"/>
      <c r="WJF36" s="264"/>
      <c r="WJG36" s="264"/>
      <c r="WJH36" s="264"/>
      <c r="WJI36" s="264"/>
      <c r="WJJ36" s="264"/>
      <c r="WJK36" s="264"/>
      <c r="WJL36" s="264"/>
      <c r="WJM36" s="264"/>
      <c r="WJN36" s="264"/>
      <c r="WJO36" s="264"/>
      <c r="WJP36" s="264"/>
      <c r="WJQ36" s="264"/>
      <c r="WJR36" s="264"/>
      <c r="WJS36" s="264"/>
      <c r="WJT36" s="264"/>
      <c r="WJU36" s="264"/>
      <c r="WJV36" s="264"/>
      <c r="WJW36" s="264"/>
      <c r="WJX36" s="264"/>
      <c r="WJY36" s="264"/>
      <c r="WJZ36" s="264"/>
      <c r="WKA36" s="264"/>
      <c r="WKB36" s="264"/>
      <c r="WKC36" s="264"/>
      <c r="WKD36" s="264"/>
      <c r="WKE36" s="264"/>
      <c r="WKF36" s="264"/>
      <c r="WKG36" s="264"/>
      <c r="WKH36" s="264"/>
      <c r="WKI36" s="264"/>
      <c r="WKJ36" s="264"/>
      <c r="WKK36" s="264"/>
      <c r="WKL36" s="264"/>
      <c r="WKM36" s="264"/>
      <c r="WKN36" s="264"/>
      <c r="WKO36" s="264"/>
      <c r="WKP36" s="264"/>
      <c r="WKQ36" s="264"/>
      <c r="WKR36" s="264"/>
      <c r="WKS36" s="264"/>
      <c r="WKT36" s="264"/>
      <c r="WKU36" s="264"/>
      <c r="WKV36" s="264"/>
      <c r="WKW36" s="264"/>
      <c r="WKX36" s="264"/>
      <c r="WKY36" s="264"/>
      <c r="WKZ36" s="264"/>
      <c r="WLA36" s="264"/>
      <c r="WLB36" s="264"/>
      <c r="WLC36" s="264"/>
      <c r="WLD36" s="264"/>
      <c r="WLE36" s="264"/>
      <c r="WLF36" s="264"/>
      <c r="WLG36" s="264"/>
      <c r="WLH36" s="264"/>
      <c r="WLI36" s="264"/>
      <c r="WLJ36" s="264"/>
      <c r="WLK36" s="264"/>
      <c r="WLL36" s="264"/>
      <c r="WLM36" s="264"/>
      <c r="WLN36" s="264"/>
      <c r="WLO36" s="264"/>
      <c r="WLP36" s="264"/>
      <c r="WLQ36" s="264"/>
      <c r="WLR36" s="264"/>
      <c r="WLS36" s="264"/>
      <c r="WLT36" s="264"/>
      <c r="WLU36" s="264"/>
      <c r="WLV36" s="264"/>
      <c r="WLW36" s="264"/>
      <c r="WLX36" s="264"/>
      <c r="WLY36" s="264"/>
      <c r="WLZ36" s="264"/>
      <c r="WMA36" s="264"/>
      <c r="WMB36" s="264"/>
      <c r="WMC36" s="264"/>
      <c r="WMD36" s="264"/>
      <c r="WME36" s="264"/>
      <c r="WMF36" s="264"/>
      <c r="WMG36" s="264"/>
      <c r="WMH36" s="264"/>
      <c r="WMI36" s="264"/>
      <c r="WMJ36" s="264"/>
      <c r="WMK36" s="264"/>
      <c r="WML36" s="264"/>
      <c r="WMM36" s="264"/>
      <c r="WMN36" s="264"/>
      <c r="WMO36" s="264"/>
      <c r="WMP36" s="264"/>
      <c r="WMQ36" s="264"/>
      <c r="WMR36" s="264"/>
      <c r="WMS36" s="264"/>
      <c r="WMT36" s="264"/>
      <c r="WMU36" s="264"/>
      <c r="WMV36" s="264"/>
      <c r="WMW36" s="264"/>
      <c r="WMX36" s="264"/>
      <c r="WMY36" s="264"/>
      <c r="WMZ36" s="264"/>
      <c r="WNA36" s="264"/>
      <c r="WNB36" s="264"/>
      <c r="WNC36" s="264"/>
      <c r="WND36" s="264"/>
      <c r="WNE36" s="264"/>
      <c r="WNF36" s="264"/>
      <c r="WNG36" s="264"/>
      <c r="WNH36" s="264"/>
      <c r="WNI36" s="264"/>
      <c r="WNJ36" s="264"/>
      <c r="WNK36" s="264"/>
      <c r="WNL36" s="264"/>
      <c r="WNM36" s="264"/>
      <c r="WNN36" s="264"/>
      <c r="WNO36" s="264"/>
      <c r="WNP36" s="264"/>
      <c r="WNQ36" s="264"/>
      <c r="WNR36" s="264"/>
      <c r="WNS36" s="264"/>
      <c r="WNT36" s="264"/>
      <c r="WNU36" s="264"/>
      <c r="WNV36" s="264"/>
      <c r="WNW36" s="264"/>
      <c r="WNX36" s="264"/>
      <c r="WNY36" s="264"/>
      <c r="WNZ36" s="264"/>
      <c r="WOA36" s="264"/>
      <c r="WOB36" s="264"/>
      <c r="WOC36" s="264"/>
      <c r="WOD36" s="264"/>
      <c r="WOE36" s="264"/>
      <c r="WOF36" s="264"/>
      <c r="WOG36" s="264"/>
      <c r="WOH36" s="264"/>
      <c r="WOI36" s="264"/>
      <c r="WOJ36" s="264"/>
      <c r="WOK36" s="264"/>
      <c r="WOL36" s="264"/>
      <c r="WOM36" s="264"/>
      <c r="WON36" s="264"/>
      <c r="WOO36" s="264"/>
      <c r="WOP36" s="264"/>
      <c r="WOQ36" s="264"/>
      <c r="WOR36" s="264"/>
      <c r="WOS36" s="264"/>
      <c r="WOT36" s="264"/>
      <c r="WOU36" s="264"/>
      <c r="WOV36" s="264"/>
      <c r="WOW36" s="264"/>
      <c r="WOX36" s="264"/>
      <c r="WOY36" s="264"/>
      <c r="WOZ36" s="264"/>
      <c r="WPA36" s="264"/>
      <c r="WPB36" s="264"/>
      <c r="WPC36" s="264"/>
      <c r="WPD36" s="264"/>
      <c r="WPE36" s="264"/>
      <c r="WPF36" s="264"/>
      <c r="WPG36" s="264"/>
      <c r="WPH36" s="264"/>
      <c r="WPI36" s="264"/>
      <c r="WPJ36" s="264"/>
      <c r="WPK36" s="264"/>
      <c r="WPL36" s="264"/>
      <c r="WPM36" s="264"/>
      <c r="WPN36" s="264"/>
      <c r="WPO36" s="264"/>
      <c r="WPP36" s="264"/>
      <c r="WPQ36" s="264"/>
      <c r="WPR36" s="264"/>
      <c r="WPS36" s="264"/>
      <c r="WPT36" s="264"/>
      <c r="WPU36" s="264"/>
      <c r="WPV36" s="264"/>
      <c r="WPW36" s="264"/>
      <c r="WPX36" s="264"/>
      <c r="WPY36" s="264"/>
      <c r="WPZ36" s="264"/>
      <c r="WQA36" s="264"/>
      <c r="WQB36" s="264"/>
      <c r="WQC36" s="264"/>
      <c r="WQD36" s="264"/>
      <c r="WQE36" s="264"/>
      <c r="WQF36" s="264"/>
      <c r="WQG36" s="264"/>
      <c r="WQH36" s="264"/>
      <c r="WQI36" s="264"/>
      <c r="WQJ36" s="264"/>
      <c r="WQK36" s="264"/>
      <c r="WQL36" s="264"/>
      <c r="WQM36" s="264"/>
      <c r="WQN36" s="264"/>
      <c r="WQO36" s="264"/>
      <c r="WQP36" s="264"/>
      <c r="WQQ36" s="264"/>
      <c r="WQR36" s="264"/>
      <c r="WQS36" s="264"/>
      <c r="WQT36" s="264"/>
      <c r="WQU36" s="264"/>
      <c r="WQV36" s="264"/>
      <c r="WQW36" s="264"/>
      <c r="WQX36" s="264"/>
      <c r="WQY36" s="264"/>
      <c r="WQZ36" s="264"/>
      <c r="WRA36" s="264"/>
      <c r="WRB36" s="264"/>
      <c r="WRC36" s="264"/>
      <c r="WRD36" s="264"/>
      <c r="WRE36" s="264"/>
      <c r="WRF36" s="264"/>
      <c r="WRG36" s="264"/>
      <c r="WRH36" s="264"/>
      <c r="WRI36" s="264"/>
      <c r="WRJ36" s="264"/>
      <c r="WRK36" s="264"/>
      <c r="WRL36" s="264"/>
      <c r="WRM36" s="264"/>
      <c r="WRN36" s="264"/>
      <c r="WRO36" s="264"/>
      <c r="WRP36" s="264"/>
      <c r="WRQ36" s="264"/>
      <c r="WRR36" s="264"/>
      <c r="WRS36" s="264"/>
      <c r="WRT36" s="264"/>
      <c r="WRU36" s="264"/>
      <c r="WRV36" s="264"/>
      <c r="WRW36" s="264"/>
      <c r="WRX36" s="264"/>
      <c r="WRY36" s="264"/>
      <c r="WRZ36" s="264"/>
      <c r="WSA36" s="264"/>
      <c r="WSB36" s="264"/>
      <c r="WSC36" s="264"/>
      <c r="WSD36" s="264"/>
      <c r="WSE36" s="264"/>
      <c r="WSF36" s="264"/>
      <c r="WSG36" s="264"/>
      <c r="WSH36" s="264"/>
      <c r="WSI36" s="264"/>
      <c r="WSJ36" s="264"/>
      <c r="WSK36" s="264"/>
      <c r="WSL36" s="264"/>
      <c r="WSM36" s="264"/>
      <c r="WSN36" s="264"/>
      <c r="WSO36" s="264"/>
      <c r="WSP36" s="264"/>
      <c r="WSQ36" s="264"/>
      <c r="WSR36" s="264"/>
      <c r="WSS36" s="264"/>
      <c r="WST36" s="264"/>
      <c r="WSU36" s="264"/>
      <c r="WSV36" s="264"/>
      <c r="WSW36" s="264"/>
      <c r="WSX36" s="264"/>
      <c r="WSY36" s="264"/>
      <c r="WSZ36" s="264"/>
      <c r="WTA36" s="264"/>
      <c r="WTB36" s="264"/>
      <c r="WTC36" s="264"/>
      <c r="WTD36" s="264"/>
      <c r="WTE36" s="264"/>
      <c r="WTF36" s="264"/>
      <c r="WTG36" s="264"/>
      <c r="WTH36" s="264"/>
      <c r="WTI36" s="264"/>
      <c r="WTJ36" s="264"/>
      <c r="WTK36" s="264"/>
      <c r="WTL36" s="264"/>
      <c r="WTM36" s="264"/>
      <c r="WTN36" s="264"/>
      <c r="WTO36" s="264"/>
      <c r="WTP36" s="264"/>
      <c r="WTQ36" s="264"/>
      <c r="WTR36" s="264"/>
      <c r="WTS36" s="264"/>
      <c r="WTT36" s="264"/>
      <c r="WTU36" s="264"/>
      <c r="WTV36" s="264"/>
      <c r="WTW36" s="264"/>
      <c r="WTX36" s="264"/>
      <c r="WTY36" s="264"/>
      <c r="WTZ36" s="264"/>
      <c r="WUA36" s="264"/>
      <c r="WUB36" s="264"/>
      <c r="WUC36" s="264"/>
      <c r="WUD36" s="264"/>
      <c r="WUE36" s="264"/>
      <c r="WUF36" s="264"/>
      <c r="WUG36" s="264"/>
      <c r="WUH36" s="264"/>
      <c r="WUI36" s="264"/>
      <c r="WUJ36" s="264"/>
      <c r="WUK36" s="264"/>
      <c r="WUL36" s="264"/>
      <c r="WUM36" s="264"/>
      <c r="WUN36" s="264"/>
      <c r="WUO36" s="264"/>
      <c r="WUP36" s="264"/>
      <c r="WUQ36" s="264"/>
      <c r="WUR36" s="264"/>
      <c r="WUS36" s="264"/>
      <c r="WUT36" s="264"/>
      <c r="WUU36" s="264"/>
      <c r="WUV36" s="264"/>
      <c r="WUW36" s="264"/>
      <c r="WUX36" s="264"/>
      <c r="WUY36" s="264"/>
      <c r="WUZ36" s="264"/>
      <c r="WVA36" s="264"/>
      <c r="WVB36" s="264"/>
      <c r="WVC36" s="264"/>
      <c r="WVD36" s="264"/>
      <c r="WVE36" s="264"/>
      <c r="WVF36" s="264"/>
      <c r="WVG36" s="264"/>
      <c r="WVH36" s="264"/>
      <c r="WVI36" s="264"/>
      <c r="WVJ36" s="264"/>
      <c r="WVK36" s="264"/>
      <c r="WVL36" s="264"/>
      <c r="WVM36" s="264"/>
      <c r="WVN36" s="264"/>
      <c r="WVO36" s="264"/>
      <c r="WVP36" s="264"/>
      <c r="WVQ36" s="264"/>
      <c r="WVR36" s="264"/>
      <c r="WVS36" s="264"/>
      <c r="WVT36" s="264"/>
      <c r="WVU36" s="264"/>
      <c r="WVV36" s="264"/>
      <c r="WVW36" s="264"/>
      <c r="WVX36" s="264"/>
      <c r="WVY36" s="264"/>
      <c r="WVZ36" s="264"/>
      <c r="WWA36" s="264"/>
      <c r="WWB36" s="264"/>
      <c r="WWC36" s="264"/>
      <c r="WWD36" s="264"/>
      <c r="WWE36" s="264"/>
      <c r="WWF36" s="264"/>
      <c r="WWG36" s="264"/>
      <c r="WWH36" s="264"/>
      <c r="WWI36" s="264"/>
      <c r="WWJ36" s="264"/>
      <c r="WWK36" s="264"/>
      <c r="WWL36" s="264"/>
      <c r="WWM36" s="264"/>
      <c r="WWN36" s="264"/>
      <c r="WWO36" s="264"/>
      <c r="WWP36" s="264"/>
      <c r="WWQ36" s="264"/>
      <c r="WWR36" s="264"/>
      <c r="WWS36" s="264"/>
      <c r="WWT36" s="264"/>
      <c r="WWU36" s="264"/>
      <c r="WWV36" s="264"/>
      <c r="WWW36" s="264"/>
      <c r="WWX36" s="264"/>
      <c r="WWY36" s="264"/>
      <c r="WWZ36" s="264"/>
      <c r="WXA36" s="264"/>
      <c r="WXB36" s="264"/>
      <c r="WXC36" s="264"/>
      <c r="WXD36" s="264"/>
      <c r="WXE36" s="264"/>
      <c r="WXF36" s="264"/>
      <c r="WXG36" s="264"/>
      <c r="WXH36" s="264"/>
      <c r="WXI36" s="264"/>
      <c r="WXJ36" s="264"/>
      <c r="WXK36" s="264"/>
      <c r="WXL36" s="264"/>
      <c r="WXM36" s="264"/>
      <c r="WXN36" s="264"/>
      <c r="WXO36" s="264"/>
      <c r="WXP36" s="264"/>
      <c r="WXQ36" s="264"/>
      <c r="WXR36" s="264"/>
      <c r="WXS36" s="264"/>
      <c r="WXT36" s="264"/>
      <c r="WXU36" s="264"/>
      <c r="WXV36" s="264"/>
      <c r="WXW36" s="264"/>
      <c r="WXX36" s="264"/>
      <c r="WXY36" s="264"/>
      <c r="WXZ36" s="264"/>
      <c r="WYA36" s="264"/>
      <c r="WYB36" s="264"/>
      <c r="WYC36" s="264"/>
      <c r="WYD36" s="264"/>
      <c r="WYE36" s="264"/>
      <c r="WYF36" s="264"/>
      <c r="WYG36" s="264"/>
      <c r="WYH36" s="264"/>
      <c r="WYI36" s="264"/>
      <c r="WYJ36" s="264"/>
      <c r="WYK36" s="264"/>
      <c r="WYL36" s="264"/>
      <c r="WYM36" s="264"/>
      <c r="WYN36" s="264"/>
      <c r="WYO36" s="264"/>
      <c r="WYP36" s="264"/>
      <c r="WYQ36" s="264"/>
      <c r="WYR36" s="264"/>
      <c r="WYS36" s="264"/>
      <c r="WYT36" s="264"/>
      <c r="WYU36" s="264"/>
      <c r="WYV36" s="264"/>
      <c r="WYW36" s="264"/>
      <c r="WYX36" s="264"/>
      <c r="WYY36" s="264"/>
      <c r="WYZ36" s="264"/>
      <c r="WZA36" s="264"/>
      <c r="WZB36" s="264"/>
      <c r="WZC36" s="264"/>
      <c r="WZD36" s="264"/>
      <c r="WZE36" s="264"/>
      <c r="WZF36" s="264"/>
      <c r="WZG36" s="264"/>
      <c r="WZH36" s="264"/>
      <c r="WZI36" s="264"/>
      <c r="WZJ36" s="264"/>
      <c r="WZK36" s="264"/>
      <c r="WZL36" s="264"/>
      <c r="WZM36" s="264"/>
      <c r="WZN36" s="264"/>
      <c r="WZO36" s="264"/>
      <c r="WZP36" s="264"/>
      <c r="WZQ36" s="264"/>
      <c r="WZR36" s="264"/>
      <c r="WZS36" s="264"/>
      <c r="WZT36" s="264"/>
      <c r="WZU36" s="264"/>
      <c r="WZV36" s="264"/>
      <c r="WZW36" s="264"/>
      <c r="WZX36" s="264"/>
      <c r="WZY36" s="264"/>
      <c r="WZZ36" s="264"/>
      <c r="XAA36" s="264"/>
      <c r="XAB36" s="264"/>
      <c r="XAC36" s="264"/>
      <c r="XAD36" s="264"/>
      <c r="XAE36" s="264"/>
      <c r="XAF36" s="264"/>
      <c r="XAG36" s="264"/>
      <c r="XAH36" s="264"/>
      <c r="XAI36" s="264"/>
      <c r="XAJ36" s="264"/>
      <c r="XAK36" s="264"/>
      <c r="XAL36" s="264"/>
      <c r="XAM36" s="264"/>
      <c r="XAN36" s="264"/>
      <c r="XAO36" s="264"/>
      <c r="XAP36" s="264"/>
      <c r="XAQ36" s="264"/>
      <c r="XAR36" s="264"/>
      <c r="XAS36" s="264"/>
      <c r="XAT36" s="264"/>
      <c r="XAU36" s="264"/>
      <c r="XAV36" s="264"/>
      <c r="XAW36" s="264"/>
      <c r="XAX36" s="264"/>
      <c r="XAY36" s="264"/>
      <c r="XAZ36" s="264"/>
      <c r="XBA36" s="264"/>
      <c r="XBB36" s="264"/>
      <c r="XBC36" s="264"/>
      <c r="XBD36" s="264"/>
      <c r="XBE36" s="264"/>
      <c r="XBF36" s="264"/>
      <c r="XBG36" s="264"/>
      <c r="XBH36" s="264"/>
      <c r="XBI36" s="264"/>
      <c r="XBJ36" s="264"/>
      <c r="XBK36" s="264"/>
      <c r="XBL36" s="264"/>
      <c r="XBM36" s="264"/>
      <c r="XBN36" s="264"/>
      <c r="XBO36" s="264"/>
      <c r="XBP36" s="264"/>
      <c r="XBQ36" s="264"/>
      <c r="XBR36" s="264"/>
      <c r="XBS36" s="264"/>
      <c r="XBT36" s="264"/>
      <c r="XBU36" s="264"/>
      <c r="XBV36" s="264"/>
      <c r="XBW36" s="264"/>
      <c r="XBX36" s="264"/>
      <c r="XBY36" s="264"/>
      <c r="XBZ36" s="264"/>
      <c r="XCA36" s="264"/>
      <c r="XCB36" s="264"/>
      <c r="XCC36" s="264"/>
      <c r="XCD36" s="264"/>
      <c r="XCE36" s="264"/>
      <c r="XCF36" s="264"/>
      <c r="XCG36" s="264"/>
      <c r="XCH36" s="264"/>
      <c r="XCI36" s="264"/>
      <c r="XCJ36" s="264"/>
      <c r="XCK36" s="264"/>
      <c r="XCL36" s="264"/>
      <c r="XCM36" s="264"/>
      <c r="XCN36" s="264"/>
      <c r="XCO36" s="264"/>
      <c r="XCP36" s="264"/>
      <c r="XCQ36" s="264"/>
      <c r="XCR36" s="264"/>
      <c r="XCS36" s="264"/>
      <c r="XCT36" s="264"/>
      <c r="XCU36" s="264"/>
      <c r="XCV36" s="264"/>
      <c r="XCW36" s="264"/>
      <c r="XCX36" s="264"/>
      <c r="XCY36" s="264"/>
      <c r="XCZ36" s="264"/>
      <c r="XDA36" s="264"/>
      <c r="XDB36" s="264"/>
      <c r="XDC36" s="264"/>
      <c r="XDD36" s="264"/>
      <c r="XDE36" s="264"/>
      <c r="XDF36" s="264"/>
      <c r="XDG36" s="264"/>
      <c r="XDH36" s="264"/>
    </row>
    <row r="37" ht="18" customHeight="1" spans="1:193">
      <c r="A37" s="516" t="s">
        <v>408</v>
      </c>
      <c r="B37" s="517"/>
      <c r="C37" s="403"/>
      <c r="D37" s="403"/>
      <c r="E37" s="403"/>
      <c r="F37" s="403"/>
      <c r="G37" s="403"/>
      <c r="H37" s="403"/>
      <c r="I37" s="403"/>
      <c r="J37" s="403"/>
      <c r="K37" s="403"/>
      <c r="L37" s="403"/>
      <c r="M37" s="403"/>
      <c r="N37" s="403"/>
      <c r="O37" s="403"/>
      <c r="P37" s="403"/>
      <c r="Q37" s="403"/>
      <c r="R37" s="403"/>
      <c r="S37" s="403"/>
      <c r="T37" s="403"/>
      <c r="U37" s="403"/>
      <c r="V37" s="403"/>
      <c r="W37" s="403"/>
      <c r="X37" s="403"/>
      <c r="Y37" s="403"/>
      <c r="Z37" s="403"/>
      <c r="AA37" s="403"/>
      <c r="AB37" s="403"/>
      <c r="AC37" s="403"/>
      <c r="AD37" s="403"/>
      <c r="AE37" s="403"/>
      <c r="AF37" s="403"/>
      <c r="AG37" s="403"/>
      <c r="AH37" s="403"/>
      <c r="AI37" s="403"/>
      <c r="AJ37" s="403"/>
      <c r="AK37" s="403"/>
      <c r="AL37" s="403"/>
      <c r="AM37" s="403"/>
      <c r="AN37" s="403"/>
      <c r="AO37" s="403"/>
      <c r="AP37" s="403"/>
      <c r="AQ37" s="403"/>
      <c r="AR37" s="403"/>
      <c r="AS37" s="403"/>
      <c r="AT37" s="403"/>
      <c r="AU37" s="403"/>
      <c r="AV37" s="403"/>
      <c r="AW37" s="403"/>
      <c r="AX37" s="403"/>
      <c r="AY37" s="403"/>
      <c r="AZ37" s="403"/>
      <c r="BA37" s="403"/>
      <c r="BB37" s="403"/>
      <c r="BC37" s="403"/>
      <c r="BD37" s="403"/>
      <c r="BE37" s="403"/>
      <c r="BF37" s="403"/>
      <c r="BG37" s="403"/>
      <c r="BH37" s="403"/>
      <c r="BI37" s="403"/>
      <c r="BJ37" s="403"/>
      <c r="BK37" s="403"/>
      <c r="BL37" s="403"/>
      <c r="BM37" s="403"/>
      <c r="BN37" s="403"/>
      <c r="BO37" s="403"/>
      <c r="BP37" s="403"/>
      <c r="BQ37" s="403"/>
      <c r="BR37" s="403"/>
      <c r="BS37" s="403"/>
      <c r="BT37" s="403"/>
      <c r="BU37" s="403"/>
      <c r="BV37" s="403"/>
      <c r="BW37" s="403"/>
      <c r="BX37" s="403"/>
      <c r="BY37" s="403"/>
      <c r="BZ37" s="403"/>
      <c r="CA37" s="403"/>
      <c r="CB37" s="403"/>
      <c r="CC37" s="403"/>
      <c r="CD37" s="403"/>
      <c r="CE37" s="403"/>
      <c r="CF37" s="403"/>
      <c r="CG37" s="403"/>
      <c r="CH37" s="403"/>
      <c r="CI37" s="403"/>
      <c r="CJ37" s="403"/>
      <c r="CK37" s="403"/>
      <c r="CL37" s="403"/>
      <c r="CM37" s="403"/>
      <c r="CN37" s="403"/>
      <c r="CO37" s="403"/>
      <c r="CP37" s="403"/>
      <c r="CQ37" s="403"/>
      <c r="CR37" s="403"/>
      <c r="CS37" s="403"/>
      <c r="CT37" s="403"/>
      <c r="CU37" s="403"/>
      <c r="CV37" s="403"/>
      <c r="CW37" s="403"/>
      <c r="CX37" s="403"/>
      <c r="CY37" s="403"/>
      <c r="CZ37" s="403"/>
      <c r="DA37" s="403"/>
      <c r="DB37" s="403"/>
      <c r="DC37" s="403"/>
      <c r="DD37" s="403"/>
      <c r="DE37" s="403"/>
      <c r="DF37" s="403"/>
      <c r="DG37" s="403"/>
      <c r="DH37" s="403"/>
      <c r="DI37" s="403"/>
      <c r="DJ37" s="403"/>
      <c r="DK37" s="403"/>
      <c r="DL37" s="403"/>
      <c r="DM37" s="403"/>
      <c r="DN37" s="403"/>
      <c r="DO37" s="403"/>
      <c r="DP37" s="403"/>
      <c r="DQ37" s="403"/>
      <c r="DR37" s="403"/>
      <c r="DS37" s="403"/>
      <c r="DT37" s="403"/>
      <c r="DU37" s="403"/>
      <c r="DV37" s="403"/>
      <c r="DW37" s="403"/>
      <c r="DX37" s="403"/>
      <c r="DY37" s="403"/>
      <c r="DZ37" s="403"/>
      <c r="EA37" s="403"/>
      <c r="EB37" s="403"/>
      <c r="EC37" s="403"/>
      <c r="ED37" s="403"/>
      <c r="EE37" s="403"/>
      <c r="EF37" s="403"/>
      <c r="EG37" s="403"/>
      <c r="EH37" s="403"/>
      <c r="EI37" s="403"/>
      <c r="EJ37" s="403"/>
      <c r="EK37" s="403"/>
      <c r="EL37" s="403"/>
      <c r="EM37" s="403"/>
      <c r="EN37" s="403"/>
      <c r="EO37" s="403"/>
      <c r="EP37" s="403"/>
      <c r="EQ37" s="403"/>
      <c r="ER37" s="403"/>
      <c r="ES37" s="403"/>
      <c r="ET37" s="403"/>
      <c r="EU37" s="403"/>
      <c r="EV37" s="403"/>
      <c r="EW37" s="403"/>
      <c r="EX37" s="403"/>
      <c r="EY37" s="403"/>
      <c r="EZ37" s="403"/>
      <c r="FA37" s="403"/>
      <c r="FB37" s="403"/>
      <c r="FC37" s="403"/>
      <c r="FD37" s="403"/>
      <c r="FE37" s="403"/>
      <c r="FF37" s="403"/>
      <c r="FG37" s="403"/>
      <c r="FH37" s="403"/>
      <c r="FI37" s="403"/>
      <c r="FJ37" s="403"/>
      <c r="FK37" s="403"/>
      <c r="FL37" s="403"/>
      <c r="FM37" s="403"/>
      <c r="FN37" s="403"/>
      <c r="FO37" s="403"/>
      <c r="FP37" s="403"/>
      <c r="FQ37" s="403"/>
      <c r="FR37" s="403"/>
      <c r="FS37" s="403"/>
      <c r="FT37" s="403"/>
      <c r="FU37" s="403"/>
      <c r="FV37" s="403"/>
      <c r="FW37" s="403"/>
      <c r="FX37" s="403"/>
      <c r="FY37" s="403"/>
      <c r="FZ37" s="403"/>
      <c r="GA37" s="403"/>
      <c r="GB37" s="403"/>
      <c r="GC37" s="403"/>
      <c r="GD37" s="403"/>
      <c r="GE37" s="403"/>
      <c r="GF37" s="403"/>
      <c r="GG37" s="403"/>
      <c r="GH37" s="403"/>
      <c r="GI37" s="403"/>
      <c r="GJ37" s="403"/>
      <c r="GK37" s="403"/>
    </row>
    <row r="38" ht="18" customHeight="1" spans="1:193">
      <c r="A38" s="514" t="s">
        <v>409</v>
      </c>
      <c r="B38" s="517"/>
      <c r="C38" s="403"/>
      <c r="D38" s="403"/>
      <c r="E38" s="403"/>
      <c r="F38" s="403"/>
      <c r="G38" s="403"/>
      <c r="H38" s="403"/>
      <c r="I38" s="403"/>
      <c r="J38" s="403"/>
      <c r="K38" s="403"/>
      <c r="L38" s="403"/>
      <c r="M38" s="403"/>
      <c r="N38" s="403"/>
      <c r="O38" s="403"/>
      <c r="P38" s="403"/>
      <c r="Q38" s="403"/>
      <c r="R38" s="403"/>
      <c r="S38" s="403"/>
      <c r="T38" s="403"/>
      <c r="U38" s="403"/>
      <c r="V38" s="403"/>
      <c r="W38" s="403"/>
      <c r="X38" s="403"/>
      <c r="Y38" s="403"/>
      <c r="Z38" s="403"/>
      <c r="AA38" s="403"/>
      <c r="AB38" s="403"/>
      <c r="AC38" s="403"/>
      <c r="AD38" s="403"/>
      <c r="AE38" s="403"/>
      <c r="AF38" s="403"/>
      <c r="AG38" s="403"/>
      <c r="AH38" s="403"/>
      <c r="AI38" s="403"/>
      <c r="AJ38" s="403"/>
      <c r="AK38" s="403"/>
      <c r="AL38" s="403"/>
      <c r="AM38" s="403"/>
      <c r="AN38" s="403"/>
      <c r="AO38" s="403"/>
      <c r="AP38" s="403"/>
      <c r="AQ38" s="403"/>
      <c r="AR38" s="403"/>
      <c r="AS38" s="403"/>
      <c r="AT38" s="403"/>
      <c r="AU38" s="403"/>
      <c r="AV38" s="403"/>
      <c r="AW38" s="403"/>
      <c r="AX38" s="403"/>
      <c r="AY38" s="403"/>
      <c r="AZ38" s="403"/>
      <c r="BA38" s="403"/>
      <c r="BB38" s="403"/>
      <c r="BC38" s="403"/>
      <c r="BD38" s="403"/>
      <c r="BE38" s="403"/>
      <c r="BF38" s="403"/>
      <c r="BG38" s="403"/>
      <c r="BH38" s="403"/>
      <c r="BI38" s="403"/>
      <c r="BJ38" s="403"/>
      <c r="BK38" s="403"/>
      <c r="BL38" s="403"/>
      <c r="BM38" s="403"/>
      <c r="BN38" s="403"/>
      <c r="BO38" s="403"/>
      <c r="BP38" s="403"/>
      <c r="BQ38" s="403"/>
      <c r="BR38" s="403"/>
      <c r="BS38" s="403"/>
      <c r="BT38" s="403"/>
      <c r="BU38" s="403"/>
      <c r="BV38" s="403"/>
      <c r="BW38" s="403"/>
      <c r="BX38" s="403"/>
      <c r="BY38" s="403"/>
      <c r="BZ38" s="403"/>
      <c r="CA38" s="403"/>
      <c r="CB38" s="403"/>
      <c r="CC38" s="403"/>
      <c r="CD38" s="403"/>
      <c r="CE38" s="403"/>
      <c r="CF38" s="403"/>
      <c r="CG38" s="403"/>
      <c r="CH38" s="403"/>
      <c r="CI38" s="403"/>
      <c r="CJ38" s="403"/>
      <c r="CK38" s="403"/>
      <c r="CL38" s="403"/>
      <c r="CM38" s="403"/>
      <c r="CN38" s="403"/>
      <c r="CO38" s="403"/>
      <c r="CP38" s="403"/>
      <c r="CQ38" s="403"/>
      <c r="CR38" s="403"/>
      <c r="CS38" s="403"/>
      <c r="CT38" s="403"/>
      <c r="CU38" s="403"/>
      <c r="CV38" s="403"/>
      <c r="CW38" s="403"/>
      <c r="CX38" s="403"/>
      <c r="CY38" s="403"/>
      <c r="CZ38" s="403"/>
      <c r="DA38" s="403"/>
      <c r="DB38" s="403"/>
      <c r="DC38" s="403"/>
      <c r="DD38" s="403"/>
      <c r="DE38" s="403"/>
      <c r="DF38" s="403"/>
      <c r="DG38" s="403"/>
      <c r="DH38" s="403"/>
      <c r="DI38" s="403"/>
      <c r="DJ38" s="403"/>
      <c r="DK38" s="403"/>
      <c r="DL38" s="403"/>
      <c r="DM38" s="403"/>
      <c r="DN38" s="403"/>
      <c r="DO38" s="403"/>
      <c r="DP38" s="403"/>
      <c r="DQ38" s="403"/>
      <c r="DR38" s="403"/>
      <c r="DS38" s="403"/>
      <c r="DT38" s="403"/>
      <c r="DU38" s="403"/>
      <c r="DV38" s="403"/>
      <c r="DW38" s="403"/>
      <c r="DX38" s="403"/>
      <c r="DY38" s="403"/>
      <c r="DZ38" s="403"/>
      <c r="EA38" s="403"/>
      <c r="EB38" s="403"/>
      <c r="EC38" s="403"/>
      <c r="ED38" s="403"/>
      <c r="EE38" s="403"/>
      <c r="EF38" s="403"/>
      <c r="EG38" s="403"/>
      <c r="EH38" s="403"/>
      <c r="EI38" s="403"/>
      <c r="EJ38" s="403"/>
      <c r="EK38" s="403"/>
      <c r="EL38" s="403"/>
      <c r="EM38" s="403"/>
      <c r="EN38" s="403"/>
      <c r="EO38" s="403"/>
      <c r="EP38" s="403"/>
      <c r="EQ38" s="403"/>
      <c r="ER38" s="403"/>
      <c r="ES38" s="403"/>
      <c r="ET38" s="403"/>
      <c r="EU38" s="403"/>
      <c r="EV38" s="403"/>
      <c r="EW38" s="403"/>
      <c r="EX38" s="403"/>
      <c r="EY38" s="403"/>
      <c r="EZ38" s="403"/>
      <c r="FA38" s="403"/>
      <c r="FB38" s="403"/>
      <c r="FC38" s="403"/>
      <c r="FD38" s="403"/>
      <c r="FE38" s="403"/>
      <c r="FF38" s="403"/>
      <c r="FG38" s="403"/>
      <c r="FH38" s="403"/>
      <c r="FI38" s="403"/>
      <c r="FJ38" s="403"/>
      <c r="FK38" s="403"/>
      <c r="FL38" s="403"/>
      <c r="FM38" s="403"/>
      <c r="FN38" s="403"/>
      <c r="FO38" s="403"/>
      <c r="FP38" s="403"/>
      <c r="FQ38" s="403"/>
      <c r="FR38" s="403"/>
      <c r="FS38" s="403"/>
      <c r="FT38" s="403"/>
      <c r="FU38" s="403"/>
      <c r="FV38" s="403"/>
      <c r="FW38" s="403"/>
      <c r="FX38" s="403"/>
      <c r="FY38" s="403"/>
      <c r="FZ38" s="403"/>
      <c r="GA38" s="403"/>
      <c r="GB38" s="403"/>
      <c r="GC38" s="403"/>
      <c r="GD38" s="403"/>
      <c r="GE38" s="403"/>
      <c r="GF38" s="403"/>
      <c r="GG38" s="403"/>
      <c r="GH38" s="403"/>
      <c r="GI38" s="403"/>
      <c r="GJ38" s="403"/>
      <c r="GK38" s="403"/>
    </row>
    <row r="39" ht="18" customHeight="1" spans="1:193">
      <c r="A39" s="518" t="s">
        <v>286</v>
      </c>
      <c r="B39" s="519">
        <v>82645</v>
      </c>
      <c r="C39" s="403"/>
      <c r="D39" s="403"/>
      <c r="E39" s="403"/>
      <c r="F39" s="403"/>
      <c r="G39" s="403"/>
      <c r="H39" s="403"/>
      <c r="I39" s="403"/>
      <c r="J39" s="403"/>
      <c r="K39" s="403"/>
      <c r="L39" s="403"/>
      <c r="M39" s="403"/>
      <c r="N39" s="403"/>
      <c r="O39" s="403"/>
      <c r="P39" s="403"/>
      <c r="Q39" s="403"/>
      <c r="R39" s="403"/>
      <c r="S39" s="403"/>
      <c r="T39" s="403"/>
      <c r="U39" s="403"/>
      <c r="V39" s="403"/>
      <c r="W39" s="403"/>
      <c r="X39" s="403"/>
      <c r="Y39" s="403"/>
      <c r="Z39" s="403"/>
      <c r="AA39" s="403"/>
      <c r="AB39" s="403"/>
      <c r="AC39" s="403"/>
      <c r="AD39" s="403"/>
      <c r="AE39" s="403"/>
      <c r="AF39" s="403"/>
      <c r="AG39" s="403"/>
      <c r="AH39" s="403"/>
      <c r="AI39" s="403"/>
      <c r="AJ39" s="403"/>
      <c r="AK39" s="403"/>
      <c r="AL39" s="403"/>
      <c r="AM39" s="403"/>
      <c r="AN39" s="403"/>
      <c r="AO39" s="403"/>
      <c r="AP39" s="403"/>
      <c r="AQ39" s="403"/>
      <c r="AR39" s="403"/>
      <c r="AS39" s="403"/>
      <c r="AT39" s="403"/>
      <c r="AU39" s="403"/>
      <c r="AV39" s="403"/>
      <c r="AW39" s="403"/>
      <c r="AX39" s="403"/>
      <c r="AY39" s="403"/>
      <c r="AZ39" s="403"/>
      <c r="BA39" s="403"/>
      <c r="BB39" s="403"/>
      <c r="BC39" s="403"/>
      <c r="BD39" s="403"/>
      <c r="BE39" s="403"/>
      <c r="BF39" s="403"/>
      <c r="BG39" s="403"/>
      <c r="BH39" s="403"/>
      <c r="BI39" s="403"/>
      <c r="BJ39" s="403"/>
      <c r="BK39" s="403"/>
      <c r="BL39" s="403"/>
      <c r="BM39" s="403"/>
      <c r="BN39" s="403"/>
      <c r="BO39" s="403"/>
      <c r="BP39" s="403"/>
      <c r="BQ39" s="403"/>
      <c r="BR39" s="403"/>
      <c r="BS39" s="403"/>
      <c r="BT39" s="403"/>
      <c r="BU39" s="403"/>
      <c r="BV39" s="403"/>
      <c r="BW39" s="403"/>
      <c r="BX39" s="403"/>
      <c r="BY39" s="403"/>
      <c r="BZ39" s="403"/>
      <c r="CA39" s="403"/>
      <c r="CB39" s="403"/>
      <c r="CC39" s="403"/>
      <c r="CD39" s="403"/>
      <c r="CE39" s="403"/>
      <c r="CF39" s="403"/>
      <c r="CG39" s="403"/>
      <c r="CH39" s="403"/>
      <c r="CI39" s="403"/>
      <c r="CJ39" s="403"/>
      <c r="CK39" s="403"/>
      <c r="CL39" s="403"/>
      <c r="CM39" s="403"/>
      <c r="CN39" s="403"/>
      <c r="CO39" s="403"/>
      <c r="CP39" s="403"/>
      <c r="CQ39" s="403"/>
      <c r="CR39" s="403"/>
      <c r="CS39" s="403"/>
      <c r="CT39" s="403"/>
      <c r="CU39" s="403"/>
      <c r="CV39" s="403"/>
      <c r="CW39" s="403"/>
      <c r="CX39" s="403"/>
      <c r="CY39" s="403"/>
      <c r="CZ39" s="403"/>
      <c r="DA39" s="403"/>
      <c r="DB39" s="403"/>
      <c r="DC39" s="403"/>
      <c r="DD39" s="403"/>
      <c r="DE39" s="403"/>
      <c r="DF39" s="403"/>
      <c r="DG39" s="403"/>
      <c r="DH39" s="403"/>
      <c r="DI39" s="403"/>
      <c r="DJ39" s="403"/>
      <c r="DK39" s="403"/>
      <c r="DL39" s="403"/>
      <c r="DM39" s="403"/>
      <c r="DN39" s="403"/>
      <c r="DO39" s="403"/>
      <c r="DP39" s="403"/>
      <c r="DQ39" s="403"/>
      <c r="DR39" s="403"/>
      <c r="DS39" s="403"/>
      <c r="DT39" s="403"/>
      <c r="DU39" s="403"/>
      <c r="DV39" s="403"/>
      <c r="DW39" s="403"/>
      <c r="DX39" s="403"/>
      <c r="DY39" s="403"/>
      <c r="DZ39" s="403"/>
      <c r="EA39" s="403"/>
      <c r="EB39" s="403"/>
      <c r="EC39" s="403"/>
      <c r="ED39" s="403"/>
      <c r="EE39" s="403"/>
      <c r="EF39" s="403"/>
      <c r="EG39" s="403"/>
      <c r="EH39" s="403"/>
      <c r="EI39" s="403"/>
      <c r="EJ39" s="403"/>
      <c r="EK39" s="403"/>
      <c r="EL39" s="403"/>
      <c r="EM39" s="403"/>
      <c r="EN39" s="403"/>
      <c r="EO39" s="403"/>
      <c r="EP39" s="403"/>
      <c r="EQ39" s="403"/>
      <c r="ER39" s="403"/>
      <c r="ES39" s="403"/>
      <c r="ET39" s="403"/>
      <c r="EU39" s="403"/>
      <c r="EV39" s="403"/>
      <c r="EW39" s="403"/>
      <c r="EX39" s="403"/>
      <c r="EY39" s="403"/>
      <c r="EZ39" s="403"/>
      <c r="FA39" s="403"/>
      <c r="FB39" s="403"/>
      <c r="FC39" s="403"/>
      <c r="FD39" s="403"/>
      <c r="FE39" s="403"/>
      <c r="FF39" s="403"/>
      <c r="FG39" s="403"/>
      <c r="FH39" s="403"/>
      <c r="FI39" s="403"/>
      <c r="FJ39" s="403"/>
      <c r="FK39" s="403"/>
      <c r="FL39" s="403"/>
      <c r="FM39" s="403"/>
      <c r="FN39" s="403"/>
      <c r="FO39" s="403"/>
      <c r="FP39" s="403"/>
      <c r="FQ39" s="403"/>
      <c r="FR39" s="403"/>
      <c r="FS39" s="403"/>
      <c r="FT39" s="403"/>
      <c r="FU39" s="403"/>
      <c r="FV39" s="403"/>
      <c r="FW39" s="403"/>
      <c r="FX39" s="403"/>
      <c r="FY39" s="403"/>
      <c r="FZ39" s="403"/>
      <c r="GA39" s="403"/>
      <c r="GB39" s="403"/>
      <c r="GC39" s="403"/>
      <c r="GD39" s="403"/>
      <c r="GE39" s="403"/>
      <c r="GF39" s="403"/>
      <c r="GG39" s="403"/>
      <c r="GH39" s="403"/>
      <c r="GI39" s="403"/>
      <c r="GJ39" s="403"/>
      <c r="GK39" s="403"/>
    </row>
    <row r="40" ht="18" customHeight="1" spans="1:193">
      <c r="A40" s="520" t="s">
        <v>485</v>
      </c>
      <c r="B40" s="215">
        <f>B29+B30+B31</f>
        <v>1132260</v>
      </c>
      <c r="C40" s="403"/>
      <c r="D40" s="403"/>
      <c r="E40" s="403"/>
      <c r="F40" s="403"/>
      <c r="G40" s="403"/>
      <c r="H40" s="403"/>
      <c r="I40" s="403"/>
      <c r="J40" s="403"/>
      <c r="K40" s="403"/>
      <c r="L40" s="403"/>
      <c r="M40" s="403"/>
      <c r="N40" s="403"/>
      <c r="O40" s="403"/>
      <c r="P40" s="403"/>
      <c r="Q40" s="403"/>
      <c r="R40" s="403"/>
      <c r="S40" s="403"/>
      <c r="T40" s="403"/>
      <c r="U40" s="403"/>
      <c r="V40" s="403"/>
      <c r="W40" s="403"/>
      <c r="X40" s="403"/>
      <c r="Y40" s="403"/>
      <c r="Z40" s="403"/>
      <c r="AA40" s="403"/>
      <c r="AB40" s="403"/>
      <c r="AC40" s="403"/>
      <c r="AD40" s="403"/>
      <c r="AE40" s="403"/>
      <c r="AF40" s="403"/>
      <c r="AG40" s="403"/>
      <c r="AH40" s="403"/>
      <c r="AI40" s="403"/>
      <c r="AJ40" s="403"/>
      <c r="AK40" s="403"/>
      <c r="AL40" s="403"/>
      <c r="AM40" s="403"/>
      <c r="AN40" s="403"/>
      <c r="AO40" s="403"/>
      <c r="AP40" s="403"/>
      <c r="AQ40" s="403"/>
      <c r="AR40" s="403"/>
      <c r="AS40" s="403"/>
      <c r="AT40" s="403"/>
      <c r="AU40" s="403"/>
      <c r="AV40" s="403"/>
      <c r="AW40" s="403"/>
      <c r="AX40" s="403"/>
      <c r="AY40" s="403"/>
      <c r="AZ40" s="403"/>
      <c r="BA40" s="403"/>
      <c r="BB40" s="403"/>
      <c r="BC40" s="403"/>
      <c r="BD40" s="403"/>
      <c r="BE40" s="403"/>
      <c r="BF40" s="403"/>
      <c r="BG40" s="403"/>
      <c r="BH40" s="403"/>
      <c r="BI40" s="403"/>
      <c r="BJ40" s="403"/>
      <c r="BK40" s="403"/>
      <c r="BL40" s="403"/>
      <c r="BM40" s="403"/>
      <c r="BN40" s="403"/>
      <c r="BO40" s="403"/>
      <c r="BP40" s="403"/>
      <c r="BQ40" s="403"/>
      <c r="BR40" s="403"/>
      <c r="BS40" s="403"/>
      <c r="BT40" s="403"/>
      <c r="BU40" s="403"/>
      <c r="BV40" s="403"/>
      <c r="BW40" s="403"/>
      <c r="BX40" s="403"/>
      <c r="BY40" s="403"/>
      <c r="BZ40" s="403"/>
      <c r="CA40" s="403"/>
      <c r="CB40" s="403"/>
      <c r="CC40" s="403"/>
      <c r="CD40" s="403"/>
      <c r="CE40" s="403"/>
      <c r="CF40" s="403"/>
      <c r="CG40" s="403"/>
      <c r="CH40" s="403"/>
      <c r="CI40" s="403"/>
      <c r="CJ40" s="403"/>
      <c r="CK40" s="403"/>
      <c r="CL40" s="403"/>
      <c r="CM40" s="403"/>
      <c r="CN40" s="403"/>
      <c r="CO40" s="403"/>
      <c r="CP40" s="403"/>
      <c r="CQ40" s="403"/>
      <c r="CR40" s="403"/>
      <c r="CS40" s="403"/>
      <c r="CT40" s="403"/>
      <c r="CU40" s="403"/>
      <c r="CV40" s="403"/>
      <c r="CW40" s="403"/>
      <c r="CX40" s="403"/>
      <c r="CY40" s="403"/>
      <c r="CZ40" s="403"/>
      <c r="DA40" s="403"/>
      <c r="DB40" s="403"/>
      <c r="DC40" s="403"/>
      <c r="DD40" s="403"/>
      <c r="DE40" s="403"/>
      <c r="DF40" s="403"/>
      <c r="DG40" s="403"/>
      <c r="DH40" s="403"/>
      <c r="DI40" s="403"/>
      <c r="DJ40" s="403"/>
      <c r="DK40" s="403"/>
      <c r="DL40" s="403"/>
      <c r="DM40" s="403"/>
      <c r="DN40" s="403"/>
      <c r="DO40" s="403"/>
      <c r="DP40" s="403"/>
      <c r="DQ40" s="403"/>
      <c r="DR40" s="403"/>
      <c r="DS40" s="403"/>
      <c r="DT40" s="403"/>
      <c r="DU40" s="403"/>
      <c r="DV40" s="403"/>
      <c r="DW40" s="403"/>
      <c r="DX40" s="403"/>
      <c r="DY40" s="403"/>
      <c r="DZ40" s="403"/>
      <c r="EA40" s="403"/>
      <c r="EB40" s="403"/>
      <c r="EC40" s="403"/>
      <c r="ED40" s="403"/>
      <c r="EE40" s="403"/>
      <c r="EF40" s="403"/>
      <c r="EG40" s="403"/>
      <c r="EH40" s="403"/>
      <c r="EI40" s="403"/>
      <c r="EJ40" s="403"/>
      <c r="EK40" s="403"/>
      <c r="EL40" s="403"/>
      <c r="EM40" s="403"/>
      <c r="EN40" s="403"/>
      <c r="EO40" s="403"/>
      <c r="EP40" s="403"/>
      <c r="EQ40" s="403"/>
      <c r="ER40" s="403"/>
      <c r="ES40" s="403"/>
      <c r="ET40" s="403"/>
      <c r="EU40" s="403"/>
      <c r="EV40" s="403"/>
      <c r="EW40" s="403"/>
      <c r="EX40" s="403"/>
      <c r="EY40" s="403"/>
      <c r="EZ40" s="403"/>
      <c r="FA40" s="403"/>
      <c r="FB40" s="403"/>
      <c r="FC40" s="403"/>
      <c r="FD40" s="403"/>
      <c r="FE40" s="403"/>
      <c r="FF40" s="403"/>
      <c r="FG40" s="403"/>
      <c r="FH40" s="403"/>
      <c r="FI40" s="403"/>
      <c r="FJ40" s="403"/>
      <c r="FK40" s="403"/>
      <c r="FL40" s="403"/>
      <c r="FM40" s="403"/>
      <c r="FN40" s="403"/>
      <c r="FO40" s="403"/>
      <c r="FP40" s="403"/>
      <c r="FQ40" s="403"/>
      <c r="FR40" s="403"/>
      <c r="FS40" s="403"/>
      <c r="FT40" s="403"/>
      <c r="FU40" s="403"/>
      <c r="FV40" s="403"/>
      <c r="FW40" s="403"/>
      <c r="FX40" s="403"/>
      <c r="FY40" s="403"/>
      <c r="FZ40" s="403"/>
      <c r="GA40" s="403"/>
      <c r="GB40" s="403"/>
      <c r="GC40" s="403"/>
      <c r="GD40" s="403"/>
      <c r="GE40" s="403"/>
      <c r="GF40" s="403"/>
      <c r="GG40" s="403"/>
      <c r="GH40" s="403"/>
      <c r="GI40" s="403"/>
      <c r="GJ40" s="403"/>
      <c r="GK40" s="403"/>
    </row>
    <row r="41" ht="19.5" customHeight="1" spans="1:2">
      <c r="A41" s="521"/>
      <c r="B41" s="522"/>
    </row>
    <row r="42" ht="19.5" customHeight="1" spans="1:2">
      <c r="A42" s="521"/>
      <c r="B42" s="522"/>
    </row>
    <row r="83" s="507" customFormat="1" spans="1:193">
      <c r="A83" s="264"/>
      <c r="B83" s="264"/>
      <c r="C83" s="264"/>
      <c r="D83" s="264"/>
      <c r="E83" s="264"/>
      <c r="F83" s="264"/>
      <c r="G83" s="264"/>
      <c r="H83" s="264"/>
      <c r="I83" s="264"/>
      <c r="J83" s="264"/>
      <c r="K83" s="264"/>
      <c r="L83" s="264"/>
      <c r="M83" s="264"/>
      <c r="N83" s="264"/>
      <c r="O83" s="264"/>
      <c r="P83" s="264"/>
      <c r="Q83" s="264"/>
      <c r="R83" s="264"/>
      <c r="S83" s="264"/>
      <c r="T83" s="264"/>
      <c r="U83" s="264"/>
      <c r="V83" s="264"/>
      <c r="W83" s="264"/>
      <c r="X83" s="264"/>
      <c r="Y83" s="264"/>
      <c r="Z83" s="264"/>
      <c r="AA83" s="264"/>
      <c r="AB83" s="264"/>
      <c r="AC83" s="264"/>
      <c r="AD83" s="264"/>
      <c r="AE83" s="264"/>
      <c r="AF83" s="264"/>
      <c r="AG83" s="264"/>
      <c r="AH83" s="264"/>
      <c r="AI83" s="264"/>
      <c r="AJ83" s="264"/>
      <c r="AK83" s="264"/>
      <c r="AL83" s="264"/>
      <c r="AM83" s="264"/>
      <c r="AN83" s="264"/>
      <c r="AO83" s="264"/>
      <c r="AP83" s="264"/>
      <c r="AQ83" s="264"/>
      <c r="AR83" s="264"/>
      <c r="AS83" s="264"/>
      <c r="AT83" s="264"/>
      <c r="AU83" s="264"/>
      <c r="AV83" s="264"/>
      <c r="AW83" s="264"/>
      <c r="AX83" s="264"/>
      <c r="AY83" s="264"/>
      <c r="AZ83" s="264"/>
      <c r="BA83" s="264"/>
      <c r="BB83" s="264"/>
      <c r="BC83" s="264"/>
      <c r="BD83" s="264"/>
      <c r="BE83" s="264"/>
      <c r="BF83" s="264"/>
      <c r="BG83" s="264"/>
      <c r="BH83" s="264"/>
      <c r="BI83" s="264"/>
      <c r="BJ83" s="264"/>
      <c r="BK83" s="264"/>
      <c r="BL83" s="264"/>
      <c r="BM83" s="264"/>
      <c r="BN83" s="264"/>
      <c r="BO83" s="264"/>
      <c r="BP83" s="264"/>
      <c r="BQ83" s="264"/>
      <c r="BR83" s="264"/>
      <c r="BS83" s="264"/>
      <c r="BT83" s="264"/>
      <c r="BU83" s="264"/>
      <c r="BV83" s="264"/>
      <c r="BW83" s="264"/>
      <c r="BX83" s="264"/>
      <c r="BY83" s="264"/>
      <c r="BZ83" s="264"/>
      <c r="CA83" s="264"/>
      <c r="CB83" s="264"/>
      <c r="CC83" s="264"/>
      <c r="CD83" s="264"/>
      <c r="CE83" s="264"/>
      <c r="CF83" s="264"/>
      <c r="CG83" s="264"/>
      <c r="CH83" s="264"/>
      <c r="CI83" s="264"/>
      <c r="CJ83" s="264"/>
      <c r="CK83" s="264"/>
      <c r="CL83" s="264"/>
      <c r="CM83" s="264"/>
      <c r="CN83" s="264"/>
      <c r="CO83" s="264"/>
      <c r="CP83" s="264"/>
      <c r="CQ83" s="264"/>
      <c r="CR83" s="264"/>
      <c r="CS83" s="264"/>
      <c r="CT83" s="264"/>
      <c r="CU83" s="264"/>
      <c r="CV83" s="264"/>
      <c r="CW83" s="264"/>
      <c r="CX83" s="264"/>
      <c r="CY83" s="264"/>
      <c r="CZ83" s="264"/>
      <c r="DA83" s="264"/>
      <c r="DB83" s="264"/>
      <c r="DC83" s="264"/>
      <c r="DD83" s="264"/>
      <c r="DE83" s="264"/>
      <c r="DF83" s="264"/>
      <c r="DG83" s="264"/>
      <c r="DH83" s="264"/>
      <c r="DI83" s="264"/>
      <c r="DJ83" s="264"/>
      <c r="DK83" s="264"/>
      <c r="DL83" s="264"/>
      <c r="DM83" s="264"/>
      <c r="DN83" s="264"/>
      <c r="DO83" s="264"/>
      <c r="DP83" s="264"/>
      <c r="DQ83" s="264"/>
      <c r="DR83" s="264"/>
      <c r="DS83" s="264"/>
      <c r="DT83" s="264"/>
      <c r="DU83" s="264"/>
      <c r="DV83" s="264"/>
      <c r="DW83" s="264"/>
      <c r="DX83" s="264"/>
      <c r="DY83" s="264"/>
      <c r="DZ83" s="264"/>
      <c r="EA83" s="264"/>
      <c r="EB83" s="264"/>
      <c r="EC83" s="264"/>
      <c r="ED83" s="264"/>
      <c r="EE83" s="264"/>
      <c r="EF83" s="264"/>
      <c r="EG83" s="264"/>
      <c r="EH83" s="264"/>
      <c r="EI83" s="264"/>
      <c r="EJ83" s="264"/>
      <c r="EK83" s="264"/>
      <c r="EL83" s="264"/>
      <c r="EM83" s="264"/>
      <c r="EN83" s="264"/>
      <c r="EO83" s="264"/>
      <c r="EP83" s="264"/>
      <c r="EQ83" s="264"/>
      <c r="ER83" s="264"/>
      <c r="ES83" s="264"/>
      <c r="ET83" s="264"/>
      <c r="EU83" s="264"/>
      <c r="EV83" s="264"/>
      <c r="EW83" s="264"/>
      <c r="EX83" s="264"/>
      <c r="EY83" s="264"/>
      <c r="EZ83" s="264"/>
      <c r="FA83" s="264"/>
      <c r="FB83" s="264"/>
      <c r="FC83" s="264"/>
      <c r="FD83" s="264"/>
      <c r="FE83" s="264"/>
      <c r="FF83" s="264"/>
      <c r="FG83" s="264"/>
      <c r="FH83" s="264"/>
      <c r="FI83" s="264"/>
      <c r="FJ83" s="264"/>
      <c r="FK83" s="264"/>
      <c r="FL83" s="264"/>
      <c r="FM83" s="264"/>
      <c r="FN83" s="264"/>
      <c r="FO83" s="264"/>
      <c r="FP83" s="264"/>
      <c r="FQ83" s="264"/>
      <c r="FR83" s="264"/>
      <c r="FS83" s="264"/>
      <c r="FT83" s="264"/>
      <c r="FU83" s="264"/>
      <c r="FV83" s="264"/>
      <c r="FW83" s="264"/>
      <c r="FX83" s="264"/>
      <c r="FY83" s="264"/>
      <c r="FZ83" s="264"/>
      <c r="GA83" s="264"/>
      <c r="GB83" s="264"/>
      <c r="GC83" s="264"/>
      <c r="GD83" s="264"/>
      <c r="GE83" s="264"/>
      <c r="GF83" s="264"/>
      <c r="GG83" s="264"/>
      <c r="GH83" s="264"/>
      <c r="GI83" s="264"/>
      <c r="GJ83" s="264"/>
      <c r="GK83" s="264"/>
    </row>
  </sheetData>
  <mergeCells count="3">
    <mergeCell ref="A2:B2"/>
    <mergeCell ref="A41:B41"/>
    <mergeCell ref="A42:B42"/>
  </mergeCells>
  <printOptions horizontalCentered="1"/>
  <pageMargins left="0.707638888888889" right="0.707638888888889" top="0.554166666666667" bottom="0.554166666666667" header="0.310416666666667" footer="0.310416666666667"/>
  <pageSetup paperSize="9" fitToHeight="0"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workbookViewId="0">
      <selection activeCell="A1" sqref="A1"/>
    </sheetView>
  </sheetViews>
  <sheetFormatPr defaultColWidth="9" defaultRowHeight="13.5"/>
  <cols>
    <col min="1" max="1" width="27.8833333333333" style="164" customWidth="1"/>
    <col min="2" max="2" width="14.8833333333333" style="165" customWidth="1"/>
    <col min="3" max="3" width="31.775" style="164" customWidth="1"/>
    <col min="4" max="4" width="15.3333333333333" style="165" customWidth="1"/>
    <col min="5" max="6" width="9" style="164"/>
    <col min="7" max="7" width="1.66666666666667" style="164" hidden="1" customWidth="1"/>
    <col min="8" max="8" width="0.108333333333333" style="164" customWidth="1"/>
    <col min="9" max="16384" width="9" style="164"/>
  </cols>
  <sheetData>
    <row r="1" ht="19.5" customHeight="1" spans="1:4">
      <c r="A1" s="166" t="s">
        <v>611</v>
      </c>
      <c r="B1" s="167"/>
      <c r="C1" s="168"/>
      <c r="D1" s="167"/>
    </row>
    <row r="2" ht="31.5" customHeight="1" spans="1:4">
      <c r="A2" s="169" t="s">
        <v>612</v>
      </c>
      <c r="B2" s="169"/>
      <c r="C2" s="169"/>
      <c r="D2" s="169"/>
    </row>
    <row r="3" ht="25.5" spans="1:4">
      <c r="A3" s="170"/>
      <c r="B3" s="171"/>
      <c r="C3" s="172" t="s">
        <v>126</v>
      </c>
      <c r="D3" s="172"/>
    </row>
    <row r="4" ht="58.5" customHeight="1" spans="1:4">
      <c r="A4" s="173" t="s">
        <v>413</v>
      </c>
      <c r="B4" s="174" t="s">
        <v>613</v>
      </c>
      <c r="C4" s="175" t="s">
        <v>415</v>
      </c>
      <c r="D4" s="176" t="s">
        <v>613</v>
      </c>
    </row>
    <row r="5" ht="37.05" customHeight="1" spans="1:12">
      <c r="A5" s="177" t="s">
        <v>417</v>
      </c>
      <c r="B5" s="499">
        <v>185100</v>
      </c>
      <c r="C5" s="500" t="s">
        <v>418</v>
      </c>
      <c r="D5" s="307">
        <v>925644</v>
      </c>
      <c r="L5" s="196"/>
    </row>
    <row r="6" ht="37.05" customHeight="1" spans="1:4">
      <c r="A6" s="180" t="s">
        <v>419</v>
      </c>
      <c r="B6" s="499">
        <v>21400</v>
      </c>
      <c r="C6" s="501" t="s">
        <v>198</v>
      </c>
      <c r="D6" s="307">
        <v>20490</v>
      </c>
    </row>
    <row r="7" ht="37.05" customHeight="1" spans="1:4">
      <c r="A7" s="180" t="s">
        <v>225</v>
      </c>
      <c r="B7" s="499">
        <f>SUM(B8:B13)</f>
        <v>925760</v>
      </c>
      <c r="C7" s="501" t="s">
        <v>199</v>
      </c>
      <c r="D7" s="307">
        <f>SUM(D8:D15)</f>
        <v>186126</v>
      </c>
    </row>
    <row r="8" ht="37.05" customHeight="1" spans="1:4">
      <c r="A8" s="181" t="s">
        <v>161</v>
      </c>
      <c r="B8" s="502">
        <v>410000</v>
      </c>
      <c r="C8" s="503" t="s">
        <v>420</v>
      </c>
      <c r="D8" s="504"/>
    </row>
    <row r="9" ht="37.05" customHeight="1" spans="1:4">
      <c r="A9" s="181" t="s">
        <v>162</v>
      </c>
      <c r="B9" s="502">
        <v>134300</v>
      </c>
      <c r="C9" s="503" t="s">
        <v>421</v>
      </c>
      <c r="D9" s="504"/>
    </row>
    <row r="10" ht="37.05" customHeight="1" spans="1:4">
      <c r="A10" s="181" t="s">
        <v>374</v>
      </c>
      <c r="B10" s="502">
        <v>86000</v>
      </c>
      <c r="C10" s="503" t="s">
        <v>422</v>
      </c>
      <c r="D10" s="309">
        <v>76681</v>
      </c>
    </row>
    <row r="11" ht="37.05" customHeight="1" spans="1:4">
      <c r="A11" s="181" t="s">
        <v>163</v>
      </c>
      <c r="B11" s="502">
        <v>212860</v>
      </c>
      <c r="C11" s="503" t="s">
        <v>285</v>
      </c>
      <c r="D11" s="299"/>
    </row>
    <row r="12" ht="37.05" customHeight="1" spans="1:4">
      <c r="A12" s="181" t="s">
        <v>167</v>
      </c>
      <c r="B12" s="502"/>
      <c r="C12" s="503" t="s">
        <v>423</v>
      </c>
      <c r="D12" s="299"/>
    </row>
    <row r="13" ht="37.05" customHeight="1" spans="1:4">
      <c r="A13" s="181" t="s">
        <v>168</v>
      </c>
      <c r="B13" s="309">
        <v>82600</v>
      </c>
      <c r="C13" s="503" t="s">
        <v>424</v>
      </c>
      <c r="D13" s="299"/>
    </row>
    <row r="14" ht="37.05" customHeight="1" spans="1:4">
      <c r="A14" s="181"/>
      <c r="B14" s="309"/>
      <c r="C14" s="503" t="s">
        <v>407</v>
      </c>
      <c r="D14" s="299">
        <v>26800</v>
      </c>
    </row>
    <row r="15" ht="37.05" customHeight="1" spans="1:4">
      <c r="A15" s="181"/>
      <c r="B15" s="309"/>
      <c r="C15" s="503" t="s">
        <v>286</v>
      </c>
      <c r="D15" s="299">
        <v>82645</v>
      </c>
    </row>
    <row r="16" ht="37.05" customHeight="1" spans="1:4">
      <c r="A16" s="311" t="s">
        <v>614</v>
      </c>
      <c r="B16" s="505">
        <f>B5+B6+B7</f>
        <v>1132260</v>
      </c>
      <c r="C16" s="313" t="s">
        <v>615</v>
      </c>
      <c r="D16" s="312">
        <f>D5+D6+D7</f>
        <v>1132260</v>
      </c>
    </row>
  </sheetData>
  <mergeCells count="2">
    <mergeCell ref="A2:D2"/>
    <mergeCell ref="C3:D3"/>
  </mergeCells>
  <printOptions horizontalCentered="1"/>
  <pageMargins left="0.707638888888889" right="0.707638888888889" top="0.751388888888889" bottom="0.751388888888889" header="0.310416666666667" footer="0.310416666666667"/>
  <pageSetup paperSize="9" scale="99" fitToHeight="0"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77"/>
  <sheetViews>
    <sheetView workbookViewId="0">
      <selection activeCell="B8" sqref="B8"/>
    </sheetView>
  </sheetViews>
  <sheetFormatPr defaultColWidth="9" defaultRowHeight="13.5" outlineLevelCol="2"/>
  <cols>
    <col min="1" max="1" width="53.1083333333333" style="43" customWidth="1"/>
    <col min="2" max="2" width="27.4416666666667" style="43" customWidth="1"/>
    <col min="3" max="16384" width="9" style="43"/>
  </cols>
  <sheetData>
    <row r="1" ht="16.95" customHeight="1" spans="1:2">
      <c r="A1" s="121" t="s">
        <v>616</v>
      </c>
      <c r="B1" s="121"/>
    </row>
    <row r="2" ht="49.5" customHeight="1" spans="1:2">
      <c r="A2" s="201" t="s">
        <v>617</v>
      </c>
      <c r="B2" s="201"/>
    </row>
    <row r="3" ht="18" customHeight="1" spans="1:2">
      <c r="A3" s="124" t="s">
        <v>618</v>
      </c>
      <c r="B3" s="124"/>
    </row>
    <row r="4" ht="24" customHeight="1" spans="1:2">
      <c r="A4" s="125" t="s">
        <v>619</v>
      </c>
      <c r="B4" s="493" t="s">
        <v>505</v>
      </c>
    </row>
    <row r="5" ht="17.1" customHeight="1" spans="1:2">
      <c r="A5" s="127" t="s">
        <v>610</v>
      </c>
      <c r="B5" s="464">
        <f>SUM(B6,B11,B22,B30,B37,B41,B44,B48,B54,B56,B59,B61,B67,B70)</f>
        <v>925644</v>
      </c>
    </row>
    <row r="6" ht="17.1" customHeight="1" spans="1:2">
      <c r="A6" s="129" t="s">
        <v>620</v>
      </c>
      <c r="B6" s="464">
        <f>SUM(B7:B10)</f>
        <v>112845</v>
      </c>
    </row>
    <row r="7" ht="17.1" customHeight="1" spans="1:2">
      <c r="A7" s="131" t="s">
        <v>621</v>
      </c>
      <c r="B7" s="465">
        <f>71053+1010</f>
        <v>72063</v>
      </c>
    </row>
    <row r="8" ht="17.1" customHeight="1" spans="1:2">
      <c r="A8" s="131" t="s">
        <v>622</v>
      </c>
      <c r="B8" s="465">
        <v>10259</v>
      </c>
    </row>
    <row r="9" ht="17.1" customHeight="1" spans="1:2">
      <c r="A9" s="131" t="s">
        <v>623</v>
      </c>
      <c r="B9" s="465">
        <v>6542</v>
      </c>
    </row>
    <row r="10" ht="17.1" customHeight="1" spans="1:2">
      <c r="A10" s="131" t="s">
        <v>624</v>
      </c>
      <c r="B10" s="465">
        <v>23981</v>
      </c>
    </row>
    <row r="11" ht="17.1" customHeight="1" spans="1:2">
      <c r="A11" s="129" t="s">
        <v>625</v>
      </c>
      <c r="B11" s="464">
        <f>SUM(B12:B21)</f>
        <v>64875</v>
      </c>
    </row>
    <row r="12" ht="17.1" customHeight="1" spans="1:2">
      <c r="A12" s="131" t="s">
        <v>626</v>
      </c>
      <c r="B12" s="465">
        <f>28054+950-642</f>
        <v>28362</v>
      </c>
    </row>
    <row r="13" ht="17.1" customHeight="1" spans="1:2">
      <c r="A13" s="131" t="s">
        <v>627</v>
      </c>
      <c r="B13" s="465">
        <v>150</v>
      </c>
    </row>
    <row r="14" ht="17.1" customHeight="1" spans="1:2">
      <c r="A14" s="131" t="s">
        <v>628</v>
      </c>
      <c r="B14" s="465">
        <v>220</v>
      </c>
    </row>
    <row r="15" ht="17.1" customHeight="1" spans="1:2">
      <c r="A15" s="131" t="s">
        <v>629</v>
      </c>
      <c r="B15" s="465">
        <v>6479</v>
      </c>
    </row>
    <row r="16" ht="17.1" customHeight="1" spans="1:2">
      <c r="A16" s="131" t="s">
        <v>630</v>
      </c>
      <c r="B16" s="465">
        <f>9564+288</f>
        <v>9852</v>
      </c>
    </row>
    <row r="17" ht="17.1" customHeight="1" spans="1:2">
      <c r="A17" s="131" t="s">
        <v>631</v>
      </c>
      <c r="B17" s="465">
        <v>660</v>
      </c>
    </row>
    <row r="18" ht="17.1" customHeight="1" spans="1:2">
      <c r="A18" s="131" t="s">
        <v>632</v>
      </c>
      <c r="B18" s="465">
        <v>61</v>
      </c>
    </row>
    <row r="19" ht="17.1" customHeight="1" spans="1:2">
      <c r="A19" s="131" t="s">
        <v>633</v>
      </c>
      <c r="B19" s="465">
        <v>538</v>
      </c>
    </row>
    <row r="20" ht="17.1" customHeight="1" spans="1:2">
      <c r="A20" s="131" t="s">
        <v>634</v>
      </c>
      <c r="B20" s="465">
        <v>1073</v>
      </c>
    </row>
    <row r="21" ht="17.1" customHeight="1" spans="1:2">
      <c r="A21" s="131" t="s">
        <v>635</v>
      </c>
      <c r="B21" s="465">
        <v>17480</v>
      </c>
    </row>
    <row r="22" ht="17.1" customHeight="1" spans="1:2">
      <c r="A22" s="129" t="s">
        <v>636</v>
      </c>
      <c r="B22" s="464">
        <f>SUM(B23:B29)</f>
        <v>91364</v>
      </c>
    </row>
    <row r="23" ht="17.1" customHeight="1" spans="1:2">
      <c r="A23" s="131" t="s">
        <v>637</v>
      </c>
      <c r="B23" s="465"/>
    </row>
    <row r="24" ht="17.1" customHeight="1" spans="1:2">
      <c r="A24" s="131" t="s">
        <v>638</v>
      </c>
      <c r="B24" s="465">
        <v>31930</v>
      </c>
    </row>
    <row r="25" ht="17.1" customHeight="1" spans="1:2">
      <c r="A25" s="131" t="s">
        <v>639</v>
      </c>
      <c r="B25" s="465"/>
    </row>
    <row r="26" ht="17.1" customHeight="1" spans="1:2">
      <c r="A26" s="131" t="s">
        <v>640</v>
      </c>
      <c r="B26" s="465"/>
    </row>
    <row r="27" ht="17.1" customHeight="1" spans="1:2">
      <c r="A27" s="131" t="s">
        <v>641</v>
      </c>
      <c r="B27" s="465">
        <f>1838+340</f>
        <v>2178</v>
      </c>
    </row>
    <row r="28" ht="17.1" customHeight="1" spans="1:2">
      <c r="A28" s="131" t="s">
        <v>642</v>
      </c>
      <c r="B28" s="465"/>
    </row>
    <row r="29" ht="17.1" customHeight="1" spans="1:2">
      <c r="A29" s="131" t="s">
        <v>643</v>
      </c>
      <c r="B29" s="465">
        <v>57256</v>
      </c>
    </row>
    <row r="30" ht="17.1" customHeight="1" spans="1:2">
      <c r="A30" s="129" t="s">
        <v>644</v>
      </c>
      <c r="B30" s="464">
        <f>SUM(B31:B36)</f>
        <v>16796</v>
      </c>
    </row>
    <row r="31" ht="17.1" customHeight="1" spans="1:2">
      <c r="A31" s="494" t="s">
        <v>645</v>
      </c>
      <c r="B31" s="465"/>
    </row>
    <row r="32" ht="17.1" customHeight="1" spans="1:2">
      <c r="A32" s="494" t="s">
        <v>646</v>
      </c>
      <c r="B32" s="465">
        <v>16796</v>
      </c>
    </row>
    <row r="33" ht="17.1" customHeight="1" spans="1:2">
      <c r="A33" s="494" t="s">
        <v>647</v>
      </c>
      <c r="B33" s="465"/>
    </row>
    <row r="34" ht="17.1" customHeight="1" spans="1:2">
      <c r="A34" s="494" t="s">
        <v>648</v>
      </c>
      <c r="B34" s="465"/>
    </row>
    <row r="35" ht="17.1" customHeight="1" spans="1:2">
      <c r="A35" s="494" t="s">
        <v>649</v>
      </c>
      <c r="B35" s="465"/>
    </row>
    <row r="36" ht="17.1" customHeight="1" spans="1:2">
      <c r="A36" s="494" t="s">
        <v>650</v>
      </c>
      <c r="B36" s="465"/>
    </row>
    <row r="37" ht="17.1" customHeight="1" spans="1:2">
      <c r="A37" s="129" t="s">
        <v>651</v>
      </c>
      <c r="B37" s="464">
        <f>SUM(B38:B40)</f>
        <v>197806</v>
      </c>
    </row>
    <row r="38" ht="17.1" customHeight="1" spans="1:2">
      <c r="A38" s="131" t="s">
        <v>652</v>
      </c>
      <c r="B38" s="465">
        <v>161273</v>
      </c>
    </row>
    <row r="39" ht="17.1" customHeight="1" spans="1:2">
      <c r="A39" s="131" t="s">
        <v>653</v>
      </c>
      <c r="B39" s="465">
        <v>36533</v>
      </c>
    </row>
    <row r="40" ht="17.1" customHeight="1" spans="1:2">
      <c r="A40" s="131" t="s">
        <v>654</v>
      </c>
      <c r="B40" s="465"/>
    </row>
    <row r="41" ht="17.1" customHeight="1" spans="1:2">
      <c r="A41" s="129" t="s">
        <v>655</v>
      </c>
      <c r="B41" s="464">
        <f>SUM(B42:B43)</f>
        <v>48591</v>
      </c>
    </row>
    <row r="42" ht="17.1" customHeight="1" spans="1:2">
      <c r="A42" s="494" t="s">
        <v>656</v>
      </c>
      <c r="B42" s="465">
        <v>16576</v>
      </c>
    </row>
    <row r="43" ht="17.1" customHeight="1" spans="1:2">
      <c r="A43" s="494" t="s">
        <v>657</v>
      </c>
      <c r="B43" s="465">
        <v>32015</v>
      </c>
    </row>
    <row r="44" ht="17.1" customHeight="1" spans="1:2">
      <c r="A44" s="129" t="s">
        <v>658</v>
      </c>
      <c r="B44" s="464">
        <f>SUM(B45:B47)</f>
        <v>53631</v>
      </c>
    </row>
    <row r="45" ht="17.1" customHeight="1" spans="1:2">
      <c r="A45" s="494" t="s">
        <v>659</v>
      </c>
      <c r="B45" s="465">
        <f>2139+51492</f>
        <v>53631</v>
      </c>
    </row>
    <row r="46" ht="17.1" customHeight="1" spans="1:2">
      <c r="A46" s="494" t="s">
        <v>660</v>
      </c>
      <c r="B46" s="465"/>
    </row>
    <row r="47" ht="17.1" customHeight="1" spans="1:2">
      <c r="A47" s="494" t="s">
        <v>661</v>
      </c>
      <c r="B47" s="465"/>
    </row>
    <row r="48" ht="17.1" customHeight="1" spans="1:2">
      <c r="A48" s="129" t="s">
        <v>662</v>
      </c>
      <c r="B48" s="464">
        <f>SUM(B49:B53)</f>
        <v>195450</v>
      </c>
    </row>
    <row r="49" ht="17.1" customHeight="1" spans="1:2">
      <c r="A49" s="494" t="s">
        <v>663</v>
      </c>
      <c r="B49" s="465">
        <v>129087</v>
      </c>
    </row>
    <row r="50" ht="17.1" customHeight="1" spans="1:2">
      <c r="A50" s="494" t="s">
        <v>664</v>
      </c>
      <c r="B50" s="465">
        <v>3562</v>
      </c>
    </row>
    <row r="51" ht="17.1" customHeight="1" spans="1:2">
      <c r="A51" s="494" t="s">
        <v>665</v>
      </c>
      <c r="B51" s="465">
        <v>42534</v>
      </c>
    </row>
    <row r="52" ht="17.1" customHeight="1" spans="1:2">
      <c r="A52" s="494" t="s">
        <v>666</v>
      </c>
      <c r="B52" s="465">
        <v>5377</v>
      </c>
    </row>
    <row r="53" ht="17.1" customHeight="1" spans="1:2">
      <c r="A53" s="494" t="s">
        <v>667</v>
      </c>
      <c r="B53" s="465">
        <v>14890</v>
      </c>
    </row>
    <row r="54" ht="17.1" customHeight="1" spans="1:2">
      <c r="A54" s="129" t="s">
        <v>668</v>
      </c>
      <c r="B54" s="464">
        <f>SUM(B55)</f>
        <v>80543</v>
      </c>
    </row>
    <row r="55" ht="17.1" customHeight="1" spans="1:2">
      <c r="A55" s="131" t="s">
        <v>669</v>
      </c>
      <c r="B55" s="465">
        <v>80543</v>
      </c>
    </row>
    <row r="56" ht="17.1" customHeight="1" spans="1:2">
      <c r="A56" s="129" t="s">
        <v>670</v>
      </c>
      <c r="B56" s="464">
        <f>SUM(B57:B58)</f>
        <v>15350</v>
      </c>
    </row>
    <row r="57" ht="17.1" customHeight="1" spans="1:3">
      <c r="A57" s="131" t="s">
        <v>671</v>
      </c>
      <c r="B57" s="495">
        <v>15200</v>
      </c>
      <c r="C57" s="2"/>
    </row>
    <row r="58" ht="17.1" customHeight="1" spans="1:2">
      <c r="A58" s="131" t="s">
        <v>672</v>
      </c>
      <c r="B58" s="495">
        <v>150</v>
      </c>
    </row>
    <row r="59" ht="17.1" customHeight="1" spans="1:2">
      <c r="A59" s="129" t="s">
        <v>673</v>
      </c>
      <c r="B59" s="464">
        <f>SUM(B60)</f>
        <v>0</v>
      </c>
    </row>
    <row r="60" ht="17.1" customHeight="1" spans="1:2">
      <c r="A60" s="131" t="s">
        <v>674</v>
      </c>
      <c r="B60" s="495"/>
    </row>
    <row r="61" ht="17.1" customHeight="1" spans="1:2">
      <c r="A61" s="129" t="s">
        <v>675</v>
      </c>
      <c r="B61" s="464">
        <f>SUM(B62:B66)</f>
        <v>0</v>
      </c>
    </row>
    <row r="62" ht="17.1" customHeight="1" spans="1:2">
      <c r="A62" s="131" t="s">
        <v>676</v>
      </c>
      <c r="B62" s="465"/>
    </row>
    <row r="63" ht="17.1" customHeight="1" spans="1:2">
      <c r="A63" s="466" t="s">
        <v>677</v>
      </c>
      <c r="B63" s="465"/>
    </row>
    <row r="64" ht="17.1" customHeight="1" spans="1:2">
      <c r="A64" s="466" t="s">
        <v>678</v>
      </c>
      <c r="B64" s="465"/>
    </row>
    <row r="65" ht="17.1" customHeight="1" spans="1:2">
      <c r="A65" s="466" t="s">
        <v>679</v>
      </c>
      <c r="B65" s="465"/>
    </row>
    <row r="66" ht="17.1" customHeight="1" spans="1:2">
      <c r="A66" s="466" t="s">
        <v>680</v>
      </c>
      <c r="B66" s="465"/>
    </row>
    <row r="67" ht="17.1" customHeight="1" spans="1:2">
      <c r="A67" s="129" t="s">
        <v>681</v>
      </c>
      <c r="B67" s="464">
        <f>SUM(B68:B69)</f>
        <v>10000</v>
      </c>
    </row>
    <row r="68" ht="17.1" customHeight="1" spans="1:2">
      <c r="A68" s="131" t="s">
        <v>682</v>
      </c>
      <c r="B68" s="465">
        <v>10000</v>
      </c>
    </row>
    <row r="69" ht="17.1" customHeight="1" spans="1:2">
      <c r="A69" s="131" t="s">
        <v>683</v>
      </c>
      <c r="B69" s="465"/>
    </row>
    <row r="70" ht="17.1" customHeight="1" spans="1:2">
      <c r="A70" s="129" t="s">
        <v>684</v>
      </c>
      <c r="B70" s="464">
        <f>SUM(B71:B75)</f>
        <v>38393</v>
      </c>
    </row>
    <row r="71" ht="17.1" customHeight="1" spans="1:2">
      <c r="A71" s="466" t="s">
        <v>685</v>
      </c>
      <c r="B71" s="465"/>
    </row>
    <row r="72" ht="17.1" customHeight="1" spans="1:2">
      <c r="A72" s="496" t="s">
        <v>686</v>
      </c>
      <c r="B72" s="497"/>
    </row>
    <row r="73" ht="17.1" customHeight="1" spans="1:2">
      <c r="A73" s="496" t="s">
        <v>687</v>
      </c>
      <c r="B73" s="497"/>
    </row>
    <row r="74" ht="17.1" customHeight="1" spans="1:2">
      <c r="A74" s="496" t="s">
        <v>688</v>
      </c>
      <c r="B74" s="497"/>
    </row>
    <row r="75" ht="17.1" customHeight="1" spans="1:2">
      <c r="A75" s="132" t="s">
        <v>689</v>
      </c>
      <c r="B75" s="468">
        <v>38393</v>
      </c>
    </row>
    <row r="76" ht="39.75" customHeight="1" spans="1:2">
      <c r="A76" s="498"/>
      <c r="B76" s="498"/>
    </row>
    <row r="77" ht="18" customHeight="1" spans="1:2">
      <c r="A77" s="498"/>
      <c r="B77" s="498"/>
    </row>
  </sheetData>
  <mergeCells count="5">
    <mergeCell ref="A1:B1"/>
    <mergeCell ref="A2:B2"/>
    <mergeCell ref="A3:B3"/>
    <mergeCell ref="A76:B76"/>
    <mergeCell ref="A77:B77"/>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FF0000"/>
  </sheetPr>
  <dimension ref="A1:M1268"/>
  <sheetViews>
    <sheetView workbookViewId="0">
      <pane ySplit="5" topLeftCell="A18" activePane="bottomLeft" state="frozen"/>
      <selection/>
      <selection pane="bottomLeft" activeCell="B10" sqref="B10"/>
    </sheetView>
  </sheetViews>
  <sheetFormatPr defaultColWidth="9" defaultRowHeight="15"/>
  <cols>
    <col min="1" max="1" width="16.1083333333333" style="471" customWidth="1"/>
    <col min="2" max="2" width="47.4416666666667" style="43" customWidth="1"/>
    <col min="3" max="3" width="22.1083333333333" style="25" customWidth="1"/>
    <col min="4" max="4" width="9" style="43"/>
    <col min="5" max="8" width="15.3333333333333" style="43" customWidth="1"/>
    <col min="9" max="16384" width="9" style="43"/>
  </cols>
  <sheetData>
    <row r="1" ht="21" customHeight="1" spans="1:3">
      <c r="A1" s="472" t="s">
        <v>690</v>
      </c>
      <c r="C1" s="473"/>
    </row>
    <row r="2" ht="25.5" customHeight="1" spans="1:3">
      <c r="A2" s="201" t="s">
        <v>691</v>
      </c>
      <c r="B2" s="201"/>
      <c r="C2" s="201"/>
    </row>
    <row r="3" ht="14.25" spans="1:3">
      <c r="A3" s="474"/>
      <c r="B3" s="264"/>
      <c r="C3" s="475" t="s">
        <v>692</v>
      </c>
    </row>
    <row r="4" ht="18.45" customHeight="1" spans="1:3">
      <c r="A4" s="476" t="s">
        <v>693</v>
      </c>
      <c r="B4" s="173" t="s">
        <v>619</v>
      </c>
      <c r="C4" s="477" t="s">
        <v>559</v>
      </c>
    </row>
    <row r="5" ht="18.45" customHeight="1" spans="1:3">
      <c r="A5" s="478"/>
      <c r="B5" s="479" t="s">
        <v>498</v>
      </c>
      <c r="C5" s="480">
        <f>C6+C106+C146+C164+C237+C283+C337+C395+C516+C588+C666+C689+C800+C864+C930+C950+C979+C989+C1034+C1054+C1107+C1164+C1249+C1257+C1265</f>
        <v>925644.26</v>
      </c>
    </row>
    <row r="6" ht="18.45" customHeight="1" spans="1:11">
      <c r="A6" s="481">
        <v>201</v>
      </c>
      <c r="B6" s="482" t="s">
        <v>694</v>
      </c>
      <c r="C6" s="483">
        <f>C7+C12+C18+C28+C33+C38+C47+C49+C54+C60+C65+C70+C73+C78+C83+C87+C90+C94+C98+C104</f>
        <v>56835.26</v>
      </c>
      <c r="F6" s="484">
        <v>76910.89</v>
      </c>
      <c r="J6" s="379"/>
      <c r="K6" s="487"/>
    </row>
    <row r="7" ht="18.45" customHeight="1" spans="1:11">
      <c r="A7" s="481">
        <v>20101</v>
      </c>
      <c r="B7" s="482" t="s">
        <v>695</v>
      </c>
      <c r="C7" s="483">
        <f>SUM(C8:C11)</f>
        <v>1413.26</v>
      </c>
      <c r="F7" s="484">
        <v>13318.22</v>
      </c>
      <c r="J7" s="418" t="s">
        <v>587</v>
      </c>
      <c r="K7" s="487">
        <v>306</v>
      </c>
    </row>
    <row r="8" ht="18.45" customHeight="1" spans="1:11">
      <c r="A8" s="485">
        <v>2010101</v>
      </c>
      <c r="B8" s="486" t="s">
        <v>696</v>
      </c>
      <c r="C8" s="483">
        <v>1250</v>
      </c>
      <c r="F8" s="484">
        <v>13205.35</v>
      </c>
      <c r="J8" s="418" t="s">
        <v>588</v>
      </c>
      <c r="K8" s="487">
        <v>34159</v>
      </c>
    </row>
    <row r="9" ht="18.45" customHeight="1" spans="1:11">
      <c r="A9" s="485">
        <v>2010104</v>
      </c>
      <c r="B9" s="486" t="s">
        <v>697</v>
      </c>
      <c r="C9" s="483">
        <v>119.26</v>
      </c>
      <c r="F9" s="484">
        <v>69.26</v>
      </c>
      <c r="J9" s="418" t="s">
        <v>589</v>
      </c>
      <c r="K9" s="487">
        <v>197600</v>
      </c>
    </row>
    <row r="10" ht="18.45" customHeight="1" spans="1:11">
      <c r="A10" s="485">
        <v>2010106</v>
      </c>
      <c r="B10" s="486" t="s">
        <v>698</v>
      </c>
      <c r="C10" s="483">
        <v>32</v>
      </c>
      <c r="F10" s="484">
        <v>32.07</v>
      </c>
      <c r="J10" s="418" t="s">
        <v>590</v>
      </c>
      <c r="K10" s="487">
        <v>38691</v>
      </c>
    </row>
    <row r="11" ht="18.45" customHeight="1" spans="1:11">
      <c r="A11" s="485">
        <v>2010108</v>
      </c>
      <c r="B11" s="486" t="s">
        <v>699</v>
      </c>
      <c r="C11" s="483">
        <v>12</v>
      </c>
      <c r="F11" s="484">
        <v>11.54</v>
      </c>
      <c r="J11" s="418" t="s">
        <v>591</v>
      </c>
      <c r="K11" s="487">
        <v>16063</v>
      </c>
    </row>
    <row r="12" ht="18.45" customHeight="1" spans="1:11">
      <c r="A12" s="481">
        <v>20102</v>
      </c>
      <c r="B12" s="482" t="s">
        <v>700</v>
      </c>
      <c r="C12" s="483">
        <f>SUM(C13:C17)</f>
        <v>1147</v>
      </c>
      <c r="F12" s="484">
        <v>1276.9</v>
      </c>
      <c r="J12" s="418" t="s">
        <v>592</v>
      </c>
      <c r="K12" s="487">
        <v>164581</v>
      </c>
    </row>
    <row r="13" ht="18.45" customHeight="1" spans="1:11">
      <c r="A13" s="485">
        <v>2010201</v>
      </c>
      <c r="B13" s="482" t="s">
        <v>696</v>
      </c>
      <c r="C13" s="483">
        <v>980</v>
      </c>
      <c r="F13" s="484">
        <v>1179.51</v>
      </c>
      <c r="J13" s="418" t="s">
        <v>593</v>
      </c>
      <c r="K13" s="487">
        <v>116486</v>
      </c>
    </row>
    <row r="14" ht="18.45" customHeight="1" spans="1:11">
      <c r="A14" s="485">
        <v>2010204</v>
      </c>
      <c r="B14" s="482" t="s">
        <v>701</v>
      </c>
      <c r="C14" s="483">
        <v>108</v>
      </c>
      <c r="F14" s="484">
        <v>57.71</v>
      </c>
      <c r="J14" s="418" t="s">
        <v>594</v>
      </c>
      <c r="K14" s="487">
        <v>8020</v>
      </c>
    </row>
    <row r="15" ht="18.45" customHeight="1" spans="1:11">
      <c r="A15" s="485">
        <v>2010205</v>
      </c>
      <c r="B15" s="482" t="s">
        <v>702</v>
      </c>
      <c r="C15" s="483">
        <v>12</v>
      </c>
      <c r="F15" s="484">
        <v>11.54</v>
      </c>
      <c r="J15" s="418" t="s">
        <v>595</v>
      </c>
      <c r="K15" s="487">
        <v>39418</v>
      </c>
    </row>
    <row r="16" ht="18.45" customHeight="1" spans="1:11">
      <c r="A16" s="485">
        <v>2010206</v>
      </c>
      <c r="B16" s="482" t="s">
        <v>703</v>
      </c>
      <c r="C16" s="483">
        <v>25</v>
      </c>
      <c r="F16" s="484">
        <v>25.14</v>
      </c>
      <c r="J16" s="418" t="s">
        <v>596</v>
      </c>
      <c r="K16" s="487">
        <v>164901</v>
      </c>
    </row>
    <row r="17" ht="18.45" customHeight="1" spans="1:11">
      <c r="A17" s="485">
        <v>2010299</v>
      </c>
      <c r="B17" s="482" t="s">
        <v>704</v>
      </c>
      <c r="C17" s="483">
        <v>22</v>
      </c>
      <c r="F17" s="484">
        <v>3</v>
      </c>
      <c r="J17" s="418" t="s">
        <v>597</v>
      </c>
      <c r="K17" s="487">
        <v>18379</v>
      </c>
    </row>
    <row r="18" ht="18.45" customHeight="1" spans="1:11">
      <c r="A18" s="481">
        <v>20103</v>
      </c>
      <c r="B18" s="482" t="s">
        <v>705</v>
      </c>
      <c r="C18" s="483">
        <f>SUM(C19:C27)</f>
        <v>24230</v>
      </c>
      <c r="F18" s="484">
        <v>30993.74</v>
      </c>
      <c r="J18" s="418" t="s">
        <v>598</v>
      </c>
      <c r="K18" s="487">
        <v>37641</v>
      </c>
    </row>
    <row r="19" ht="18.45" customHeight="1" spans="1:11">
      <c r="A19" s="485">
        <v>2010301</v>
      </c>
      <c r="B19" s="482" t="s">
        <v>696</v>
      </c>
      <c r="C19" s="483">
        <v>20430</v>
      </c>
      <c r="F19" s="484">
        <v>20863.33</v>
      </c>
      <c r="J19" s="418" t="s">
        <v>599</v>
      </c>
      <c r="K19" s="487">
        <v>1300</v>
      </c>
    </row>
    <row r="20" ht="18.45" customHeight="1" spans="1:11">
      <c r="A20" s="485">
        <v>2010302</v>
      </c>
      <c r="B20" s="482" t="s">
        <v>706</v>
      </c>
      <c r="C20" s="483">
        <v>150</v>
      </c>
      <c r="F20" s="484">
        <v>58</v>
      </c>
      <c r="J20" s="418" t="s">
        <v>600</v>
      </c>
      <c r="K20" s="487">
        <v>2000</v>
      </c>
    </row>
    <row r="21" ht="18.45" customHeight="1" spans="1:11">
      <c r="A21" s="485">
        <v>2010303</v>
      </c>
      <c r="B21" s="482" t="s">
        <v>707</v>
      </c>
      <c r="C21" s="483">
        <v>1320</v>
      </c>
      <c r="F21" s="484">
        <v>1524.8</v>
      </c>
      <c r="J21" s="418" t="s">
        <v>601</v>
      </c>
      <c r="K21" s="487"/>
    </row>
    <row r="22" ht="18.45" customHeight="1" spans="1:11">
      <c r="A22" s="485">
        <v>2010305</v>
      </c>
      <c r="B22" s="482" t="s">
        <v>708</v>
      </c>
      <c r="C22" s="483">
        <v>20</v>
      </c>
      <c r="F22" s="484">
        <v>50</v>
      </c>
      <c r="J22" s="420" t="s">
        <v>602</v>
      </c>
      <c r="K22" s="487">
        <v>6401</v>
      </c>
    </row>
    <row r="23" ht="18.45" customHeight="1" spans="1:11">
      <c r="A23" s="485">
        <v>2010306</v>
      </c>
      <c r="B23" s="482" t="s">
        <v>709</v>
      </c>
      <c r="C23" s="483">
        <v>400</v>
      </c>
      <c r="F23" s="484">
        <v>360.96</v>
      </c>
      <c r="J23" s="418" t="s">
        <v>603</v>
      </c>
      <c r="K23" s="487">
        <v>383</v>
      </c>
    </row>
    <row r="24" ht="18.45" customHeight="1" spans="1:11">
      <c r="A24" s="485">
        <v>2010308</v>
      </c>
      <c r="B24" s="482" t="s">
        <v>710</v>
      </c>
      <c r="C24" s="483">
        <v>480</v>
      </c>
      <c r="F24" s="484">
        <v>339.76</v>
      </c>
      <c r="J24" s="418" t="s">
        <v>604</v>
      </c>
      <c r="K24" s="487">
        <v>200</v>
      </c>
    </row>
    <row r="25" ht="18.45" customHeight="1" spans="1:11">
      <c r="A25" s="485">
        <v>2010309</v>
      </c>
      <c r="B25" s="482" t="s">
        <v>711</v>
      </c>
      <c r="C25" s="483">
        <v>120</v>
      </c>
      <c r="F25" s="484">
        <v>117</v>
      </c>
      <c r="J25" s="418" t="s">
        <v>605</v>
      </c>
      <c r="K25" s="487">
        <v>6020</v>
      </c>
    </row>
    <row r="26" ht="18.45" customHeight="1" spans="1:11">
      <c r="A26" s="485">
        <v>2010350</v>
      </c>
      <c r="B26" s="482" t="s">
        <v>712</v>
      </c>
      <c r="C26" s="483">
        <v>750</v>
      </c>
      <c r="F26" s="484">
        <v>751.89</v>
      </c>
      <c r="J26" s="379" t="s">
        <v>606</v>
      </c>
      <c r="K26" s="487">
        <v>10000</v>
      </c>
    </row>
    <row r="27" ht="18.45" customHeight="1" spans="1:11">
      <c r="A27" s="485">
        <v>2010399</v>
      </c>
      <c r="B27" s="482" t="s">
        <v>713</v>
      </c>
      <c r="C27" s="483">
        <v>560</v>
      </c>
      <c r="F27" s="484">
        <v>6928</v>
      </c>
      <c r="J27" s="379" t="s">
        <v>607</v>
      </c>
      <c r="K27" s="487"/>
    </row>
    <row r="28" ht="18.45" hidden="1" customHeight="1" spans="1:11">
      <c r="A28" s="481">
        <v>20104</v>
      </c>
      <c r="B28" s="482" t="s">
        <v>714</v>
      </c>
      <c r="C28" s="483"/>
      <c r="F28" s="484">
        <v>1652.94</v>
      </c>
      <c r="J28" s="379" t="s">
        <v>608</v>
      </c>
      <c r="K28" s="487">
        <v>15200</v>
      </c>
    </row>
    <row r="29" ht="18.45" customHeight="1" spans="1:11">
      <c r="A29" s="485">
        <v>2010401</v>
      </c>
      <c r="B29" s="482" t="s">
        <v>696</v>
      </c>
      <c r="C29" s="483">
        <v>856</v>
      </c>
      <c r="F29" s="484">
        <v>642.75</v>
      </c>
      <c r="J29" s="379" t="s">
        <v>609</v>
      </c>
      <c r="K29" s="487">
        <v>150</v>
      </c>
    </row>
    <row r="30" ht="18.45" customHeight="1" spans="1:6">
      <c r="A30" s="485">
        <v>2010408</v>
      </c>
      <c r="B30" s="482" t="s">
        <v>715</v>
      </c>
      <c r="C30" s="483">
        <v>450</v>
      </c>
      <c r="F30" s="484">
        <v>510.19</v>
      </c>
    </row>
    <row r="31" ht="18.45" hidden="1" customHeight="1" spans="1:6">
      <c r="A31" s="485">
        <v>2010450</v>
      </c>
      <c r="B31" s="482" t="s">
        <v>712</v>
      </c>
      <c r="C31" s="483"/>
      <c r="F31" s="484">
        <v>500</v>
      </c>
    </row>
    <row r="32" ht="18.45" customHeight="1" spans="1:6">
      <c r="A32" s="485">
        <v>2010499</v>
      </c>
      <c r="B32" s="482" t="s">
        <v>716</v>
      </c>
      <c r="C32" s="483">
        <v>95</v>
      </c>
      <c r="F32" s="484">
        <v>1059.44</v>
      </c>
    </row>
    <row r="33" ht="18.45" customHeight="1" spans="1:6">
      <c r="A33" s="481">
        <v>20105</v>
      </c>
      <c r="B33" s="482" t="s">
        <v>717</v>
      </c>
      <c r="C33" s="483">
        <f>SUM(C34:C37)</f>
        <v>1173</v>
      </c>
      <c r="F33" s="484">
        <v>392.22</v>
      </c>
    </row>
    <row r="34" ht="18.45" customHeight="1" spans="1:6">
      <c r="A34" s="485">
        <v>2010501</v>
      </c>
      <c r="B34" s="482" t="s">
        <v>696</v>
      </c>
      <c r="C34" s="483">
        <v>750</v>
      </c>
      <c r="F34" s="484">
        <v>25.68</v>
      </c>
    </row>
    <row r="35" ht="18.45" customHeight="1" spans="1:6">
      <c r="A35" s="485">
        <v>2010502</v>
      </c>
      <c r="B35" s="482" t="s">
        <v>706</v>
      </c>
      <c r="C35" s="483">
        <v>35</v>
      </c>
      <c r="F35" s="484">
        <v>323.5</v>
      </c>
    </row>
    <row r="36" ht="18.45" customHeight="1" spans="1:6">
      <c r="A36" s="485">
        <v>2010506</v>
      </c>
      <c r="B36" s="482" t="s">
        <v>718</v>
      </c>
      <c r="C36" s="483">
        <v>70</v>
      </c>
      <c r="F36" s="484">
        <v>318.04</v>
      </c>
    </row>
    <row r="37" ht="18.45" customHeight="1" spans="1:6">
      <c r="A37" s="485">
        <v>2010508</v>
      </c>
      <c r="B37" s="482" t="s">
        <v>719</v>
      </c>
      <c r="C37" s="483">
        <v>318</v>
      </c>
      <c r="F37" s="484">
        <v>2897.23</v>
      </c>
    </row>
    <row r="38" ht="18.45" customHeight="1" spans="1:6">
      <c r="A38" s="481">
        <v>20106</v>
      </c>
      <c r="B38" s="482" t="s">
        <v>720</v>
      </c>
      <c r="C38" s="483">
        <f>SUM(C39:C46)</f>
        <v>4147</v>
      </c>
      <c r="F38" s="484">
        <v>1415.74</v>
      </c>
    </row>
    <row r="39" ht="18.45" customHeight="1" spans="1:6">
      <c r="A39" s="485">
        <v>2010601</v>
      </c>
      <c r="B39" s="482" t="s">
        <v>696</v>
      </c>
      <c r="C39" s="483">
        <v>1786</v>
      </c>
      <c r="F39" s="484">
        <v>283.26</v>
      </c>
    </row>
    <row r="40" ht="18.45" customHeight="1" spans="1:6">
      <c r="A40" s="485">
        <v>2010602</v>
      </c>
      <c r="B40" s="482" t="s">
        <v>706</v>
      </c>
      <c r="C40" s="483">
        <v>283</v>
      </c>
      <c r="F40" s="484">
        <v>186.1</v>
      </c>
    </row>
    <row r="41" ht="18.45" customHeight="1" spans="1:6">
      <c r="A41" s="485">
        <v>2010603</v>
      </c>
      <c r="B41" s="482" t="s">
        <v>707</v>
      </c>
      <c r="C41" s="483">
        <v>196</v>
      </c>
      <c r="F41" s="484">
        <v>28.2</v>
      </c>
    </row>
    <row r="42" ht="18.45" customHeight="1" spans="1:6">
      <c r="A42" s="485">
        <v>2010604</v>
      </c>
      <c r="B42" s="482" t="s">
        <v>721</v>
      </c>
      <c r="C42" s="483">
        <v>28</v>
      </c>
      <c r="F42" s="484">
        <v>34</v>
      </c>
    </row>
    <row r="43" ht="18.45" customHeight="1" spans="1:6">
      <c r="A43" s="485">
        <v>2010605</v>
      </c>
      <c r="B43" s="482" t="s">
        <v>722</v>
      </c>
      <c r="C43" s="483">
        <v>34</v>
      </c>
      <c r="F43" s="484">
        <v>549.93</v>
      </c>
    </row>
    <row r="44" ht="18.45" customHeight="1" spans="1:6">
      <c r="A44" s="485">
        <v>2010607</v>
      </c>
      <c r="B44" s="482" t="s">
        <v>723</v>
      </c>
      <c r="C44" s="483">
        <v>200</v>
      </c>
      <c r="F44" s="484">
        <v>400</v>
      </c>
    </row>
    <row r="45" ht="18.45" customHeight="1" spans="1:6">
      <c r="A45" s="485">
        <v>2010608</v>
      </c>
      <c r="B45" s="482" t="s">
        <v>724</v>
      </c>
      <c r="C45" s="483">
        <v>568</v>
      </c>
      <c r="F45" s="484">
        <v>7400</v>
      </c>
    </row>
    <row r="46" ht="18.45" customHeight="1" spans="1:6">
      <c r="A46" s="485">
        <v>2010699</v>
      </c>
      <c r="B46" s="482" t="s">
        <v>725</v>
      </c>
      <c r="C46" s="483">
        <v>1052</v>
      </c>
      <c r="F46" s="484">
        <v>7400</v>
      </c>
    </row>
    <row r="47" ht="18.45" customHeight="1" spans="1:6">
      <c r="A47" s="481">
        <v>20107</v>
      </c>
      <c r="B47" s="482" t="s">
        <v>726</v>
      </c>
      <c r="C47" s="483">
        <f>C48</f>
        <v>4264</v>
      </c>
      <c r="F47" s="484">
        <v>737.6</v>
      </c>
    </row>
    <row r="48" ht="18.45" customHeight="1" spans="1:6">
      <c r="A48" s="485">
        <v>2010701</v>
      </c>
      <c r="B48" s="482" t="s">
        <v>696</v>
      </c>
      <c r="C48" s="483">
        <v>4264</v>
      </c>
      <c r="F48" s="484">
        <v>603.31</v>
      </c>
    </row>
    <row r="49" ht="18.45" customHeight="1" spans="1:6">
      <c r="A49" s="481">
        <v>20108</v>
      </c>
      <c r="B49" s="482" t="s">
        <v>727</v>
      </c>
      <c r="C49" s="483">
        <f>SUM(C50:C53)</f>
        <v>810</v>
      </c>
      <c r="F49" s="484">
        <v>84.29</v>
      </c>
    </row>
    <row r="50" ht="18.45" customHeight="1" spans="1:6">
      <c r="A50" s="485">
        <v>2010801</v>
      </c>
      <c r="B50" s="482" t="s">
        <v>696</v>
      </c>
      <c r="C50" s="483">
        <v>560</v>
      </c>
      <c r="F50" s="484">
        <v>50</v>
      </c>
    </row>
    <row r="51" ht="18.45" customHeight="1" spans="1:6">
      <c r="A51" s="485">
        <v>2010804</v>
      </c>
      <c r="B51" s="482" t="s">
        <v>728</v>
      </c>
      <c r="C51" s="483">
        <v>130</v>
      </c>
      <c r="F51" s="484">
        <v>4329.72</v>
      </c>
    </row>
    <row r="52" ht="18.45" customHeight="1" spans="1:6">
      <c r="A52" s="485">
        <v>2010850</v>
      </c>
      <c r="B52" s="482" t="s">
        <v>712</v>
      </c>
      <c r="C52" s="483">
        <v>120</v>
      </c>
      <c r="F52" s="484">
        <v>3042.92</v>
      </c>
    </row>
    <row r="53" ht="18.45" hidden="1" customHeight="1" spans="1:6">
      <c r="A53" s="485">
        <v>2010899</v>
      </c>
      <c r="B53" s="482" t="s">
        <v>729</v>
      </c>
      <c r="C53" s="483"/>
      <c r="F53" s="484">
        <v>474.8</v>
      </c>
    </row>
    <row r="54" ht="18.45" customHeight="1" spans="1:6">
      <c r="A54" s="481">
        <v>20111</v>
      </c>
      <c r="B54" s="482" t="s">
        <v>730</v>
      </c>
      <c r="C54" s="483">
        <f>SUM(C55:C59)</f>
        <v>5502</v>
      </c>
      <c r="F54" s="484">
        <v>780</v>
      </c>
    </row>
    <row r="55" ht="18.45" customHeight="1" spans="1:6">
      <c r="A55" s="485">
        <v>2011101</v>
      </c>
      <c r="B55" s="482" t="s">
        <v>696</v>
      </c>
      <c r="C55" s="483">
        <f>3008</f>
        <v>3008</v>
      </c>
      <c r="F55" s="484">
        <v>32</v>
      </c>
    </row>
    <row r="56" ht="18.45" customHeight="1" spans="1:6">
      <c r="A56" s="485">
        <v>2011102</v>
      </c>
      <c r="B56" s="482" t="s">
        <v>706</v>
      </c>
      <c r="C56" s="483">
        <v>460</v>
      </c>
      <c r="F56" s="484">
        <v>3466.94</v>
      </c>
    </row>
    <row r="57" ht="18.45" customHeight="1" spans="1:6">
      <c r="A57" s="485">
        <v>2011104</v>
      </c>
      <c r="B57" s="482" t="s">
        <v>731</v>
      </c>
      <c r="C57" s="483">
        <v>899</v>
      </c>
      <c r="F57" s="484">
        <v>360.46</v>
      </c>
    </row>
    <row r="58" ht="18.45" customHeight="1" spans="1:6">
      <c r="A58" s="485">
        <v>2011105</v>
      </c>
      <c r="B58" s="482" t="s">
        <v>732</v>
      </c>
      <c r="C58" s="483">
        <v>35</v>
      </c>
      <c r="F58" s="484">
        <v>6.48</v>
      </c>
    </row>
    <row r="59" ht="18.45" customHeight="1" spans="1:6">
      <c r="A59" s="485">
        <v>2011199</v>
      </c>
      <c r="B59" s="482" t="s">
        <v>733</v>
      </c>
      <c r="C59" s="483">
        <v>1100</v>
      </c>
      <c r="F59" s="484">
        <v>1300</v>
      </c>
    </row>
    <row r="60" ht="18.45" customHeight="1" spans="1:6">
      <c r="A60" s="481">
        <v>20113</v>
      </c>
      <c r="B60" s="482" t="s">
        <v>734</v>
      </c>
      <c r="C60" s="483">
        <f>SUM(C61:C64)</f>
        <v>1888</v>
      </c>
      <c r="F60" s="484">
        <v>1800</v>
      </c>
    </row>
    <row r="61" ht="18.45" customHeight="1" spans="1:6">
      <c r="A61" s="485">
        <v>2011301</v>
      </c>
      <c r="B61" s="482" t="s">
        <v>696</v>
      </c>
      <c r="C61" s="483">
        <v>497</v>
      </c>
      <c r="F61" s="484">
        <v>418.37</v>
      </c>
    </row>
    <row r="62" ht="18.45" hidden="1" customHeight="1" spans="1:6">
      <c r="A62" s="485">
        <v>2011307</v>
      </c>
      <c r="B62" s="482" t="s">
        <v>735</v>
      </c>
      <c r="C62" s="483"/>
      <c r="F62" s="484">
        <v>208.37</v>
      </c>
    </row>
    <row r="63" ht="18.45" customHeight="1" spans="1:6">
      <c r="A63" s="485">
        <v>2011308</v>
      </c>
      <c r="B63" s="482" t="s">
        <v>736</v>
      </c>
      <c r="C63" s="483">
        <v>1391</v>
      </c>
      <c r="F63" s="484">
        <v>118</v>
      </c>
    </row>
    <row r="64" ht="18.45" hidden="1" customHeight="1" spans="1:6">
      <c r="A64" s="485">
        <v>2011399</v>
      </c>
      <c r="B64" s="482" t="s">
        <v>737</v>
      </c>
      <c r="C64" s="483"/>
      <c r="F64" s="484">
        <v>92</v>
      </c>
    </row>
    <row r="65" ht="18.45" customHeight="1" spans="1:6">
      <c r="A65" s="481">
        <v>20126</v>
      </c>
      <c r="B65" s="482" t="s">
        <v>738</v>
      </c>
      <c r="C65" s="483">
        <f>SUM(C66:C69)</f>
        <v>279</v>
      </c>
      <c r="F65" s="484">
        <v>107.87</v>
      </c>
    </row>
    <row r="66" ht="18.45" customHeight="1" spans="1:6">
      <c r="A66" s="485">
        <v>2012601</v>
      </c>
      <c r="B66" s="482" t="s">
        <v>696</v>
      </c>
      <c r="C66" s="483">
        <v>279</v>
      </c>
      <c r="F66" s="484">
        <v>98.72</v>
      </c>
    </row>
    <row r="67" ht="18.45" hidden="1" customHeight="1" spans="1:6">
      <c r="A67" s="485">
        <v>2012602</v>
      </c>
      <c r="B67" s="482" t="s">
        <v>706</v>
      </c>
      <c r="C67" s="483"/>
      <c r="F67" s="484">
        <v>9.15</v>
      </c>
    </row>
    <row r="68" ht="18.45" hidden="1" customHeight="1" spans="1:6">
      <c r="A68" s="485">
        <v>2012604</v>
      </c>
      <c r="B68" s="482" t="s">
        <v>739</v>
      </c>
      <c r="C68" s="483"/>
      <c r="F68" s="484">
        <v>685.88</v>
      </c>
    </row>
    <row r="69" ht="18.45" hidden="1" customHeight="1" spans="1:6">
      <c r="A69" s="485">
        <v>2012699</v>
      </c>
      <c r="B69" s="482" t="s">
        <v>740</v>
      </c>
      <c r="C69" s="483"/>
      <c r="F69" s="484">
        <v>371.82</v>
      </c>
    </row>
    <row r="70" ht="18.45" customHeight="1" spans="1:6">
      <c r="A70" s="481">
        <v>20128</v>
      </c>
      <c r="B70" s="482" t="s">
        <v>741</v>
      </c>
      <c r="C70" s="483">
        <f>SUM(C71:C72)</f>
        <v>130</v>
      </c>
      <c r="F70" s="484">
        <v>71.77</v>
      </c>
    </row>
    <row r="71" ht="18.45" customHeight="1" spans="1:6">
      <c r="A71" s="485">
        <v>2012801</v>
      </c>
      <c r="B71" s="482" t="s">
        <v>696</v>
      </c>
      <c r="C71" s="483">
        <v>130</v>
      </c>
      <c r="F71" s="484">
        <v>80</v>
      </c>
    </row>
    <row r="72" ht="18.45" hidden="1" customHeight="1" spans="1:6">
      <c r="A72" s="485">
        <v>2012899</v>
      </c>
      <c r="B72" s="482" t="s">
        <v>742</v>
      </c>
      <c r="C72" s="483"/>
      <c r="F72" s="484">
        <v>162.29</v>
      </c>
    </row>
    <row r="73" ht="18.45" customHeight="1" spans="1:6">
      <c r="A73" s="481">
        <v>20129</v>
      </c>
      <c r="B73" s="482" t="s">
        <v>743</v>
      </c>
      <c r="C73" s="483">
        <f>SUM(C74:C77)</f>
        <v>734</v>
      </c>
      <c r="F73" s="484">
        <v>1545.06</v>
      </c>
    </row>
    <row r="74" ht="18.45" customHeight="1" spans="1:6">
      <c r="A74" s="485">
        <v>2012901</v>
      </c>
      <c r="B74" s="482" t="s">
        <v>696</v>
      </c>
      <c r="C74" s="483">
        <v>434</v>
      </c>
      <c r="F74" s="484">
        <v>951.97</v>
      </c>
    </row>
    <row r="75" ht="18.45" customHeight="1" spans="1:6">
      <c r="A75" s="485">
        <v>2012902</v>
      </c>
      <c r="B75" s="482" t="s">
        <v>706</v>
      </c>
      <c r="C75" s="483">
        <v>50</v>
      </c>
      <c r="F75" s="484">
        <v>33.86</v>
      </c>
    </row>
    <row r="76" ht="18.45" customHeight="1" spans="1:6">
      <c r="A76" s="485">
        <v>2012950</v>
      </c>
      <c r="B76" s="482" t="s">
        <v>712</v>
      </c>
      <c r="C76" s="483">
        <v>90</v>
      </c>
      <c r="F76" s="484">
        <v>559.23</v>
      </c>
    </row>
    <row r="77" ht="18.45" customHeight="1" spans="1:6">
      <c r="A77" s="485">
        <v>2012999</v>
      </c>
      <c r="B77" s="482" t="s">
        <v>744</v>
      </c>
      <c r="C77" s="483">
        <v>160</v>
      </c>
      <c r="F77" s="484">
        <v>2773.2</v>
      </c>
    </row>
    <row r="78" ht="18.45" customHeight="1" spans="1:6">
      <c r="A78" s="481">
        <v>20131</v>
      </c>
      <c r="B78" s="482" t="s">
        <v>745</v>
      </c>
      <c r="C78" s="483">
        <f>SUM(C79:C82)</f>
        <v>922</v>
      </c>
      <c r="F78" s="484">
        <v>642.07</v>
      </c>
    </row>
    <row r="79" ht="18.45" customHeight="1" spans="1:6">
      <c r="A79" s="485">
        <v>2013101</v>
      </c>
      <c r="B79" s="482" t="s">
        <v>696</v>
      </c>
      <c r="C79" s="483">
        <v>652</v>
      </c>
      <c r="F79" s="484">
        <v>761.13</v>
      </c>
    </row>
    <row r="80" ht="18.45" customHeight="1" spans="1:6">
      <c r="A80" s="485">
        <v>2013102</v>
      </c>
      <c r="B80" s="482" t="s">
        <v>706</v>
      </c>
      <c r="C80" s="483">
        <v>105</v>
      </c>
      <c r="F80" s="484">
        <v>1370</v>
      </c>
    </row>
    <row r="81" ht="18.45" customHeight="1" spans="1:6">
      <c r="A81" s="485">
        <v>2013105</v>
      </c>
      <c r="B81" s="482" t="s">
        <v>746</v>
      </c>
      <c r="C81" s="483">
        <v>165</v>
      </c>
      <c r="F81" s="484">
        <v>530.35</v>
      </c>
    </row>
    <row r="82" ht="21" hidden="1" customHeight="1" spans="1:6">
      <c r="A82" s="485">
        <v>2013150</v>
      </c>
      <c r="B82" s="482" t="s">
        <v>712</v>
      </c>
      <c r="C82" s="483"/>
      <c r="F82" s="484">
        <v>530.35</v>
      </c>
    </row>
    <row r="83" ht="18.45" customHeight="1" spans="1:6">
      <c r="A83" s="481">
        <v>20132</v>
      </c>
      <c r="B83" s="482" t="s">
        <v>747</v>
      </c>
      <c r="C83" s="483">
        <f>SUM(C84:C86)</f>
        <v>2223</v>
      </c>
      <c r="F83" s="484">
        <v>487.81</v>
      </c>
    </row>
    <row r="84" ht="18.45" customHeight="1" spans="1:6">
      <c r="A84" s="485">
        <v>2013201</v>
      </c>
      <c r="B84" s="482" t="s">
        <v>696</v>
      </c>
      <c r="C84" s="483">
        <v>642</v>
      </c>
      <c r="F84" s="484">
        <v>401.31</v>
      </c>
    </row>
    <row r="85" ht="18.45" customHeight="1" spans="1:6">
      <c r="A85" s="485">
        <v>2013202</v>
      </c>
      <c r="B85" s="482" t="s">
        <v>706</v>
      </c>
      <c r="C85" s="483">
        <v>511</v>
      </c>
      <c r="F85" s="484">
        <v>38.8</v>
      </c>
    </row>
    <row r="86" ht="18.45" customHeight="1" spans="1:6">
      <c r="A86" s="485">
        <v>2013299</v>
      </c>
      <c r="B86" s="482" t="s">
        <v>748</v>
      </c>
      <c r="C86" s="483">
        <v>1070</v>
      </c>
      <c r="F86" s="484">
        <v>47.7</v>
      </c>
    </row>
    <row r="87" ht="18.45" customHeight="1" spans="1:6">
      <c r="A87" s="481">
        <v>20133</v>
      </c>
      <c r="B87" s="482" t="s">
        <v>749</v>
      </c>
      <c r="C87" s="483">
        <f>SUM(C88:C89)</f>
        <v>683</v>
      </c>
      <c r="F87" s="484">
        <v>1241.34</v>
      </c>
    </row>
    <row r="88" ht="18.45" customHeight="1" spans="1:6">
      <c r="A88" s="485">
        <v>2013301</v>
      </c>
      <c r="B88" s="482" t="s">
        <v>696</v>
      </c>
      <c r="C88" s="483">
        <v>557</v>
      </c>
      <c r="F88" s="484">
        <v>521.99</v>
      </c>
    </row>
    <row r="89" ht="22.95" customHeight="1" spans="1:6">
      <c r="A89" s="485">
        <v>2013399</v>
      </c>
      <c r="B89" s="482" t="s">
        <v>750</v>
      </c>
      <c r="C89" s="483">
        <v>126</v>
      </c>
      <c r="F89" s="484">
        <v>141.77</v>
      </c>
    </row>
    <row r="90" ht="18.45" customHeight="1" spans="1:6">
      <c r="A90" s="481">
        <v>20134</v>
      </c>
      <c r="B90" s="482" t="s">
        <v>751</v>
      </c>
      <c r="C90" s="483">
        <f>SUM(C91:C93)</f>
        <v>516</v>
      </c>
      <c r="F90" s="484">
        <v>577.58</v>
      </c>
    </row>
    <row r="91" ht="18.45" customHeight="1" spans="1:6">
      <c r="A91" s="485">
        <v>2013401</v>
      </c>
      <c r="B91" s="482" t="s">
        <v>696</v>
      </c>
      <c r="C91" s="483">
        <v>442</v>
      </c>
      <c r="F91" s="484">
        <v>5249.29</v>
      </c>
    </row>
    <row r="92" ht="18.45" customHeight="1" spans="1:6">
      <c r="A92" s="485">
        <v>2013404</v>
      </c>
      <c r="B92" s="482" t="s">
        <v>752</v>
      </c>
      <c r="C92" s="483">
        <v>35</v>
      </c>
      <c r="F92" s="484">
        <v>3934.17</v>
      </c>
    </row>
    <row r="93" ht="18.45" customHeight="1" spans="1:6">
      <c r="A93" s="485">
        <v>2013499</v>
      </c>
      <c r="B93" s="482" t="s">
        <v>753</v>
      </c>
      <c r="C93" s="483">
        <v>39</v>
      </c>
      <c r="F93" s="484">
        <v>70.8</v>
      </c>
    </row>
    <row r="94" ht="18.45" customHeight="1" spans="1:6">
      <c r="A94" s="481">
        <v>20136</v>
      </c>
      <c r="B94" s="482" t="s">
        <v>754</v>
      </c>
      <c r="C94" s="483">
        <f>SUM(C95:C97)</f>
        <v>1065</v>
      </c>
      <c r="F94" s="484">
        <v>485.07</v>
      </c>
    </row>
    <row r="95" ht="18.45" customHeight="1" spans="1:6">
      <c r="A95" s="485">
        <v>2013601</v>
      </c>
      <c r="B95" s="482" t="s">
        <v>696</v>
      </c>
      <c r="C95" s="483">
        <v>522</v>
      </c>
      <c r="F95" s="484">
        <v>759.25</v>
      </c>
    </row>
    <row r="96" ht="18.45" customHeight="1" spans="1:6">
      <c r="A96" s="485">
        <v>2013602</v>
      </c>
      <c r="B96" s="482" t="s">
        <v>706</v>
      </c>
      <c r="C96" s="483">
        <v>23</v>
      </c>
      <c r="F96" s="488">
        <v>109</v>
      </c>
    </row>
    <row r="97" ht="18.45" customHeight="1" spans="1:6">
      <c r="A97" s="485">
        <v>2013699</v>
      </c>
      <c r="B97" s="482" t="s">
        <v>754</v>
      </c>
      <c r="C97" s="483">
        <v>520</v>
      </c>
      <c r="F97" s="488">
        <v>109</v>
      </c>
    </row>
    <row r="98" ht="18.45" customHeight="1" spans="1:6">
      <c r="A98" s="481">
        <v>20138</v>
      </c>
      <c r="B98" s="482" t="s">
        <v>755</v>
      </c>
      <c r="C98" s="483">
        <f>SUM(C99:C103)</f>
        <v>5379</v>
      </c>
      <c r="F98" s="484">
        <v>109</v>
      </c>
    </row>
    <row r="99" ht="18.45" customHeight="1" spans="1:6">
      <c r="A99" s="485">
        <v>2013801</v>
      </c>
      <c r="B99" s="482" t="s">
        <v>696</v>
      </c>
      <c r="C99" s="483">
        <f>3365+390-330</f>
        <v>3425</v>
      </c>
      <c r="F99" s="488">
        <v>37127</v>
      </c>
    </row>
    <row r="100" ht="18.45" customHeight="1" spans="1:6">
      <c r="A100" s="485">
        <v>2013802</v>
      </c>
      <c r="B100" s="482" t="s">
        <v>706</v>
      </c>
      <c r="C100" s="483">
        <v>635</v>
      </c>
      <c r="F100" s="488">
        <v>28181</v>
      </c>
    </row>
    <row r="101" ht="18.45" customHeight="1" spans="1:6">
      <c r="A101" s="485">
        <v>2013804</v>
      </c>
      <c r="B101" s="482" t="s">
        <v>756</v>
      </c>
      <c r="C101" s="483">
        <v>55</v>
      </c>
      <c r="F101" s="484">
        <v>28181</v>
      </c>
    </row>
    <row r="102" ht="18.45" customHeight="1" spans="1:6">
      <c r="A102" s="485">
        <v>2013805</v>
      </c>
      <c r="B102" s="482" t="s">
        <v>757</v>
      </c>
      <c r="C102" s="483">
        <v>734</v>
      </c>
      <c r="F102" s="488">
        <v>2091</v>
      </c>
    </row>
    <row r="103" ht="18.45" customHeight="1" spans="1:6">
      <c r="A103" s="485">
        <v>2013899</v>
      </c>
      <c r="B103" s="482" t="s">
        <v>758</v>
      </c>
      <c r="C103" s="483">
        <v>530</v>
      </c>
      <c r="F103" s="484">
        <v>2091</v>
      </c>
    </row>
    <row r="104" ht="18.45" customHeight="1" spans="1:6">
      <c r="A104" s="485">
        <v>20140</v>
      </c>
      <c r="B104" s="482" t="s">
        <v>710</v>
      </c>
      <c r="C104" s="483">
        <v>330</v>
      </c>
      <c r="F104" s="484"/>
    </row>
    <row r="105" ht="18.45" customHeight="1" spans="1:6">
      <c r="A105" s="485">
        <v>2014004</v>
      </c>
      <c r="B105" s="482" t="s">
        <v>759</v>
      </c>
      <c r="C105" s="483">
        <v>330</v>
      </c>
      <c r="F105" s="484"/>
    </row>
    <row r="106" ht="18.45" hidden="1" customHeight="1" spans="1:13">
      <c r="A106" s="481">
        <v>202</v>
      </c>
      <c r="B106" s="482" t="s">
        <v>760</v>
      </c>
      <c r="C106" s="483"/>
      <c r="F106" s="488">
        <v>4585</v>
      </c>
      <c r="L106" s="379"/>
      <c r="M106" s="487"/>
    </row>
    <row r="107" ht="18.45" hidden="1" customHeight="1" spans="1:13">
      <c r="A107" s="481">
        <v>20201</v>
      </c>
      <c r="B107" s="482" t="s">
        <v>761</v>
      </c>
      <c r="C107" s="483"/>
      <c r="F107" s="484">
        <v>96</v>
      </c>
      <c r="L107" s="418" t="s">
        <v>587</v>
      </c>
      <c r="M107" s="487">
        <v>306</v>
      </c>
    </row>
    <row r="108" ht="18.45" hidden="1" customHeight="1" spans="1:13">
      <c r="A108" s="481">
        <v>2020101</v>
      </c>
      <c r="B108" s="482" t="s">
        <v>696</v>
      </c>
      <c r="C108" s="483"/>
      <c r="F108" s="484">
        <v>4489</v>
      </c>
      <c r="L108" s="418" t="s">
        <v>588</v>
      </c>
      <c r="M108" s="487">
        <v>34159</v>
      </c>
    </row>
    <row r="109" ht="18.45" hidden="1" customHeight="1" spans="1:13">
      <c r="A109" s="481">
        <v>2020102</v>
      </c>
      <c r="B109" s="482" t="s">
        <v>706</v>
      </c>
      <c r="C109" s="483"/>
      <c r="F109" s="488">
        <v>2270</v>
      </c>
      <c r="L109" s="418" t="s">
        <v>589</v>
      </c>
      <c r="M109" s="487">
        <v>197600</v>
      </c>
    </row>
    <row r="110" ht="18.45" hidden="1" customHeight="1" spans="1:13">
      <c r="A110" s="481">
        <v>2020103</v>
      </c>
      <c r="B110" s="482" t="s">
        <v>707</v>
      </c>
      <c r="C110" s="483"/>
      <c r="F110" s="484">
        <v>1336</v>
      </c>
      <c r="L110" s="418" t="s">
        <v>590</v>
      </c>
      <c r="M110" s="487">
        <v>38691</v>
      </c>
    </row>
    <row r="111" ht="18.45" hidden="1" customHeight="1" spans="1:13">
      <c r="A111" s="481">
        <v>2020104</v>
      </c>
      <c r="B111" s="482" t="s">
        <v>746</v>
      </c>
      <c r="C111" s="483"/>
      <c r="F111" s="484">
        <v>5</v>
      </c>
      <c r="L111" s="418" t="s">
        <v>591</v>
      </c>
      <c r="M111" s="487">
        <v>16063</v>
      </c>
    </row>
    <row r="112" ht="18.45" hidden="1" customHeight="1" spans="1:13">
      <c r="A112" s="481">
        <v>2020150</v>
      </c>
      <c r="B112" s="482" t="s">
        <v>712</v>
      </c>
      <c r="C112" s="483"/>
      <c r="F112" s="484">
        <v>17</v>
      </c>
      <c r="L112" s="418" t="s">
        <v>592</v>
      </c>
      <c r="M112" s="487">
        <v>164581</v>
      </c>
    </row>
    <row r="113" ht="18.45" hidden="1" customHeight="1" spans="1:13">
      <c r="A113" s="481">
        <v>2020199</v>
      </c>
      <c r="B113" s="482" t="s">
        <v>762</v>
      </c>
      <c r="C113" s="483"/>
      <c r="F113" s="484">
        <v>17</v>
      </c>
      <c r="L113" s="418" t="s">
        <v>593</v>
      </c>
      <c r="M113" s="487">
        <v>116486</v>
      </c>
    </row>
    <row r="114" ht="18.45" hidden="1" customHeight="1" spans="1:13">
      <c r="A114" s="481">
        <v>20202</v>
      </c>
      <c r="B114" s="482" t="s">
        <v>763</v>
      </c>
      <c r="C114" s="483"/>
      <c r="F114" s="484">
        <v>6</v>
      </c>
      <c r="L114" s="418" t="s">
        <v>594</v>
      </c>
      <c r="M114" s="487">
        <v>8020</v>
      </c>
    </row>
    <row r="115" ht="18.45" hidden="1" customHeight="1" spans="1:13">
      <c r="A115" s="481">
        <v>2020201</v>
      </c>
      <c r="B115" s="482" t="s">
        <v>764</v>
      </c>
      <c r="C115" s="483"/>
      <c r="F115" s="484">
        <v>352</v>
      </c>
      <c r="L115" s="418" t="s">
        <v>595</v>
      </c>
      <c r="M115" s="487">
        <v>39418</v>
      </c>
    </row>
    <row r="116" ht="18.45" hidden="1" customHeight="1" spans="1:13">
      <c r="A116" s="481">
        <v>2020202</v>
      </c>
      <c r="B116" s="482" t="s">
        <v>765</v>
      </c>
      <c r="C116" s="483"/>
      <c r="F116" s="484">
        <v>151</v>
      </c>
      <c r="L116" s="418" t="s">
        <v>596</v>
      </c>
      <c r="M116" s="487">
        <v>164901</v>
      </c>
    </row>
    <row r="117" ht="18.45" hidden="1" customHeight="1" spans="1:13">
      <c r="A117" s="481">
        <v>20203</v>
      </c>
      <c r="B117" s="482" t="s">
        <v>766</v>
      </c>
      <c r="C117" s="483"/>
      <c r="F117" s="484">
        <v>80</v>
      </c>
      <c r="L117" s="418" t="s">
        <v>597</v>
      </c>
      <c r="M117" s="487">
        <v>18379</v>
      </c>
    </row>
    <row r="118" ht="18.45" hidden="1" customHeight="1" spans="1:13">
      <c r="A118" s="481">
        <v>2020304</v>
      </c>
      <c r="B118" s="482" t="s">
        <v>767</v>
      </c>
      <c r="C118" s="483"/>
      <c r="F118" s="484">
        <v>306</v>
      </c>
      <c r="L118" s="418" t="s">
        <v>598</v>
      </c>
      <c r="M118" s="487">
        <v>37641</v>
      </c>
    </row>
    <row r="119" ht="18.45" hidden="1" customHeight="1" spans="1:13">
      <c r="A119" s="481">
        <v>2020306</v>
      </c>
      <c r="B119" s="482" t="s">
        <v>766</v>
      </c>
      <c r="C119" s="483"/>
      <c r="F119" s="488">
        <v>183617</v>
      </c>
      <c r="L119" s="418" t="s">
        <v>599</v>
      </c>
      <c r="M119" s="487">
        <v>1300</v>
      </c>
    </row>
    <row r="120" ht="18.45" hidden="1" customHeight="1" spans="1:13">
      <c r="A120" s="481">
        <v>20204</v>
      </c>
      <c r="B120" s="482" t="s">
        <v>768</v>
      </c>
      <c r="C120" s="483"/>
      <c r="F120" s="488">
        <v>3753</v>
      </c>
      <c r="L120" s="418" t="s">
        <v>600</v>
      </c>
      <c r="M120" s="487">
        <v>2000</v>
      </c>
    </row>
    <row r="121" ht="18.45" hidden="1" customHeight="1" spans="1:13">
      <c r="A121" s="481">
        <v>2020401</v>
      </c>
      <c r="B121" s="482" t="s">
        <v>769</v>
      </c>
      <c r="C121" s="483"/>
      <c r="F121" s="484">
        <v>1368</v>
      </c>
      <c r="L121" s="418" t="s">
        <v>601</v>
      </c>
      <c r="M121" s="487"/>
    </row>
    <row r="122" ht="18.45" hidden="1" customHeight="1" spans="1:13">
      <c r="A122" s="481">
        <v>2020402</v>
      </c>
      <c r="B122" s="482" t="s">
        <v>770</v>
      </c>
      <c r="C122" s="483"/>
      <c r="F122" s="484">
        <v>2385</v>
      </c>
      <c r="L122" s="420" t="s">
        <v>602</v>
      </c>
      <c r="M122" s="487">
        <v>6401</v>
      </c>
    </row>
    <row r="123" ht="18.45" hidden="1" customHeight="1" spans="1:13">
      <c r="A123" s="481">
        <v>2020403</v>
      </c>
      <c r="B123" s="482" t="s">
        <v>771</v>
      </c>
      <c r="C123" s="483"/>
      <c r="F123" s="488">
        <v>166868</v>
      </c>
      <c r="L123" s="418" t="s">
        <v>603</v>
      </c>
      <c r="M123" s="487">
        <v>383</v>
      </c>
    </row>
    <row r="124" ht="18.45" hidden="1" customHeight="1" spans="1:13">
      <c r="A124" s="481">
        <v>2020404</v>
      </c>
      <c r="B124" s="482" t="s">
        <v>772</v>
      </c>
      <c r="C124" s="483"/>
      <c r="F124" s="484">
        <v>2987</v>
      </c>
      <c r="L124" s="418" t="s">
        <v>604</v>
      </c>
      <c r="M124" s="487">
        <v>200</v>
      </c>
    </row>
    <row r="125" ht="18.45" hidden="1" customHeight="1" spans="1:13">
      <c r="A125" s="481">
        <v>2020499</v>
      </c>
      <c r="B125" s="482" t="s">
        <v>773</v>
      </c>
      <c r="C125" s="483"/>
      <c r="F125" s="484">
        <v>93388</v>
      </c>
      <c r="L125" s="418" t="s">
        <v>605</v>
      </c>
      <c r="M125" s="487">
        <v>6020</v>
      </c>
    </row>
    <row r="126" ht="18.45" hidden="1" customHeight="1" spans="1:13">
      <c r="A126" s="481">
        <v>20205</v>
      </c>
      <c r="B126" s="482" t="s">
        <v>774</v>
      </c>
      <c r="C126" s="483"/>
      <c r="F126" s="484">
        <v>33309</v>
      </c>
      <c r="L126" s="379" t="s">
        <v>606</v>
      </c>
      <c r="M126" s="487">
        <v>10000</v>
      </c>
    </row>
    <row r="127" ht="18.45" hidden="1" customHeight="1" spans="1:13">
      <c r="A127" s="481">
        <v>2020503</v>
      </c>
      <c r="B127" s="482" t="s">
        <v>775</v>
      </c>
      <c r="C127" s="483"/>
      <c r="F127" s="484">
        <v>7917</v>
      </c>
      <c r="L127" s="379" t="s">
        <v>607</v>
      </c>
      <c r="M127" s="487"/>
    </row>
    <row r="128" ht="18.45" hidden="1" customHeight="1" spans="1:13">
      <c r="A128" s="481">
        <v>2020504</v>
      </c>
      <c r="B128" s="482" t="s">
        <v>776</v>
      </c>
      <c r="C128" s="483"/>
      <c r="F128" s="484">
        <v>29267</v>
      </c>
      <c r="L128" s="379" t="s">
        <v>608</v>
      </c>
      <c r="M128" s="487">
        <v>15200</v>
      </c>
    </row>
    <row r="129" ht="18.45" hidden="1" customHeight="1" spans="1:13">
      <c r="A129" s="481">
        <v>2020505</v>
      </c>
      <c r="B129" s="482" t="s">
        <v>777</v>
      </c>
      <c r="C129" s="483"/>
      <c r="F129" s="488">
        <v>4013</v>
      </c>
      <c r="L129" s="379" t="s">
        <v>609</v>
      </c>
      <c r="M129" s="487">
        <v>150</v>
      </c>
    </row>
    <row r="130" ht="18.45" hidden="1" customHeight="1" spans="1:6">
      <c r="A130" s="481">
        <v>2020599</v>
      </c>
      <c r="B130" s="482" t="s">
        <v>778</v>
      </c>
      <c r="C130" s="483"/>
      <c r="F130" s="484">
        <v>4013</v>
      </c>
    </row>
    <row r="131" ht="18.45" hidden="1" customHeight="1" spans="1:6">
      <c r="A131" s="481">
        <v>20206</v>
      </c>
      <c r="B131" s="482" t="s">
        <v>779</v>
      </c>
      <c r="C131" s="489"/>
      <c r="F131" s="488">
        <v>747</v>
      </c>
    </row>
    <row r="132" ht="18.45" hidden="1" customHeight="1" spans="1:6">
      <c r="A132" s="481">
        <v>2020601</v>
      </c>
      <c r="B132" s="482" t="s">
        <v>779</v>
      </c>
      <c r="C132" s="490"/>
      <c r="F132" s="484">
        <v>747</v>
      </c>
    </row>
    <row r="133" ht="18.45" hidden="1" customHeight="1" spans="1:6">
      <c r="A133" s="481">
        <v>20207</v>
      </c>
      <c r="B133" s="482" t="s">
        <v>780</v>
      </c>
      <c r="C133" s="489"/>
      <c r="F133" s="488">
        <v>1436</v>
      </c>
    </row>
    <row r="134" ht="18.45" hidden="1" customHeight="1" spans="1:6">
      <c r="A134" s="481">
        <v>2020701</v>
      </c>
      <c r="B134" s="482" t="s">
        <v>781</v>
      </c>
      <c r="C134" s="490"/>
      <c r="F134" s="484">
        <v>346</v>
      </c>
    </row>
    <row r="135" ht="18.45" hidden="1" customHeight="1" spans="1:6">
      <c r="A135" s="481">
        <v>2020702</v>
      </c>
      <c r="B135" s="482" t="s">
        <v>782</v>
      </c>
      <c r="C135" s="490"/>
      <c r="F135" s="484">
        <v>1090</v>
      </c>
    </row>
    <row r="136" ht="18.45" hidden="1" customHeight="1" spans="1:6">
      <c r="A136" s="481">
        <v>2020703</v>
      </c>
      <c r="B136" s="482" t="s">
        <v>783</v>
      </c>
      <c r="C136" s="490"/>
      <c r="F136" s="488">
        <v>6800</v>
      </c>
    </row>
    <row r="137" ht="18.45" hidden="1" customHeight="1" spans="1:6">
      <c r="A137" s="481">
        <v>2020799</v>
      </c>
      <c r="B137" s="482" t="s">
        <v>784</v>
      </c>
      <c r="C137" s="490"/>
      <c r="F137" s="484">
        <v>6800</v>
      </c>
    </row>
    <row r="138" ht="18.45" hidden="1" customHeight="1" spans="1:6">
      <c r="A138" s="481">
        <v>20208</v>
      </c>
      <c r="B138" s="482" t="s">
        <v>785</v>
      </c>
      <c r="C138" s="489"/>
      <c r="F138" s="488">
        <v>25784.61</v>
      </c>
    </row>
    <row r="139" ht="18.45" hidden="1" customHeight="1" spans="1:6">
      <c r="A139" s="481">
        <v>2020801</v>
      </c>
      <c r="B139" s="482" t="s">
        <v>696</v>
      </c>
      <c r="C139" s="490"/>
      <c r="F139" s="488">
        <v>274</v>
      </c>
    </row>
    <row r="140" ht="18.45" hidden="1" customHeight="1" spans="1:6">
      <c r="A140" s="481">
        <v>2020802</v>
      </c>
      <c r="B140" s="482" t="s">
        <v>706</v>
      </c>
      <c r="C140" s="490"/>
      <c r="F140" s="484">
        <v>274</v>
      </c>
    </row>
    <row r="141" ht="18.45" hidden="1" customHeight="1" spans="1:6">
      <c r="A141" s="481">
        <v>2020803</v>
      </c>
      <c r="B141" s="482" t="s">
        <v>707</v>
      </c>
      <c r="C141" s="490"/>
      <c r="F141" s="488">
        <v>0</v>
      </c>
    </row>
    <row r="142" ht="18.45" hidden="1" customHeight="1" spans="1:6">
      <c r="A142" s="481">
        <v>2020850</v>
      </c>
      <c r="B142" s="482" t="s">
        <v>712</v>
      </c>
      <c r="C142" s="490"/>
      <c r="F142" s="488">
        <v>0</v>
      </c>
    </row>
    <row r="143" ht="18.45" hidden="1" customHeight="1" spans="1:6">
      <c r="A143" s="481">
        <v>2020899</v>
      </c>
      <c r="B143" s="482" t="s">
        <v>786</v>
      </c>
      <c r="C143" s="490"/>
      <c r="F143" s="488">
        <v>21800</v>
      </c>
    </row>
    <row r="144" ht="18.45" hidden="1" customHeight="1" spans="1:6">
      <c r="A144" s="481">
        <v>20299</v>
      </c>
      <c r="B144" s="482" t="s">
        <v>787</v>
      </c>
      <c r="C144" s="489"/>
      <c r="F144" s="484">
        <v>21800</v>
      </c>
    </row>
    <row r="145" ht="18.45" hidden="1" customHeight="1" spans="1:6">
      <c r="A145" s="481">
        <v>2029901</v>
      </c>
      <c r="B145" s="482" t="s">
        <v>787</v>
      </c>
      <c r="C145" s="483"/>
      <c r="F145" s="488">
        <v>268</v>
      </c>
    </row>
    <row r="146" ht="18.45" customHeight="1" spans="1:6">
      <c r="A146" s="481">
        <v>203</v>
      </c>
      <c r="B146" s="482" t="s">
        <v>788</v>
      </c>
      <c r="C146" s="483">
        <v>306</v>
      </c>
      <c r="F146" s="484">
        <v>268</v>
      </c>
    </row>
    <row r="147" ht="18.45" hidden="1" customHeight="1" spans="1:6">
      <c r="A147" s="481">
        <v>20301</v>
      </c>
      <c r="B147" s="482" t="s">
        <v>789</v>
      </c>
      <c r="C147" s="483"/>
      <c r="F147" s="488">
        <v>200.61</v>
      </c>
    </row>
    <row r="148" ht="18.45" hidden="1" customHeight="1" spans="1:6">
      <c r="A148" s="481">
        <v>2030101</v>
      </c>
      <c r="B148" s="482" t="s">
        <v>789</v>
      </c>
      <c r="C148" s="483"/>
      <c r="F148" s="484">
        <v>182.31</v>
      </c>
    </row>
    <row r="149" ht="18.45" hidden="1" customHeight="1" spans="1:6">
      <c r="A149" s="481">
        <v>20304</v>
      </c>
      <c r="B149" s="482" t="s">
        <v>790</v>
      </c>
      <c r="C149" s="483"/>
      <c r="F149" s="484">
        <v>18.3</v>
      </c>
    </row>
    <row r="150" ht="18.45" hidden="1" customHeight="1" spans="1:6">
      <c r="A150" s="481">
        <v>2030401</v>
      </c>
      <c r="B150" s="482" t="s">
        <v>790</v>
      </c>
      <c r="C150" s="483"/>
      <c r="F150" s="488">
        <v>168</v>
      </c>
    </row>
    <row r="151" ht="18.45" hidden="1" customHeight="1" spans="1:6">
      <c r="A151" s="481">
        <v>20305</v>
      </c>
      <c r="B151" s="482" t="s">
        <v>791</v>
      </c>
      <c r="C151" s="483"/>
      <c r="F151" s="484">
        <v>168</v>
      </c>
    </row>
    <row r="152" ht="18.45" hidden="1" customHeight="1" spans="1:6">
      <c r="A152" s="481">
        <v>2030501</v>
      </c>
      <c r="B152" s="482" t="s">
        <v>791</v>
      </c>
      <c r="C152" s="483"/>
      <c r="F152" s="488">
        <v>3074</v>
      </c>
    </row>
    <row r="153" ht="18.45" customHeight="1" spans="1:6">
      <c r="A153" s="481">
        <v>20306</v>
      </c>
      <c r="B153" s="482" t="s">
        <v>792</v>
      </c>
      <c r="C153" s="483">
        <v>306</v>
      </c>
      <c r="F153" s="484">
        <v>3074</v>
      </c>
    </row>
    <row r="154" ht="18.45" customHeight="1" spans="1:6">
      <c r="A154" s="485">
        <v>2030601</v>
      </c>
      <c r="B154" s="482" t="s">
        <v>793</v>
      </c>
      <c r="C154" s="483">
        <v>306</v>
      </c>
      <c r="F154" s="488">
        <v>21492.16</v>
      </c>
    </row>
    <row r="155" ht="18.45" hidden="1" customHeight="1" spans="1:6">
      <c r="A155" s="485">
        <v>2030603</v>
      </c>
      <c r="B155" s="482" t="s">
        <v>794</v>
      </c>
      <c r="C155" s="483"/>
      <c r="F155" s="488">
        <v>3887.33</v>
      </c>
    </row>
    <row r="156" ht="18.45" hidden="1" customHeight="1" spans="1:6">
      <c r="A156" s="481">
        <v>2030604</v>
      </c>
      <c r="B156" s="482" t="s">
        <v>795</v>
      </c>
      <c r="C156" s="483"/>
      <c r="F156" s="484">
        <v>360.18</v>
      </c>
    </row>
    <row r="157" ht="18.45" hidden="1" customHeight="1" spans="1:6">
      <c r="A157" s="481">
        <v>2030605</v>
      </c>
      <c r="B157" s="482" t="s">
        <v>796</v>
      </c>
      <c r="C157" s="490"/>
      <c r="F157" s="484">
        <v>226.92</v>
      </c>
    </row>
    <row r="158" ht="18.45" hidden="1" customHeight="1" spans="1:6">
      <c r="A158" s="481">
        <v>2030606</v>
      </c>
      <c r="B158" s="482" t="s">
        <v>797</v>
      </c>
      <c r="C158" s="490"/>
      <c r="F158" s="484">
        <v>130.63</v>
      </c>
    </row>
    <row r="159" ht="18.45" hidden="1" customHeight="1" spans="1:6">
      <c r="A159" s="481">
        <v>2030607</v>
      </c>
      <c r="B159" s="482" t="s">
        <v>798</v>
      </c>
      <c r="C159" s="483"/>
      <c r="F159" s="484">
        <v>1448.63</v>
      </c>
    </row>
    <row r="160" ht="18.45" hidden="1" customHeight="1" spans="1:6">
      <c r="A160" s="481">
        <v>2030608</v>
      </c>
      <c r="B160" s="482" t="s">
        <v>799</v>
      </c>
      <c r="C160" s="483"/>
      <c r="F160" s="484">
        <v>280.67</v>
      </c>
    </row>
    <row r="161" ht="18.45" hidden="1" customHeight="1" spans="1:6">
      <c r="A161" s="481">
        <v>2030699</v>
      </c>
      <c r="B161" s="482" t="s">
        <v>800</v>
      </c>
      <c r="C161" s="483"/>
      <c r="F161" s="484">
        <v>217.84</v>
      </c>
    </row>
    <row r="162" ht="18.45" hidden="1" customHeight="1" spans="1:6">
      <c r="A162" s="481">
        <v>20399</v>
      </c>
      <c r="B162" s="482" t="s">
        <v>801</v>
      </c>
      <c r="C162" s="483"/>
      <c r="F162" s="484">
        <v>1222.46</v>
      </c>
    </row>
    <row r="163" ht="18.45" hidden="1" customHeight="1" spans="1:6">
      <c r="A163" s="481">
        <v>2039901</v>
      </c>
      <c r="B163" s="482" t="s">
        <v>801</v>
      </c>
      <c r="C163" s="483"/>
      <c r="F163" s="488">
        <v>58.49</v>
      </c>
    </row>
    <row r="164" ht="18.45" customHeight="1" spans="1:6">
      <c r="A164" s="481">
        <v>204</v>
      </c>
      <c r="B164" s="482" t="s">
        <v>802</v>
      </c>
      <c r="C164" s="483">
        <f>C165+C168+C174+C181+C186+C191+C201+C211+C221+C229</f>
        <v>34159</v>
      </c>
      <c r="F164" s="484">
        <v>4</v>
      </c>
    </row>
    <row r="165" ht="18.45" hidden="1" customHeight="1" spans="1:6">
      <c r="A165" s="481">
        <v>20401</v>
      </c>
      <c r="B165" s="482" t="s">
        <v>803</v>
      </c>
      <c r="C165" s="483"/>
      <c r="F165" s="484">
        <v>54.49</v>
      </c>
    </row>
    <row r="166" ht="18.45" hidden="1" customHeight="1" spans="1:6">
      <c r="A166" s="481">
        <v>2040101</v>
      </c>
      <c r="B166" s="482" t="s">
        <v>803</v>
      </c>
      <c r="C166" s="490"/>
      <c r="F166" s="488">
        <v>236.47</v>
      </c>
    </row>
    <row r="167" ht="18.45" hidden="1" customHeight="1" spans="1:6">
      <c r="A167" s="485">
        <v>2040199</v>
      </c>
      <c r="B167" s="482" t="s">
        <v>804</v>
      </c>
      <c r="C167" s="490"/>
      <c r="F167" s="484">
        <v>22.04</v>
      </c>
    </row>
    <row r="168" ht="18.45" customHeight="1" spans="1:6">
      <c r="A168" s="481">
        <v>20402</v>
      </c>
      <c r="B168" s="482" t="s">
        <v>805</v>
      </c>
      <c r="C168" s="483">
        <f>SUM(C169:C173)</f>
        <v>24268</v>
      </c>
      <c r="F168" s="484">
        <v>10</v>
      </c>
    </row>
    <row r="169" ht="18.45" customHeight="1" spans="1:6">
      <c r="A169" s="485">
        <v>2040201</v>
      </c>
      <c r="B169" s="482" t="s">
        <v>696</v>
      </c>
      <c r="C169" s="483">
        <f>13578-189</f>
        <v>13389</v>
      </c>
      <c r="F169" s="484">
        <v>204.43</v>
      </c>
    </row>
    <row r="170" ht="18.45" customHeight="1" spans="1:6">
      <c r="A170" s="485">
        <v>2040219</v>
      </c>
      <c r="B170" s="482" t="s">
        <v>723</v>
      </c>
      <c r="C170" s="483">
        <v>284</v>
      </c>
      <c r="F170" s="488">
        <v>69</v>
      </c>
    </row>
    <row r="171" ht="18.45" customHeight="1" spans="1:6">
      <c r="A171" s="485">
        <v>2040220</v>
      </c>
      <c r="B171" s="482" t="s">
        <v>806</v>
      </c>
      <c r="C171" s="483">
        <v>10155</v>
      </c>
      <c r="F171" s="484">
        <v>69</v>
      </c>
    </row>
    <row r="172" ht="18.45" customHeight="1" spans="1:6">
      <c r="A172" s="485">
        <v>2040221</v>
      </c>
      <c r="B172" s="482" t="s">
        <v>807</v>
      </c>
      <c r="C172" s="483">
        <v>80</v>
      </c>
      <c r="F172" s="488">
        <v>2340.27</v>
      </c>
    </row>
    <row r="173" ht="18.45" customHeight="1" spans="1:6">
      <c r="A173" s="485">
        <v>2040299</v>
      </c>
      <c r="B173" s="482" t="s">
        <v>808</v>
      </c>
      <c r="C173" s="483">
        <v>360</v>
      </c>
      <c r="F173" s="484">
        <v>1119.14</v>
      </c>
    </row>
    <row r="174" ht="18.45" hidden="1" customHeight="1" spans="1:6">
      <c r="A174" s="481">
        <v>20403</v>
      </c>
      <c r="B174" s="482" t="s">
        <v>809</v>
      </c>
      <c r="C174" s="483"/>
      <c r="F174" s="484">
        <v>1221.13</v>
      </c>
    </row>
    <row r="175" ht="18.45" hidden="1" customHeight="1" spans="1:6">
      <c r="A175" s="481">
        <v>2040301</v>
      </c>
      <c r="B175" s="482" t="s">
        <v>696</v>
      </c>
      <c r="C175" s="483"/>
      <c r="F175" s="488">
        <v>14900.6</v>
      </c>
    </row>
    <row r="176" ht="18.45" hidden="1" customHeight="1" spans="1:6">
      <c r="A176" s="481">
        <v>2040302</v>
      </c>
      <c r="B176" s="482" t="s">
        <v>706</v>
      </c>
      <c r="C176" s="483"/>
      <c r="F176" s="484">
        <v>7.6</v>
      </c>
    </row>
    <row r="177" ht="18.45" hidden="1" customHeight="1" spans="1:6">
      <c r="A177" s="481">
        <v>2040303</v>
      </c>
      <c r="B177" s="482" t="s">
        <v>707</v>
      </c>
      <c r="C177" s="483"/>
      <c r="F177" s="484">
        <v>14893</v>
      </c>
    </row>
    <row r="178" ht="18.45" hidden="1" customHeight="1" spans="1:6">
      <c r="A178" s="481">
        <v>2040304</v>
      </c>
      <c r="B178" s="482" t="s">
        <v>810</v>
      </c>
      <c r="C178" s="483"/>
      <c r="F178" s="488">
        <v>149511.45</v>
      </c>
    </row>
    <row r="179" ht="18.45" hidden="1" customHeight="1" spans="1:6">
      <c r="A179" s="481">
        <v>2040350</v>
      </c>
      <c r="B179" s="482" t="s">
        <v>712</v>
      </c>
      <c r="C179" s="483"/>
      <c r="F179" s="488">
        <v>39632.99</v>
      </c>
    </row>
    <row r="180" ht="18.45" hidden="1" customHeight="1" spans="1:6">
      <c r="A180" s="481">
        <v>2040399</v>
      </c>
      <c r="B180" s="482" t="s">
        <v>811</v>
      </c>
      <c r="C180" s="483"/>
      <c r="F180" s="484">
        <v>967.19</v>
      </c>
    </row>
    <row r="181" ht="18.45" customHeight="1" spans="1:6">
      <c r="A181" s="481">
        <v>20404</v>
      </c>
      <c r="B181" s="482" t="s">
        <v>812</v>
      </c>
      <c r="C181" s="483">
        <f>SUM(C182:C185)</f>
        <v>2580</v>
      </c>
      <c r="F181" s="484">
        <v>43.76</v>
      </c>
    </row>
    <row r="182" ht="18.45" customHeight="1" spans="1:6">
      <c r="A182" s="485">
        <v>2040401</v>
      </c>
      <c r="B182" s="482" t="s">
        <v>696</v>
      </c>
      <c r="C182" s="483">
        <v>1414</v>
      </c>
      <c r="F182" s="484">
        <v>331.7</v>
      </c>
    </row>
    <row r="183" ht="18.45" hidden="1" customHeight="1" spans="1:6">
      <c r="A183" s="485">
        <v>2040403</v>
      </c>
      <c r="B183" s="482" t="s">
        <v>707</v>
      </c>
      <c r="C183" s="483"/>
      <c r="F183" s="484">
        <v>38218.68</v>
      </c>
    </row>
    <row r="184" ht="18.45" customHeight="1" spans="1:6">
      <c r="A184" s="485">
        <v>2040410</v>
      </c>
      <c r="B184" s="482" t="s">
        <v>813</v>
      </c>
      <c r="C184" s="483">
        <v>270</v>
      </c>
      <c r="F184" s="484">
        <v>65.66</v>
      </c>
    </row>
    <row r="185" ht="18.45" customHeight="1" spans="1:6">
      <c r="A185" s="485">
        <v>2040499</v>
      </c>
      <c r="B185" s="482" t="s">
        <v>814</v>
      </c>
      <c r="C185" s="483">
        <v>896</v>
      </c>
      <c r="F185" s="484">
        <v>6</v>
      </c>
    </row>
    <row r="186" ht="18.45" customHeight="1" spans="1:6">
      <c r="A186" s="481">
        <v>20405</v>
      </c>
      <c r="B186" s="482" t="s">
        <v>815</v>
      </c>
      <c r="C186" s="483">
        <f>SUM(C187:C190)</f>
        <v>5209</v>
      </c>
      <c r="F186" s="488">
        <v>2298.65</v>
      </c>
    </row>
    <row r="187" ht="18.45" customHeight="1" spans="1:6">
      <c r="A187" s="485">
        <v>2040501</v>
      </c>
      <c r="B187" s="482" t="s">
        <v>696</v>
      </c>
      <c r="C187" s="483">
        <v>3037</v>
      </c>
      <c r="F187" s="484">
        <v>428.71</v>
      </c>
    </row>
    <row r="188" ht="18.45" customHeight="1" spans="1:6">
      <c r="A188" s="485">
        <v>2040504</v>
      </c>
      <c r="B188" s="482" t="s">
        <v>816</v>
      </c>
      <c r="C188" s="483">
        <v>1397</v>
      </c>
      <c r="F188" s="484">
        <v>10</v>
      </c>
    </row>
    <row r="189" ht="18.45" customHeight="1" spans="1:6">
      <c r="A189" s="485">
        <v>2040506</v>
      </c>
      <c r="B189" s="482" t="s">
        <v>817</v>
      </c>
      <c r="C189" s="483">
        <v>25</v>
      </c>
      <c r="F189" s="484">
        <v>298.24</v>
      </c>
    </row>
    <row r="190" ht="18.45" customHeight="1" spans="1:6">
      <c r="A190" s="485">
        <v>2040599</v>
      </c>
      <c r="B190" s="482" t="s">
        <v>818</v>
      </c>
      <c r="C190" s="483">
        <v>750</v>
      </c>
      <c r="F190" s="484">
        <v>1561.7</v>
      </c>
    </row>
    <row r="191" ht="18.45" customHeight="1" spans="1:6">
      <c r="A191" s="481">
        <v>20406</v>
      </c>
      <c r="B191" s="482" t="s">
        <v>819</v>
      </c>
      <c r="C191" s="483">
        <f>SUM(C192:C200)</f>
        <v>2102</v>
      </c>
      <c r="F191" s="488">
        <v>0</v>
      </c>
    </row>
    <row r="192" ht="18.45" customHeight="1" spans="1:6">
      <c r="A192" s="485">
        <v>2040601</v>
      </c>
      <c r="B192" s="482" t="s">
        <v>696</v>
      </c>
      <c r="C192" s="483">
        <v>1200</v>
      </c>
      <c r="F192" s="488">
        <v>2940</v>
      </c>
    </row>
    <row r="193" ht="18.45" customHeight="1" spans="1:6">
      <c r="A193" s="485">
        <v>2040603</v>
      </c>
      <c r="B193" s="482" t="s">
        <v>707</v>
      </c>
      <c r="C193" s="483">
        <v>5</v>
      </c>
      <c r="F193" s="484">
        <v>2150</v>
      </c>
    </row>
    <row r="194" ht="18.45" customHeight="1" spans="1:6">
      <c r="A194" s="485">
        <v>2040604</v>
      </c>
      <c r="B194" s="482" t="s">
        <v>820</v>
      </c>
      <c r="C194" s="483">
        <v>17</v>
      </c>
      <c r="F194" s="484">
        <v>790</v>
      </c>
    </row>
    <row r="195" ht="18.45" customHeight="1" spans="1:6">
      <c r="A195" s="485">
        <v>2040605</v>
      </c>
      <c r="B195" s="482" t="s">
        <v>821</v>
      </c>
      <c r="C195" s="483">
        <v>17</v>
      </c>
      <c r="F195" s="488">
        <v>0</v>
      </c>
    </row>
    <row r="196" ht="18.45" customHeight="1" spans="1:6">
      <c r="A196" s="485">
        <v>2040606</v>
      </c>
      <c r="B196" s="482" t="s">
        <v>822</v>
      </c>
      <c r="C196" s="483">
        <v>6</v>
      </c>
      <c r="F196" s="488">
        <v>7500</v>
      </c>
    </row>
    <row r="197" ht="18.45" customHeight="1" spans="1:6">
      <c r="A197" s="485">
        <v>2040607</v>
      </c>
      <c r="B197" s="482" t="s">
        <v>823</v>
      </c>
      <c r="C197" s="483">
        <v>307</v>
      </c>
      <c r="F197" s="484">
        <v>470</v>
      </c>
    </row>
    <row r="198" ht="18.45" customHeight="1" spans="1:6">
      <c r="A198" s="485">
        <v>2040610</v>
      </c>
      <c r="B198" s="482" t="s">
        <v>824</v>
      </c>
      <c r="C198" s="483">
        <v>170</v>
      </c>
      <c r="F198" s="484">
        <v>600</v>
      </c>
    </row>
    <row r="199" ht="18.45" customHeight="1" spans="1:6">
      <c r="A199" s="485">
        <v>2040612</v>
      </c>
      <c r="B199" s="482" t="s">
        <v>825</v>
      </c>
      <c r="C199" s="483">
        <v>80</v>
      </c>
      <c r="F199" s="484">
        <v>4300</v>
      </c>
    </row>
    <row r="200" ht="18.45" customHeight="1" spans="1:6">
      <c r="A200" s="485">
        <v>2040699</v>
      </c>
      <c r="B200" s="482" t="s">
        <v>826</v>
      </c>
      <c r="C200" s="483">
        <v>300</v>
      </c>
      <c r="F200" s="484">
        <v>1470</v>
      </c>
    </row>
    <row r="201" ht="18.45" hidden="1" customHeight="1" spans="1:6">
      <c r="A201" s="481">
        <v>20407</v>
      </c>
      <c r="B201" s="482" t="s">
        <v>827</v>
      </c>
      <c r="C201" s="483"/>
      <c r="F201" s="484">
        <v>180</v>
      </c>
    </row>
    <row r="202" ht="18.45" hidden="1" customHeight="1" spans="1:6">
      <c r="A202" s="481">
        <v>2040701</v>
      </c>
      <c r="B202" s="482" t="s">
        <v>696</v>
      </c>
      <c r="C202" s="483"/>
      <c r="F202" s="484">
        <v>480</v>
      </c>
    </row>
    <row r="203" ht="18.45" hidden="1" customHeight="1" spans="1:6">
      <c r="A203" s="481">
        <v>2040702</v>
      </c>
      <c r="B203" s="482" t="s">
        <v>706</v>
      </c>
      <c r="C203" s="483"/>
      <c r="F203" s="488">
        <v>6355</v>
      </c>
    </row>
    <row r="204" ht="18.45" hidden="1" customHeight="1" spans="1:6">
      <c r="A204" s="481">
        <v>2040703</v>
      </c>
      <c r="B204" s="482" t="s">
        <v>707</v>
      </c>
      <c r="C204" s="483"/>
      <c r="F204" s="484">
        <v>330</v>
      </c>
    </row>
    <row r="205" ht="18.45" hidden="1" customHeight="1" spans="1:6">
      <c r="A205" s="481">
        <v>2040704</v>
      </c>
      <c r="B205" s="482" t="s">
        <v>828</v>
      </c>
      <c r="C205" s="483"/>
      <c r="F205" s="484">
        <v>2752</v>
      </c>
    </row>
    <row r="206" ht="18.45" hidden="1" customHeight="1" spans="1:6">
      <c r="A206" s="481">
        <v>2040705</v>
      </c>
      <c r="B206" s="482" t="s">
        <v>829</v>
      </c>
      <c r="C206" s="483"/>
      <c r="F206" s="484">
        <v>3273</v>
      </c>
    </row>
    <row r="207" ht="18.45" hidden="1" customHeight="1" spans="1:6">
      <c r="A207" s="481">
        <v>2040706</v>
      </c>
      <c r="B207" s="482" t="s">
        <v>830</v>
      </c>
      <c r="C207" s="483"/>
      <c r="F207" s="488">
        <v>3238.49</v>
      </c>
    </row>
    <row r="208" ht="18.45" hidden="1" customHeight="1" spans="1:6">
      <c r="A208" s="481">
        <v>2040707</v>
      </c>
      <c r="B208" s="482" t="s">
        <v>723</v>
      </c>
      <c r="C208" s="483"/>
      <c r="F208" s="484">
        <v>1526</v>
      </c>
    </row>
    <row r="209" ht="18.45" hidden="1" customHeight="1" spans="1:6">
      <c r="A209" s="481">
        <v>2040750</v>
      </c>
      <c r="B209" s="482" t="s">
        <v>712</v>
      </c>
      <c r="C209" s="483"/>
      <c r="F209" s="484">
        <v>310</v>
      </c>
    </row>
    <row r="210" ht="18.45" hidden="1" customHeight="1" spans="1:6">
      <c r="A210" s="481">
        <v>2040799</v>
      </c>
      <c r="B210" s="482" t="s">
        <v>831</v>
      </c>
      <c r="C210" s="483"/>
      <c r="F210" s="484">
        <v>47.02</v>
      </c>
    </row>
    <row r="211" ht="18.45" hidden="1" customHeight="1" spans="1:6">
      <c r="A211" s="481">
        <v>20408</v>
      </c>
      <c r="B211" s="482" t="s">
        <v>832</v>
      </c>
      <c r="C211" s="483"/>
      <c r="F211" s="484">
        <v>502.45</v>
      </c>
    </row>
    <row r="212" ht="18.45" hidden="1" customHeight="1" spans="1:6">
      <c r="A212" s="481">
        <v>2040801</v>
      </c>
      <c r="B212" s="482" t="s">
        <v>696</v>
      </c>
      <c r="C212" s="483"/>
      <c r="F212" s="484">
        <v>506.7</v>
      </c>
    </row>
    <row r="213" ht="18.45" hidden="1" customHeight="1" spans="1:6">
      <c r="A213" s="481">
        <v>2040802</v>
      </c>
      <c r="B213" s="482" t="s">
        <v>706</v>
      </c>
      <c r="C213" s="483"/>
      <c r="F213" s="484">
        <v>346.32</v>
      </c>
    </row>
    <row r="214" ht="18.45" hidden="1" customHeight="1" spans="1:6">
      <c r="A214" s="481">
        <v>2040803</v>
      </c>
      <c r="B214" s="482" t="s">
        <v>707</v>
      </c>
      <c r="C214" s="483"/>
      <c r="F214" s="488">
        <v>9384.73</v>
      </c>
    </row>
    <row r="215" ht="18.45" hidden="1" customHeight="1" spans="1:6">
      <c r="A215" s="481">
        <v>2040804</v>
      </c>
      <c r="B215" s="482" t="s">
        <v>833</v>
      </c>
      <c r="C215" s="483"/>
      <c r="F215" s="484">
        <v>1700</v>
      </c>
    </row>
    <row r="216" ht="18.45" hidden="1" customHeight="1" spans="1:6">
      <c r="A216" s="481">
        <v>2040805</v>
      </c>
      <c r="B216" s="482" t="s">
        <v>834</v>
      </c>
      <c r="C216" s="483"/>
      <c r="F216" s="484">
        <v>5325</v>
      </c>
    </row>
    <row r="217" ht="18.45" hidden="1" customHeight="1" spans="1:6">
      <c r="A217" s="481">
        <v>2040806</v>
      </c>
      <c r="B217" s="482" t="s">
        <v>835</v>
      </c>
      <c r="C217" s="483"/>
      <c r="F217" s="484">
        <v>2181.2</v>
      </c>
    </row>
    <row r="218" ht="18.45" hidden="1" customHeight="1" spans="1:6">
      <c r="A218" s="481">
        <v>2040807</v>
      </c>
      <c r="B218" s="482" t="s">
        <v>723</v>
      </c>
      <c r="C218" s="483"/>
      <c r="F218" s="484">
        <v>172.46</v>
      </c>
    </row>
    <row r="219" ht="18.45" hidden="1" customHeight="1" spans="1:6">
      <c r="A219" s="481">
        <v>2040850</v>
      </c>
      <c r="B219" s="482" t="s">
        <v>712</v>
      </c>
      <c r="C219" s="483"/>
      <c r="F219" s="484">
        <v>6.07</v>
      </c>
    </row>
    <row r="220" ht="18.45" hidden="1" customHeight="1" spans="1:6">
      <c r="A220" s="481">
        <v>2040899</v>
      </c>
      <c r="B220" s="482" t="s">
        <v>836</v>
      </c>
      <c r="C220" s="483"/>
      <c r="F220" s="488">
        <v>11461.27</v>
      </c>
    </row>
    <row r="221" ht="18.45" hidden="1" customHeight="1" spans="1:6">
      <c r="A221" s="481">
        <v>20409</v>
      </c>
      <c r="B221" s="482" t="s">
        <v>837</v>
      </c>
      <c r="C221" s="483"/>
      <c r="F221" s="484">
        <v>164.21</v>
      </c>
    </row>
    <row r="222" ht="18.45" hidden="1" customHeight="1" spans="1:6">
      <c r="A222" s="481">
        <v>2040901</v>
      </c>
      <c r="B222" s="482" t="s">
        <v>696</v>
      </c>
      <c r="C222" s="483"/>
      <c r="F222" s="484">
        <v>1536.43</v>
      </c>
    </row>
    <row r="223" ht="18.45" hidden="1" customHeight="1" spans="1:6">
      <c r="A223" s="481">
        <v>2040902</v>
      </c>
      <c r="B223" s="482" t="s">
        <v>706</v>
      </c>
      <c r="C223" s="483"/>
      <c r="F223" s="484">
        <v>0</v>
      </c>
    </row>
    <row r="224" ht="18.45" hidden="1" customHeight="1" spans="1:6">
      <c r="A224" s="481">
        <v>2040903</v>
      </c>
      <c r="B224" s="482" t="s">
        <v>707</v>
      </c>
      <c r="C224" s="483"/>
      <c r="F224" s="484">
        <v>7919</v>
      </c>
    </row>
    <row r="225" ht="18.45" hidden="1" customHeight="1" spans="1:6">
      <c r="A225" s="481">
        <v>2040904</v>
      </c>
      <c r="B225" s="482" t="s">
        <v>838</v>
      </c>
      <c r="C225" s="483"/>
      <c r="F225" s="484">
        <v>1841.63</v>
      </c>
    </row>
    <row r="226" ht="18.45" hidden="1" customHeight="1" spans="1:6">
      <c r="A226" s="481">
        <v>2040905</v>
      </c>
      <c r="B226" s="482" t="s">
        <v>839</v>
      </c>
      <c r="C226" s="483"/>
      <c r="F226" s="488">
        <v>127.71</v>
      </c>
    </row>
    <row r="227" ht="18.45" hidden="1" customHeight="1" spans="1:6">
      <c r="A227" s="481">
        <v>2040950</v>
      </c>
      <c r="B227" s="482" t="s">
        <v>712</v>
      </c>
      <c r="C227" s="483"/>
      <c r="F227" s="484">
        <v>93.09</v>
      </c>
    </row>
    <row r="228" ht="18.45" hidden="1" customHeight="1" spans="1:6">
      <c r="A228" s="481">
        <v>2040999</v>
      </c>
      <c r="B228" s="482" t="s">
        <v>840</v>
      </c>
      <c r="C228" s="483"/>
      <c r="F228" s="484">
        <v>34.62</v>
      </c>
    </row>
    <row r="229" ht="18.45" hidden="1" customHeight="1" spans="1:6">
      <c r="A229" s="481">
        <v>20410</v>
      </c>
      <c r="B229" s="482" t="s">
        <v>841</v>
      </c>
      <c r="C229" s="483"/>
      <c r="F229" s="488">
        <v>20800</v>
      </c>
    </row>
    <row r="230" ht="18.45" hidden="1" customHeight="1" spans="1:6">
      <c r="A230" s="481">
        <v>2041001</v>
      </c>
      <c r="B230" s="482" t="s">
        <v>696</v>
      </c>
      <c r="C230" s="483"/>
      <c r="F230" s="484">
        <v>2470</v>
      </c>
    </row>
    <row r="231" ht="18.45" hidden="1" customHeight="1" spans="1:6">
      <c r="A231" s="481">
        <v>2041002</v>
      </c>
      <c r="B231" s="482" t="s">
        <v>706</v>
      </c>
      <c r="C231" s="483"/>
      <c r="F231" s="484">
        <v>18330</v>
      </c>
    </row>
    <row r="232" ht="18.45" hidden="1" customHeight="1" spans="1:6">
      <c r="A232" s="481">
        <v>2041006</v>
      </c>
      <c r="B232" s="482" t="s">
        <v>723</v>
      </c>
      <c r="C232" s="483"/>
      <c r="F232" s="488">
        <v>1931</v>
      </c>
    </row>
    <row r="233" ht="18.45" hidden="1" customHeight="1" spans="1:6">
      <c r="A233" s="481">
        <v>2041007</v>
      </c>
      <c r="B233" s="482" t="s">
        <v>842</v>
      </c>
      <c r="C233" s="483"/>
      <c r="F233" s="484">
        <v>1670</v>
      </c>
    </row>
    <row r="234" ht="18.45" hidden="1" customHeight="1" spans="1:6">
      <c r="A234" s="481">
        <v>2041099</v>
      </c>
      <c r="B234" s="482" t="s">
        <v>843</v>
      </c>
      <c r="C234" s="483"/>
      <c r="F234" s="484">
        <v>261</v>
      </c>
    </row>
    <row r="235" ht="18.45" customHeight="1" spans="1:6">
      <c r="A235" s="481">
        <v>20499</v>
      </c>
      <c r="B235" s="482" t="s">
        <v>844</v>
      </c>
      <c r="C235" s="483">
        <v>1134</v>
      </c>
      <c r="F235" s="488">
        <v>5015</v>
      </c>
    </row>
    <row r="236" ht="18.45" customHeight="1" spans="1:6">
      <c r="A236" s="481">
        <v>2049901</v>
      </c>
      <c r="B236" s="482" t="s">
        <v>844</v>
      </c>
      <c r="C236" s="483">
        <v>1134</v>
      </c>
      <c r="F236" s="484">
        <v>5015</v>
      </c>
    </row>
    <row r="237" ht="18.45" customHeight="1" spans="1:6">
      <c r="A237" s="481">
        <v>205</v>
      </c>
      <c r="B237" s="482" t="s">
        <v>845</v>
      </c>
      <c r="C237" s="483">
        <f>C238+C241+C247+C252+C258+C262+C266+C270+C274+C281</f>
        <v>197600</v>
      </c>
      <c r="F237" s="488">
        <v>38156.4</v>
      </c>
    </row>
    <row r="238" ht="18.45" customHeight="1" spans="1:6">
      <c r="A238" s="481">
        <v>20501</v>
      </c>
      <c r="B238" s="482" t="s">
        <v>846</v>
      </c>
      <c r="C238" s="483">
        <f>C239+C240</f>
        <v>15148</v>
      </c>
      <c r="F238" s="484">
        <v>38156.4</v>
      </c>
    </row>
    <row r="239" ht="18.45" customHeight="1" spans="1:6">
      <c r="A239" s="485">
        <v>2050101</v>
      </c>
      <c r="B239" s="482" t="s">
        <v>696</v>
      </c>
      <c r="C239" s="483">
        <v>14579</v>
      </c>
      <c r="F239" s="488">
        <v>648.21</v>
      </c>
    </row>
    <row r="240" ht="18.45" customHeight="1" spans="1:6">
      <c r="A240" s="485">
        <v>2050199</v>
      </c>
      <c r="B240" s="482" t="s">
        <v>847</v>
      </c>
      <c r="C240" s="483">
        <f>378+191</f>
        <v>569</v>
      </c>
      <c r="F240" s="484">
        <v>465.21</v>
      </c>
    </row>
    <row r="241" ht="18.45" customHeight="1" spans="1:6">
      <c r="A241" s="481">
        <v>20502</v>
      </c>
      <c r="B241" s="482" t="s">
        <v>848</v>
      </c>
      <c r="C241" s="483">
        <f>SUM(C242:C246)</f>
        <v>164540</v>
      </c>
      <c r="F241" s="484">
        <v>91</v>
      </c>
    </row>
    <row r="242" ht="18.45" customHeight="1" spans="1:6">
      <c r="A242" s="485">
        <v>2050201</v>
      </c>
      <c r="B242" s="482" t="s">
        <v>849</v>
      </c>
      <c r="C242" s="483">
        <v>3484</v>
      </c>
      <c r="F242" s="484">
        <v>92</v>
      </c>
    </row>
    <row r="243" ht="18.45" customHeight="1" spans="1:6">
      <c r="A243" s="485">
        <v>2050202</v>
      </c>
      <c r="B243" s="482" t="s">
        <v>850</v>
      </c>
      <c r="C243" s="483">
        <v>97345</v>
      </c>
      <c r="F243" s="488">
        <v>22</v>
      </c>
    </row>
    <row r="244" ht="18.45" customHeight="1" spans="1:6">
      <c r="A244" s="485">
        <v>2050203</v>
      </c>
      <c r="B244" s="482" t="s">
        <v>851</v>
      </c>
      <c r="C244" s="483">
        <v>36554</v>
      </c>
      <c r="F244" s="484">
        <v>21.5</v>
      </c>
    </row>
    <row r="245" ht="18.45" customHeight="1" spans="1:6">
      <c r="A245" s="485">
        <v>2050204</v>
      </c>
      <c r="B245" s="482" t="s">
        <v>852</v>
      </c>
      <c r="C245" s="483">
        <v>19657</v>
      </c>
      <c r="F245" s="488">
        <v>102674.06</v>
      </c>
    </row>
    <row r="246" ht="18.45" customHeight="1" spans="1:6">
      <c r="A246" s="485">
        <v>2050299</v>
      </c>
      <c r="B246" s="482" t="s">
        <v>853</v>
      </c>
      <c r="C246" s="483">
        <v>7500</v>
      </c>
      <c r="F246" s="488">
        <v>1420.4</v>
      </c>
    </row>
    <row r="247" ht="18.45" customHeight="1" spans="1:6">
      <c r="A247" s="481">
        <v>20503</v>
      </c>
      <c r="B247" s="482" t="s">
        <v>854</v>
      </c>
      <c r="C247" s="483">
        <f>SUM(C248:C251)</f>
        <v>5049</v>
      </c>
      <c r="F247" s="484">
        <v>360.4</v>
      </c>
    </row>
    <row r="248" ht="18.45" customHeight="1" spans="1:6">
      <c r="A248" s="485">
        <v>2050302</v>
      </c>
      <c r="B248" s="482" t="s">
        <v>855</v>
      </c>
      <c r="C248" s="483">
        <v>5029</v>
      </c>
      <c r="F248" s="484">
        <v>1060</v>
      </c>
    </row>
    <row r="249" ht="18.45" hidden="1" customHeight="1" spans="1:6">
      <c r="A249" s="481">
        <v>2050303</v>
      </c>
      <c r="B249" s="482" t="s">
        <v>856</v>
      </c>
      <c r="C249" s="483"/>
      <c r="F249" s="488">
        <v>5942</v>
      </c>
    </row>
    <row r="250" ht="18.45" hidden="1" customHeight="1" spans="1:6">
      <c r="A250" s="481">
        <v>2050305</v>
      </c>
      <c r="B250" s="482" t="s">
        <v>857</v>
      </c>
      <c r="C250" s="483"/>
      <c r="F250" s="484">
        <v>5942</v>
      </c>
    </row>
    <row r="251" ht="18.45" customHeight="1" spans="1:6">
      <c r="A251" s="481">
        <v>2050399</v>
      </c>
      <c r="B251" s="482" t="s">
        <v>858</v>
      </c>
      <c r="C251" s="483">
        <v>20</v>
      </c>
      <c r="F251" s="488">
        <v>13166.15</v>
      </c>
    </row>
    <row r="252" ht="18.45" hidden="1" customHeight="1" spans="1:6">
      <c r="A252" s="481">
        <v>20504</v>
      </c>
      <c r="B252" s="482" t="s">
        <v>859</v>
      </c>
      <c r="C252" s="483"/>
      <c r="F252" s="484">
        <v>2785.74</v>
      </c>
    </row>
    <row r="253" ht="18.45" hidden="1" customHeight="1" spans="1:6">
      <c r="A253" s="481">
        <v>2050401</v>
      </c>
      <c r="B253" s="482" t="s">
        <v>860</v>
      </c>
      <c r="C253" s="483"/>
      <c r="F253" s="484">
        <v>10380.41</v>
      </c>
    </row>
    <row r="254" ht="18.45" hidden="1" customHeight="1" spans="1:6">
      <c r="A254" s="481">
        <v>2050402</v>
      </c>
      <c r="B254" s="482" t="s">
        <v>861</v>
      </c>
      <c r="C254" s="483"/>
      <c r="F254" s="488">
        <v>14045.37</v>
      </c>
    </row>
    <row r="255" ht="18.45" hidden="1" customHeight="1" spans="1:6">
      <c r="A255" s="481">
        <v>2050403</v>
      </c>
      <c r="B255" s="482" t="s">
        <v>862</v>
      </c>
      <c r="C255" s="483"/>
      <c r="F255" s="484">
        <v>4057.46</v>
      </c>
    </row>
    <row r="256" ht="18.45" hidden="1" customHeight="1" spans="1:6">
      <c r="A256" s="481">
        <v>2050404</v>
      </c>
      <c r="B256" s="482" t="s">
        <v>863</v>
      </c>
      <c r="C256" s="483"/>
      <c r="F256" s="484">
        <v>332.01</v>
      </c>
    </row>
    <row r="257" ht="18.45" hidden="1" customHeight="1" spans="1:6">
      <c r="A257" s="481">
        <v>2050499</v>
      </c>
      <c r="B257" s="482" t="s">
        <v>864</v>
      </c>
      <c r="C257" s="483"/>
      <c r="F257" s="484">
        <v>1598.65</v>
      </c>
    </row>
    <row r="258" ht="18.45" hidden="1" customHeight="1" spans="1:6">
      <c r="A258" s="481">
        <v>20505</v>
      </c>
      <c r="B258" s="482" t="s">
        <v>865</v>
      </c>
      <c r="C258" s="483"/>
      <c r="F258" s="484">
        <v>103.29</v>
      </c>
    </row>
    <row r="259" ht="18.45" hidden="1" customHeight="1" spans="1:6">
      <c r="A259" s="481">
        <v>2050501</v>
      </c>
      <c r="B259" s="482" t="s">
        <v>866</v>
      </c>
      <c r="C259" s="483"/>
      <c r="F259" s="484">
        <v>7912.96</v>
      </c>
    </row>
    <row r="260" ht="18.45" hidden="1" customHeight="1" spans="1:6">
      <c r="A260" s="481">
        <v>2050502</v>
      </c>
      <c r="B260" s="482" t="s">
        <v>867</v>
      </c>
      <c r="C260" s="483"/>
      <c r="F260" s="484">
        <v>41</v>
      </c>
    </row>
    <row r="261" ht="18.45" hidden="1" customHeight="1" spans="1:6">
      <c r="A261" s="481">
        <v>2050599</v>
      </c>
      <c r="B261" s="482" t="s">
        <v>868</v>
      </c>
      <c r="C261" s="483"/>
      <c r="F261" s="488">
        <v>934.88</v>
      </c>
    </row>
    <row r="262" ht="18.45" hidden="1" customHeight="1" spans="1:6">
      <c r="A262" s="481">
        <v>20506</v>
      </c>
      <c r="B262" s="482" t="s">
        <v>869</v>
      </c>
      <c r="C262" s="483"/>
      <c r="F262" s="484">
        <v>934.88</v>
      </c>
    </row>
    <row r="263" ht="18.45" hidden="1" customHeight="1" spans="1:6">
      <c r="A263" s="481">
        <v>2050601</v>
      </c>
      <c r="B263" s="482" t="s">
        <v>870</v>
      </c>
      <c r="C263" s="483"/>
      <c r="F263" s="488">
        <v>55866.12</v>
      </c>
    </row>
    <row r="264" ht="18.45" hidden="1" customHeight="1" spans="1:6">
      <c r="A264" s="481">
        <v>2050602</v>
      </c>
      <c r="B264" s="482" t="s">
        <v>871</v>
      </c>
      <c r="C264" s="483"/>
      <c r="F264" s="484">
        <v>55866.12</v>
      </c>
    </row>
    <row r="265" ht="18.45" hidden="1" customHeight="1" spans="1:6">
      <c r="A265" s="481">
        <v>2050699</v>
      </c>
      <c r="B265" s="482" t="s">
        <v>872</v>
      </c>
      <c r="C265" s="483"/>
      <c r="F265" s="488">
        <v>10000</v>
      </c>
    </row>
    <row r="266" ht="18.45" customHeight="1" spans="1:6">
      <c r="A266" s="481">
        <v>20507</v>
      </c>
      <c r="B266" s="482" t="s">
        <v>873</v>
      </c>
      <c r="C266" s="483">
        <f>C267</f>
        <v>882</v>
      </c>
      <c r="F266" s="484">
        <v>10000</v>
      </c>
    </row>
    <row r="267" ht="18.45" customHeight="1" spans="1:6">
      <c r="A267" s="485">
        <v>2050701</v>
      </c>
      <c r="B267" s="482" t="s">
        <v>874</v>
      </c>
      <c r="C267" s="483">
        <v>882</v>
      </c>
      <c r="F267" s="488">
        <v>133</v>
      </c>
    </row>
    <row r="268" ht="18.45" hidden="1" customHeight="1" spans="1:6">
      <c r="A268" s="481">
        <v>2050702</v>
      </c>
      <c r="B268" s="482" t="s">
        <v>875</v>
      </c>
      <c r="C268" s="483"/>
      <c r="F268" s="484">
        <v>133</v>
      </c>
    </row>
    <row r="269" ht="18.45" hidden="1" customHeight="1" spans="1:6">
      <c r="A269" s="481">
        <v>2050799</v>
      </c>
      <c r="B269" s="482" t="s">
        <v>876</v>
      </c>
      <c r="C269" s="483"/>
      <c r="F269" s="488">
        <v>1166.14</v>
      </c>
    </row>
    <row r="270" ht="18.45" customHeight="1" spans="1:6">
      <c r="A270" s="481">
        <v>20508</v>
      </c>
      <c r="B270" s="482" t="s">
        <v>877</v>
      </c>
      <c r="C270" s="483">
        <f>C271+C272+C273</f>
        <v>1581</v>
      </c>
      <c r="F270" s="484">
        <v>498.14</v>
      </c>
    </row>
    <row r="271" ht="18.45" customHeight="1" spans="1:6">
      <c r="A271" s="485">
        <v>2050801</v>
      </c>
      <c r="B271" s="482" t="s">
        <v>878</v>
      </c>
      <c r="C271" s="483">
        <v>371</v>
      </c>
      <c r="F271" s="484">
        <v>20</v>
      </c>
    </row>
    <row r="272" ht="18.45" customHeight="1" spans="1:6">
      <c r="A272" s="485">
        <v>2050802</v>
      </c>
      <c r="B272" s="482" t="s">
        <v>879</v>
      </c>
      <c r="C272" s="483">
        <v>950</v>
      </c>
      <c r="F272" s="484">
        <v>110</v>
      </c>
    </row>
    <row r="273" ht="18.45" customHeight="1" spans="1:6">
      <c r="A273" s="485">
        <v>2050803</v>
      </c>
      <c r="B273" s="482" t="s">
        <v>880</v>
      </c>
      <c r="C273" s="483">
        <v>260</v>
      </c>
      <c r="F273" s="484">
        <v>538</v>
      </c>
    </row>
    <row r="274" ht="18.45" customHeight="1" spans="1:6">
      <c r="A274" s="481">
        <v>20509</v>
      </c>
      <c r="B274" s="482" t="s">
        <v>881</v>
      </c>
      <c r="C274" s="483">
        <f>SUM(C275:C280)</f>
        <v>10400</v>
      </c>
      <c r="F274" s="488">
        <v>20413.78</v>
      </c>
    </row>
    <row r="275" ht="18.45" customHeight="1" spans="1:6">
      <c r="A275" s="485">
        <v>2050901</v>
      </c>
      <c r="B275" s="482" t="s">
        <v>882</v>
      </c>
      <c r="C275" s="483">
        <v>9538</v>
      </c>
      <c r="F275" s="488">
        <v>213.78</v>
      </c>
    </row>
    <row r="276" ht="18.45" customHeight="1" spans="1:6">
      <c r="A276" s="481">
        <v>2050902</v>
      </c>
      <c r="B276" s="482" t="s">
        <v>883</v>
      </c>
      <c r="C276" s="483">
        <v>862</v>
      </c>
      <c r="F276" s="484">
        <v>3.78</v>
      </c>
    </row>
    <row r="277" ht="18.45" hidden="1" customHeight="1" spans="1:6">
      <c r="A277" s="481">
        <v>2050903</v>
      </c>
      <c r="B277" s="482" t="s">
        <v>884</v>
      </c>
      <c r="C277" s="483"/>
      <c r="F277" s="484">
        <v>210</v>
      </c>
    </row>
    <row r="278" ht="18.45" hidden="1" customHeight="1" spans="1:6">
      <c r="A278" s="481">
        <v>2050904</v>
      </c>
      <c r="B278" s="482" t="s">
        <v>885</v>
      </c>
      <c r="C278" s="483"/>
      <c r="F278" s="488">
        <v>20000</v>
      </c>
    </row>
    <row r="279" ht="18.45" hidden="1" customHeight="1" spans="1:6">
      <c r="A279" s="481">
        <v>2050905</v>
      </c>
      <c r="B279" s="482" t="s">
        <v>886</v>
      </c>
      <c r="C279" s="483"/>
      <c r="F279" s="484">
        <v>20000</v>
      </c>
    </row>
    <row r="280" ht="18.45" hidden="1" customHeight="1" spans="1:6">
      <c r="A280" s="481">
        <v>2050999</v>
      </c>
      <c r="B280" s="482" t="s">
        <v>887</v>
      </c>
      <c r="C280" s="483"/>
      <c r="F280" s="488">
        <v>200</v>
      </c>
    </row>
    <row r="281" ht="18.45" hidden="1" customHeight="1" spans="1:6">
      <c r="A281" s="481">
        <v>20599</v>
      </c>
      <c r="B281" s="482" t="s">
        <v>888</v>
      </c>
      <c r="C281" s="483"/>
      <c r="F281" s="484">
        <v>200</v>
      </c>
    </row>
    <row r="282" ht="18.45" hidden="1" customHeight="1" spans="1:6">
      <c r="A282" s="481">
        <v>2059999</v>
      </c>
      <c r="B282" s="482" t="s">
        <v>888</v>
      </c>
      <c r="C282" s="483"/>
      <c r="F282" s="488">
        <v>46286.42</v>
      </c>
    </row>
    <row r="283" ht="18.45" customHeight="1" spans="1:6">
      <c r="A283" s="481">
        <v>206</v>
      </c>
      <c r="B283" s="482" t="s">
        <v>889</v>
      </c>
      <c r="C283" s="483">
        <f>C284+C289+C297+C303+C307+C312+C317+C324+C328+C332</f>
        <v>38691</v>
      </c>
      <c r="F283" s="488">
        <v>7522.28</v>
      </c>
    </row>
    <row r="284" ht="18.45" customHeight="1" spans="1:6">
      <c r="A284" s="481">
        <v>20601</v>
      </c>
      <c r="B284" s="482" t="s">
        <v>890</v>
      </c>
      <c r="C284" s="483">
        <f>SUM(C285:C288)</f>
        <v>460</v>
      </c>
      <c r="F284" s="484">
        <v>2572.05</v>
      </c>
    </row>
    <row r="285" ht="18.45" customHeight="1" spans="1:6">
      <c r="A285" s="485">
        <v>2060101</v>
      </c>
      <c r="B285" s="482" t="s">
        <v>696</v>
      </c>
      <c r="C285" s="483">
        <v>460</v>
      </c>
      <c r="F285" s="484">
        <v>2151</v>
      </c>
    </row>
    <row r="286" ht="18.45" hidden="1" customHeight="1" spans="1:6">
      <c r="A286" s="481">
        <v>2060102</v>
      </c>
      <c r="B286" s="482" t="s">
        <v>706</v>
      </c>
      <c r="C286" s="483"/>
      <c r="F286" s="484">
        <v>365.94</v>
      </c>
    </row>
    <row r="287" ht="18.45" hidden="1" customHeight="1" spans="1:6">
      <c r="A287" s="481">
        <v>2060103</v>
      </c>
      <c r="B287" s="482" t="s">
        <v>707</v>
      </c>
      <c r="C287" s="483"/>
      <c r="F287" s="484">
        <v>2433.29</v>
      </c>
    </row>
    <row r="288" ht="18.45" hidden="1" customHeight="1" spans="1:6">
      <c r="A288" s="481">
        <v>2060199</v>
      </c>
      <c r="B288" s="482" t="s">
        <v>891</v>
      </c>
      <c r="C288" s="483"/>
      <c r="F288" s="488">
        <v>23458.08</v>
      </c>
    </row>
    <row r="289" ht="18.45" customHeight="1" spans="1:6">
      <c r="A289" s="481">
        <v>20602</v>
      </c>
      <c r="B289" s="482" t="s">
        <v>892</v>
      </c>
      <c r="C289" s="483">
        <f>SUM(C290:C296)</f>
        <v>1051</v>
      </c>
      <c r="F289" s="484">
        <v>10000</v>
      </c>
    </row>
    <row r="290" ht="18.45" hidden="1" customHeight="1" spans="1:6">
      <c r="A290" s="481">
        <v>2060201</v>
      </c>
      <c r="B290" s="482" t="s">
        <v>893</v>
      </c>
      <c r="C290" s="483"/>
      <c r="F290" s="484">
        <v>13458.08</v>
      </c>
    </row>
    <row r="291" ht="18.45" hidden="1" customHeight="1" spans="1:6">
      <c r="A291" s="481">
        <v>2060203</v>
      </c>
      <c r="B291" s="482" t="s">
        <v>894</v>
      </c>
      <c r="C291" s="483"/>
      <c r="F291" s="488">
        <v>7246.95</v>
      </c>
    </row>
    <row r="292" ht="18.45" hidden="1" customHeight="1" spans="1:6">
      <c r="A292" s="481">
        <v>2060204</v>
      </c>
      <c r="B292" s="482" t="s">
        <v>895</v>
      </c>
      <c r="C292" s="483"/>
      <c r="F292" s="484">
        <v>7246.95</v>
      </c>
    </row>
    <row r="293" ht="18.45" hidden="1" customHeight="1" spans="1:6">
      <c r="A293" s="481">
        <v>2060205</v>
      </c>
      <c r="B293" s="482" t="s">
        <v>896</v>
      </c>
      <c r="C293" s="483"/>
      <c r="F293" s="488">
        <v>428.11</v>
      </c>
    </row>
    <row r="294" ht="18.45" hidden="1" customHeight="1" spans="1:6">
      <c r="A294" s="481">
        <v>2060206</v>
      </c>
      <c r="B294" s="482" t="s">
        <v>897</v>
      </c>
      <c r="C294" s="483"/>
      <c r="F294" s="484">
        <v>428.11</v>
      </c>
    </row>
    <row r="295" ht="18.45" customHeight="1" spans="1:6">
      <c r="A295" s="481">
        <v>2060208</v>
      </c>
      <c r="B295" s="482" t="s">
        <v>898</v>
      </c>
      <c r="C295" s="483">
        <v>1051</v>
      </c>
      <c r="F295" s="488">
        <v>7631</v>
      </c>
    </row>
    <row r="296" ht="18.45" hidden="1" customHeight="1" spans="1:6">
      <c r="A296" s="481">
        <v>2060299</v>
      </c>
      <c r="B296" s="482" t="s">
        <v>899</v>
      </c>
      <c r="C296" s="483"/>
      <c r="F296" s="484">
        <v>7631</v>
      </c>
    </row>
    <row r="297" ht="18.45" hidden="1" customHeight="1" spans="1:6">
      <c r="A297" s="481">
        <v>20603</v>
      </c>
      <c r="B297" s="482" t="s">
        <v>900</v>
      </c>
      <c r="C297" s="483">
        <f>SUM(C298:C302)</f>
        <v>0</v>
      </c>
      <c r="F297" s="488">
        <v>178407.82</v>
      </c>
    </row>
    <row r="298" ht="18.45" hidden="1" customHeight="1" spans="1:6">
      <c r="A298" s="481">
        <v>2060301</v>
      </c>
      <c r="B298" s="482" t="s">
        <v>893</v>
      </c>
      <c r="C298" s="483"/>
      <c r="F298" s="488">
        <v>102128.06</v>
      </c>
    </row>
    <row r="299" ht="18.45" hidden="1" customHeight="1" spans="1:6">
      <c r="A299" s="481">
        <v>2060302</v>
      </c>
      <c r="B299" s="482" t="s">
        <v>901</v>
      </c>
      <c r="C299" s="483"/>
      <c r="F299" s="484">
        <v>3191.93</v>
      </c>
    </row>
    <row r="300" ht="18.45" hidden="1" customHeight="1" spans="1:6">
      <c r="A300" s="481">
        <v>2060303</v>
      </c>
      <c r="B300" s="482" t="s">
        <v>902</v>
      </c>
      <c r="C300" s="483"/>
      <c r="F300" s="484">
        <v>2604.39</v>
      </c>
    </row>
    <row r="301" ht="18.45" hidden="1" customHeight="1" spans="1:6">
      <c r="A301" s="481">
        <v>2060304</v>
      </c>
      <c r="B301" s="482" t="s">
        <v>903</v>
      </c>
      <c r="C301" s="483"/>
      <c r="F301" s="484">
        <v>192.97</v>
      </c>
    </row>
    <row r="302" ht="18.45" hidden="1" customHeight="1" spans="1:6">
      <c r="A302" s="481">
        <v>2060399</v>
      </c>
      <c r="B302" s="482" t="s">
        <v>904</v>
      </c>
      <c r="C302" s="483"/>
      <c r="F302" s="484">
        <v>625.3</v>
      </c>
    </row>
    <row r="303" ht="18.45" customHeight="1" spans="1:6">
      <c r="A303" s="481">
        <v>20604</v>
      </c>
      <c r="B303" s="482" t="s">
        <v>905</v>
      </c>
      <c r="C303" s="483">
        <f>C304+C305+C306</f>
        <v>17000</v>
      </c>
      <c r="F303" s="484">
        <v>25</v>
      </c>
    </row>
    <row r="304" ht="18.45" hidden="1" customHeight="1" spans="1:6">
      <c r="A304" s="481">
        <v>2060401</v>
      </c>
      <c r="B304" s="482" t="s">
        <v>893</v>
      </c>
      <c r="C304" s="483"/>
      <c r="F304" s="484">
        <v>79.47</v>
      </c>
    </row>
    <row r="305" ht="18.45" customHeight="1" spans="1:6">
      <c r="A305" s="485">
        <v>2060404</v>
      </c>
      <c r="B305" s="482" t="s">
        <v>906</v>
      </c>
      <c r="C305" s="483">
        <f>16552-372</f>
        <v>16180</v>
      </c>
      <c r="F305" s="484">
        <v>5533</v>
      </c>
    </row>
    <row r="306" ht="18.45" customHeight="1" spans="1:6">
      <c r="A306" s="481">
        <v>2060499</v>
      </c>
      <c r="B306" s="482" t="s">
        <v>907</v>
      </c>
      <c r="C306" s="483">
        <v>820</v>
      </c>
      <c r="F306" s="484">
        <v>100</v>
      </c>
    </row>
    <row r="307" ht="18.45" hidden="1" customHeight="1" spans="1:6">
      <c r="A307" s="481">
        <v>20605</v>
      </c>
      <c r="B307" s="482" t="s">
        <v>908</v>
      </c>
      <c r="C307" s="483">
        <f>C308+C309+C310+C311</f>
        <v>0</v>
      </c>
      <c r="F307" s="484">
        <v>3210</v>
      </c>
    </row>
    <row r="308" ht="18.45" hidden="1" customHeight="1" spans="1:6">
      <c r="A308" s="481">
        <v>2060501</v>
      </c>
      <c r="B308" s="482" t="s">
        <v>893</v>
      </c>
      <c r="C308" s="483"/>
      <c r="F308" s="484">
        <v>12816</v>
      </c>
    </row>
    <row r="309" ht="18.45" hidden="1" customHeight="1" spans="1:6">
      <c r="A309" s="481">
        <v>2060502</v>
      </c>
      <c r="B309" s="482" t="s">
        <v>909</v>
      </c>
      <c r="C309" s="483"/>
      <c r="F309" s="484">
        <v>30750</v>
      </c>
    </row>
    <row r="310" ht="18.45" hidden="1" customHeight="1" spans="1:6">
      <c r="A310" s="481">
        <v>2060503</v>
      </c>
      <c r="B310" s="482" t="s">
        <v>910</v>
      </c>
      <c r="C310" s="483"/>
      <c r="F310" s="484">
        <v>43000</v>
      </c>
    </row>
    <row r="311" ht="18.45" hidden="1" customHeight="1" spans="1:6">
      <c r="A311" s="481">
        <v>2060599</v>
      </c>
      <c r="B311" s="482" t="s">
        <v>911</v>
      </c>
      <c r="C311" s="483"/>
      <c r="F311" s="488">
        <v>1500</v>
      </c>
    </row>
    <row r="312" ht="18.45" hidden="1" customHeight="1" spans="1:6">
      <c r="A312" s="481">
        <v>20606</v>
      </c>
      <c r="B312" s="482" t="s">
        <v>912</v>
      </c>
      <c r="C312" s="483"/>
      <c r="F312" s="484">
        <v>1500</v>
      </c>
    </row>
    <row r="313" ht="18.45" hidden="1" customHeight="1" spans="1:6">
      <c r="A313" s="481">
        <v>2060601</v>
      </c>
      <c r="B313" s="482" t="s">
        <v>913</v>
      </c>
      <c r="C313" s="483"/>
      <c r="F313" s="488">
        <v>51906.41</v>
      </c>
    </row>
    <row r="314" ht="18.45" hidden="1" customHeight="1" spans="1:6">
      <c r="A314" s="481">
        <v>2060602</v>
      </c>
      <c r="B314" s="482" t="s">
        <v>914</v>
      </c>
      <c r="C314" s="483"/>
      <c r="F314" s="484">
        <v>1603.02</v>
      </c>
    </row>
    <row r="315" ht="18.45" hidden="1" customHeight="1" spans="1:6">
      <c r="A315" s="481">
        <v>2060603</v>
      </c>
      <c r="B315" s="482" t="s">
        <v>915</v>
      </c>
      <c r="C315" s="483"/>
      <c r="F315" s="484">
        <v>1510.17</v>
      </c>
    </row>
    <row r="316" ht="18.45" hidden="1" customHeight="1" spans="1:6">
      <c r="A316" s="485">
        <v>2060699</v>
      </c>
      <c r="B316" s="482" t="s">
        <v>916</v>
      </c>
      <c r="C316" s="483"/>
      <c r="F316" s="484">
        <v>33300</v>
      </c>
    </row>
    <row r="317" ht="18.45" customHeight="1" spans="1:6">
      <c r="A317" s="481">
        <v>20607</v>
      </c>
      <c r="B317" s="482" t="s">
        <v>917</v>
      </c>
      <c r="C317" s="483">
        <f>SUM(C318:C323)</f>
        <v>180</v>
      </c>
      <c r="F317" s="484">
        <v>1257.72</v>
      </c>
    </row>
    <row r="318" ht="18.45" customHeight="1" spans="1:6">
      <c r="A318" s="481">
        <v>2060701</v>
      </c>
      <c r="B318" s="482" t="s">
        <v>893</v>
      </c>
      <c r="C318" s="483">
        <v>160</v>
      </c>
      <c r="F318" s="484">
        <v>119.5</v>
      </c>
    </row>
    <row r="319" ht="18.45" customHeight="1" spans="1:6">
      <c r="A319" s="481">
        <v>2060702</v>
      </c>
      <c r="B319" s="482" t="s">
        <v>918</v>
      </c>
      <c r="C319" s="483">
        <v>20</v>
      </c>
      <c r="F319" s="484">
        <v>2367.5</v>
      </c>
    </row>
    <row r="320" ht="18.45" hidden="1" customHeight="1" spans="1:6">
      <c r="A320" s="481">
        <v>2060703</v>
      </c>
      <c r="B320" s="482" t="s">
        <v>919</v>
      </c>
      <c r="C320" s="483"/>
      <c r="F320" s="484">
        <v>413</v>
      </c>
    </row>
    <row r="321" ht="18.45" hidden="1" customHeight="1" spans="1:6">
      <c r="A321" s="481">
        <v>2060704</v>
      </c>
      <c r="B321" s="482" t="s">
        <v>920</v>
      </c>
      <c r="C321" s="483"/>
      <c r="F321" s="484">
        <v>1233</v>
      </c>
    </row>
    <row r="322" ht="18.45" hidden="1" customHeight="1" spans="1:6">
      <c r="A322" s="481">
        <v>2060705</v>
      </c>
      <c r="B322" s="482" t="s">
        <v>921</v>
      </c>
      <c r="C322" s="483"/>
      <c r="F322" s="484">
        <v>10102.5</v>
      </c>
    </row>
    <row r="323" ht="18.45" hidden="1" customHeight="1" spans="1:6">
      <c r="A323" s="481">
        <v>2060799</v>
      </c>
      <c r="B323" s="482" t="s">
        <v>922</v>
      </c>
      <c r="C323" s="483"/>
      <c r="F323" s="488">
        <v>8237.35</v>
      </c>
    </row>
    <row r="324" ht="18.45" hidden="1" customHeight="1" spans="1:6">
      <c r="A324" s="481">
        <v>20608</v>
      </c>
      <c r="B324" s="482" t="s">
        <v>923</v>
      </c>
      <c r="C324" s="483"/>
      <c r="F324" s="484">
        <v>8000</v>
      </c>
    </row>
    <row r="325" ht="18.45" hidden="1" customHeight="1" spans="1:6">
      <c r="A325" s="481">
        <v>2060801</v>
      </c>
      <c r="B325" s="482" t="s">
        <v>924</v>
      </c>
      <c r="C325" s="483"/>
      <c r="F325" s="484">
        <v>232.35</v>
      </c>
    </row>
    <row r="326" ht="18.45" hidden="1" customHeight="1" spans="1:6">
      <c r="A326" s="481">
        <v>2060802</v>
      </c>
      <c r="B326" s="482" t="s">
        <v>925</v>
      </c>
      <c r="C326" s="483"/>
      <c r="F326" s="484">
        <v>5</v>
      </c>
    </row>
    <row r="327" ht="18.45" hidden="1" customHeight="1" spans="1:6">
      <c r="A327" s="481">
        <v>2060899</v>
      </c>
      <c r="B327" s="482" t="s">
        <v>926</v>
      </c>
      <c r="C327" s="483"/>
      <c r="F327" s="488">
        <v>5336</v>
      </c>
    </row>
    <row r="328" ht="18.45" hidden="1" customHeight="1" spans="1:6">
      <c r="A328" s="481">
        <v>20609</v>
      </c>
      <c r="B328" s="482" t="s">
        <v>927</v>
      </c>
      <c r="C328" s="483"/>
      <c r="F328" s="484">
        <v>650</v>
      </c>
    </row>
    <row r="329" ht="18.45" hidden="1" customHeight="1" spans="1:6">
      <c r="A329" s="481">
        <v>2060901</v>
      </c>
      <c r="B329" s="482" t="s">
        <v>928</v>
      </c>
      <c r="C329" s="483"/>
      <c r="F329" s="484">
        <v>4686</v>
      </c>
    </row>
    <row r="330" ht="18.45" hidden="1" customHeight="1" spans="1:6">
      <c r="A330" s="481">
        <v>2060902</v>
      </c>
      <c r="B330" s="482" t="s">
        <v>929</v>
      </c>
      <c r="C330" s="483"/>
      <c r="F330" s="488">
        <v>9300</v>
      </c>
    </row>
    <row r="331" ht="18.45" hidden="1" customHeight="1" spans="1:6">
      <c r="A331" s="481">
        <v>2060999</v>
      </c>
      <c r="B331" s="482" t="s">
        <v>930</v>
      </c>
      <c r="C331" s="483"/>
      <c r="F331" s="484">
        <v>7500</v>
      </c>
    </row>
    <row r="332" ht="18.45" customHeight="1" spans="1:6">
      <c r="A332" s="481">
        <v>20699</v>
      </c>
      <c r="B332" s="482" t="s">
        <v>931</v>
      </c>
      <c r="C332" s="483">
        <f>SUM(C333:C336)</f>
        <v>20000</v>
      </c>
      <c r="F332" s="484">
        <v>1800</v>
      </c>
    </row>
    <row r="333" ht="18.45" hidden="1" customHeight="1" spans="1:6">
      <c r="A333" s="481">
        <v>2069901</v>
      </c>
      <c r="B333" s="482" t="s">
        <v>932</v>
      </c>
      <c r="C333" s="483"/>
      <c r="F333" s="488">
        <v>30520</v>
      </c>
    </row>
    <row r="334" ht="18.45" hidden="1" customHeight="1" spans="1:6">
      <c r="A334" s="481">
        <v>2069902</v>
      </c>
      <c r="B334" s="482" t="s">
        <v>933</v>
      </c>
      <c r="C334" s="483"/>
      <c r="F334" s="488">
        <v>30519.94</v>
      </c>
    </row>
    <row r="335" ht="18.45" hidden="1" customHeight="1" spans="1:6">
      <c r="A335" s="481">
        <v>2069903</v>
      </c>
      <c r="B335" s="482" t="s">
        <v>934</v>
      </c>
      <c r="C335" s="483"/>
      <c r="F335" s="484">
        <v>451.04</v>
      </c>
    </row>
    <row r="336" ht="18.45" customHeight="1" spans="1:6">
      <c r="A336" s="481">
        <v>2069999</v>
      </c>
      <c r="B336" s="482" t="s">
        <v>931</v>
      </c>
      <c r="C336" s="483">
        <v>20000</v>
      </c>
      <c r="F336" s="484">
        <v>20600</v>
      </c>
    </row>
    <row r="337" ht="18.45" customHeight="1" spans="1:6">
      <c r="A337" s="481">
        <v>207</v>
      </c>
      <c r="B337" s="482" t="s">
        <v>935</v>
      </c>
      <c r="C337" s="483">
        <f>C338+C354+C362+C373+C382+C391</f>
        <v>16063</v>
      </c>
      <c r="F337" s="484">
        <v>1483.29</v>
      </c>
    </row>
    <row r="338" ht="18.45" customHeight="1" spans="1:6">
      <c r="A338" s="481">
        <v>20701</v>
      </c>
      <c r="B338" s="482" t="s">
        <v>936</v>
      </c>
      <c r="C338" s="483">
        <f>SUM(C339:C353)</f>
        <v>12643</v>
      </c>
      <c r="F338" s="484">
        <v>7502.61</v>
      </c>
    </row>
    <row r="339" ht="18.45" customHeight="1" spans="1:6">
      <c r="A339" s="481">
        <v>2070101</v>
      </c>
      <c r="B339" s="482" t="s">
        <v>696</v>
      </c>
      <c r="C339" s="483">
        <v>350</v>
      </c>
      <c r="F339" s="484">
        <v>313</v>
      </c>
    </row>
    <row r="340" ht="18.45" hidden="1" customHeight="1" spans="1:6">
      <c r="A340" s="481">
        <v>2070102</v>
      </c>
      <c r="B340" s="482" t="s">
        <v>706</v>
      </c>
      <c r="C340" s="483"/>
      <c r="F340" s="484">
        <v>170</v>
      </c>
    </row>
    <row r="341" ht="18.45" hidden="1" customHeight="1" spans="1:6">
      <c r="A341" s="481">
        <v>2070103</v>
      </c>
      <c r="B341" s="482" t="s">
        <v>707</v>
      </c>
      <c r="C341" s="483"/>
      <c r="F341" s="488">
        <v>46667.95</v>
      </c>
    </row>
    <row r="342" ht="18.45" customHeight="1" spans="1:6">
      <c r="A342" s="481">
        <v>2070104</v>
      </c>
      <c r="B342" s="482" t="s">
        <v>937</v>
      </c>
      <c r="C342" s="483">
        <v>160</v>
      </c>
      <c r="F342" s="488">
        <v>407.35</v>
      </c>
    </row>
    <row r="343" ht="18.45" hidden="1" customHeight="1" spans="1:6">
      <c r="A343" s="481">
        <v>2070105</v>
      </c>
      <c r="B343" s="482" t="s">
        <v>938</v>
      </c>
      <c r="C343" s="483"/>
      <c r="F343" s="484">
        <v>374.12</v>
      </c>
    </row>
    <row r="344" ht="18.45" hidden="1" customHeight="1" spans="1:6">
      <c r="A344" s="481">
        <v>2070106</v>
      </c>
      <c r="B344" s="482" t="s">
        <v>939</v>
      </c>
      <c r="C344" s="483"/>
      <c r="F344" s="484">
        <v>33.23</v>
      </c>
    </row>
    <row r="345" ht="18.45" hidden="1" customHeight="1" spans="1:6">
      <c r="A345" s="481">
        <v>2070107</v>
      </c>
      <c r="B345" s="482" t="s">
        <v>940</v>
      </c>
      <c r="C345" s="483"/>
      <c r="F345" s="488">
        <v>46250.6</v>
      </c>
    </row>
    <row r="346" ht="18.45" customHeight="1" spans="1:6">
      <c r="A346" s="481">
        <v>2070108</v>
      </c>
      <c r="B346" s="482" t="s">
        <v>941</v>
      </c>
      <c r="C346" s="483">
        <v>15</v>
      </c>
      <c r="F346" s="484">
        <v>3000</v>
      </c>
    </row>
    <row r="347" ht="18.45" customHeight="1" spans="1:6">
      <c r="A347" s="481">
        <v>2070109</v>
      </c>
      <c r="B347" s="482" t="s">
        <v>942</v>
      </c>
      <c r="C347" s="483">
        <v>260</v>
      </c>
      <c r="F347" s="484">
        <v>43250.6</v>
      </c>
    </row>
    <row r="348" ht="18.45" hidden="1" customHeight="1" spans="1:6">
      <c r="A348" s="481">
        <v>2070110</v>
      </c>
      <c r="B348" s="482" t="s">
        <v>943</v>
      </c>
      <c r="C348" s="483"/>
      <c r="F348" s="488">
        <v>10</v>
      </c>
    </row>
    <row r="349" ht="18.45" hidden="1" customHeight="1" spans="1:6">
      <c r="A349" s="481">
        <v>2070111</v>
      </c>
      <c r="B349" s="482" t="s">
        <v>944</v>
      </c>
      <c r="C349" s="483"/>
      <c r="F349" s="484">
        <v>10</v>
      </c>
    </row>
    <row r="350" ht="18.45" customHeight="1" spans="1:6">
      <c r="A350" s="481">
        <v>2070112</v>
      </c>
      <c r="B350" s="482" t="s">
        <v>945</v>
      </c>
      <c r="C350" s="483">
        <v>242</v>
      </c>
      <c r="F350" s="488">
        <v>278</v>
      </c>
    </row>
    <row r="351" ht="18.45" hidden="1" customHeight="1" spans="1:6">
      <c r="A351" s="481">
        <v>2070113</v>
      </c>
      <c r="B351" s="482" t="s">
        <v>946</v>
      </c>
      <c r="C351" s="483"/>
      <c r="F351" s="488">
        <v>278</v>
      </c>
    </row>
    <row r="352" ht="18.45" hidden="1" customHeight="1" spans="1:6">
      <c r="A352" s="481">
        <v>2070114</v>
      </c>
      <c r="B352" s="482" t="s">
        <v>947</v>
      </c>
      <c r="C352" s="483"/>
      <c r="F352" s="484">
        <v>278</v>
      </c>
    </row>
    <row r="353" ht="18.45" customHeight="1" spans="1:6">
      <c r="A353" s="481">
        <v>2070199</v>
      </c>
      <c r="B353" s="482" t="s">
        <v>948</v>
      </c>
      <c r="C353" s="483">
        <f>11560+56</f>
        <v>11616</v>
      </c>
      <c r="F353" s="488">
        <v>3774.51</v>
      </c>
    </row>
    <row r="354" ht="18.45" customHeight="1" spans="1:6">
      <c r="A354" s="481">
        <v>20702</v>
      </c>
      <c r="B354" s="482" t="s">
        <v>949</v>
      </c>
      <c r="C354" s="483">
        <f>SUM(C355:C361)</f>
        <v>150</v>
      </c>
      <c r="F354" s="488">
        <v>3624.51</v>
      </c>
    </row>
    <row r="355" ht="18.45" hidden="1" customHeight="1" spans="1:6">
      <c r="A355" s="481">
        <v>2070201</v>
      </c>
      <c r="B355" s="482" t="s">
        <v>696</v>
      </c>
      <c r="C355" s="483"/>
      <c r="F355" s="484">
        <v>2881.63</v>
      </c>
    </row>
    <row r="356" ht="18.45" hidden="1" customHeight="1" spans="1:6">
      <c r="A356" s="481">
        <v>2070202</v>
      </c>
      <c r="B356" s="482" t="s">
        <v>706</v>
      </c>
      <c r="C356" s="483"/>
      <c r="F356" s="484">
        <v>742.88</v>
      </c>
    </row>
    <row r="357" ht="18.45" hidden="1" customHeight="1" spans="1:6">
      <c r="A357" s="481">
        <v>2070203</v>
      </c>
      <c r="B357" s="482" t="s">
        <v>707</v>
      </c>
      <c r="C357" s="483"/>
      <c r="F357" s="488">
        <v>150</v>
      </c>
    </row>
    <row r="358" ht="18.45" customHeight="1" spans="1:6">
      <c r="A358" s="481">
        <v>2070204</v>
      </c>
      <c r="B358" s="482" t="s">
        <v>950</v>
      </c>
      <c r="C358" s="483">
        <v>100</v>
      </c>
      <c r="F358" s="484">
        <v>150</v>
      </c>
    </row>
    <row r="359" ht="18.45" customHeight="1" spans="1:6">
      <c r="A359" s="481">
        <v>2070205</v>
      </c>
      <c r="B359" s="482" t="s">
        <v>951</v>
      </c>
      <c r="C359" s="483">
        <v>50</v>
      </c>
      <c r="F359" s="488">
        <v>266</v>
      </c>
    </row>
    <row r="360" ht="18.45" hidden="1" customHeight="1" spans="1:6">
      <c r="A360" s="481">
        <v>2070206</v>
      </c>
      <c r="B360" s="482" t="s">
        <v>952</v>
      </c>
      <c r="C360" s="483"/>
      <c r="F360" s="488">
        <v>266</v>
      </c>
    </row>
    <row r="361" ht="18.45" hidden="1" customHeight="1" spans="1:6">
      <c r="A361" s="481">
        <v>2070299</v>
      </c>
      <c r="B361" s="482" t="s">
        <v>953</v>
      </c>
      <c r="C361" s="483"/>
      <c r="F361" s="484">
        <v>265.86</v>
      </c>
    </row>
    <row r="362" ht="18.45" customHeight="1" spans="1:6">
      <c r="A362" s="481">
        <v>20703</v>
      </c>
      <c r="B362" s="482" t="s">
        <v>954</v>
      </c>
      <c r="C362" s="483">
        <f>SUM(C363:C372)</f>
        <v>250</v>
      </c>
      <c r="F362" s="484">
        <v>45</v>
      </c>
    </row>
    <row r="363" ht="18.45" hidden="1" customHeight="1" spans="1:6">
      <c r="A363" s="481">
        <v>2070301</v>
      </c>
      <c r="B363" s="482" t="s">
        <v>696</v>
      </c>
      <c r="C363" s="483"/>
      <c r="F363" s="484">
        <v>2372</v>
      </c>
    </row>
    <row r="364" ht="18.45" hidden="1" customHeight="1" spans="1:6">
      <c r="A364" s="481">
        <v>2070302</v>
      </c>
      <c r="B364" s="482" t="s">
        <v>706</v>
      </c>
      <c r="C364" s="483"/>
      <c r="F364" s="484">
        <v>400</v>
      </c>
    </row>
    <row r="365" ht="18.45" hidden="1" customHeight="1" spans="1:6">
      <c r="A365" s="481">
        <v>2070303</v>
      </c>
      <c r="B365" s="482" t="s">
        <v>707</v>
      </c>
      <c r="C365" s="483"/>
      <c r="F365" s="488">
        <v>3408.12</v>
      </c>
    </row>
    <row r="366" ht="18.45" hidden="1" customHeight="1" spans="1:6">
      <c r="A366" s="481">
        <v>2070304</v>
      </c>
      <c r="B366" s="482" t="s">
        <v>955</v>
      </c>
      <c r="C366" s="483"/>
      <c r="F366" s="488">
        <v>957.06</v>
      </c>
    </row>
    <row r="367" ht="18.45" hidden="1" customHeight="1" spans="1:6">
      <c r="A367" s="481">
        <v>2070305</v>
      </c>
      <c r="B367" s="482" t="s">
        <v>956</v>
      </c>
      <c r="C367" s="483"/>
      <c r="F367" s="484">
        <v>802.67</v>
      </c>
    </row>
    <row r="368" ht="18.45" hidden="1" customHeight="1" spans="1:6">
      <c r="A368" s="481">
        <v>2070306</v>
      </c>
      <c r="B368" s="482" t="s">
        <v>957</v>
      </c>
      <c r="C368" s="483"/>
      <c r="F368" s="484">
        <v>62</v>
      </c>
    </row>
    <row r="369" ht="18.45" customHeight="1" spans="1:6">
      <c r="A369" s="481">
        <v>2070307</v>
      </c>
      <c r="B369" s="482" t="s">
        <v>958</v>
      </c>
      <c r="C369" s="483">
        <v>250</v>
      </c>
      <c r="F369" s="484">
        <v>45</v>
      </c>
    </row>
    <row r="370" ht="18.45" hidden="1" customHeight="1" spans="1:6">
      <c r="A370" s="481">
        <v>2070308</v>
      </c>
      <c r="B370" s="482" t="s">
        <v>959</v>
      </c>
      <c r="C370" s="483"/>
      <c r="F370" s="484">
        <v>47.39</v>
      </c>
    </row>
    <row r="371" ht="18.45" hidden="1" customHeight="1" spans="1:6">
      <c r="A371" s="481">
        <v>2070309</v>
      </c>
      <c r="B371" s="482" t="s">
        <v>960</v>
      </c>
      <c r="C371" s="483"/>
      <c r="F371" s="488">
        <v>1630.83</v>
      </c>
    </row>
    <row r="372" ht="18.45" hidden="1" customHeight="1" spans="1:6">
      <c r="A372" s="481">
        <v>2070399</v>
      </c>
      <c r="B372" s="482" t="s">
        <v>961</v>
      </c>
      <c r="C372" s="483"/>
      <c r="F372" s="484">
        <v>1630.83</v>
      </c>
    </row>
    <row r="373" ht="18.45" customHeight="1" spans="1:6">
      <c r="A373" s="481">
        <v>20706</v>
      </c>
      <c r="B373" s="482" t="s">
        <v>962</v>
      </c>
      <c r="C373" s="483">
        <f>SUM(C374:C381)</f>
        <v>20</v>
      </c>
      <c r="F373" s="488">
        <v>797.43</v>
      </c>
    </row>
    <row r="374" ht="18.45" hidden="1" customHeight="1" spans="1:6">
      <c r="A374" s="481">
        <v>2070601</v>
      </c>
      <c r="B374" s="482" t="s">
        <v>696</v>
      </c>
      <c r="C374" s="483"/>
      <c r="F374" s="484">
        <v>280</v>
      </c>
    </row>
    <row r="375" ht="18.45" hidden="1" customHeight="1" spans="1:6">
      <c r="A375" s="481">
        <v>2070602</v>
      </c>
      <c r="B375" s="482" t="s">
        <v>706</v>
      </c>
      <c r="C375" s="483"/>
      <c r="F375" s="484">
        <v>517.43</v>
      </c>
    </row>
    <row r="376" ht="18.45" hidden="1" customHeight="1" spans="1:6">
      <c r="A376" s="481">
        <v>2070603</v>
      </c>
      <c r="B376" s="482" t="s">
        <v>707</v>
      </c>
      <c r="C376" s="483"/>
      <c r="F376" s="488">
        <v>22.8</v>
      </c>
    </row>
    <row r="377" ht="18.45" hidden="1" customHeight="1" spans="1:6">
      <c r="A377" s="481">
        <v>2070604</v>
      </c>
      <c r="B377" s="482" t="s">
        <v>963</v>
      </c>
      <c r="C377" s="483"/>
      <c r="F377" s="484">
        <v>22.8</v>
      </c>
    </row>
    <row r="378" ht="18.45" hidden="1" customHeight="1" spans="1:6">
      <c r="A378" s="481">
        <v>2070605</v>
      </c>
      <c r="B378" s="482" t="s">
        <v>964</v>
      </c>
      <c r="C378" s="483"/>
      <c r="F378" s="488">
        <v>175</v>
      </c>
    </row>
    <row r="379" ht="18.45" hidden="1" customHeight="1" spans="1:6">
      <c r="A379" s="481">
        <v>2070606</v>
      </c>
      <c r="B379" s="482" t="s">
        <v>965</v>
      </c>
      <c r="C379" s="483"/>
      <c r="F379" s="488">
        <v>175</v>
      </c>
    </row>
    <row r="380" ht="18.45" hidden="1" customHeight="1" spans="1:6">
      <c r="A380" s="481">
        <v>2070607</v>
      </c>
      <c r="B380" s="482" t="s">
        <v>966</v>
      </c>
      <c r="C380" s="483"/>
      <c r="F380" s="488">
        <v>2000</v>
      </c>
    </row>
    <row r="381" ht="18.45" customHeight="1" spans="1:6">
      <c r="A381" s="481">
        <v>2070699</v>
      </c>
      <c r="B381" s="482" t="s">
        <v>967</v>
      </c>
      <c r="C381" s="483">
        <v>20</v>
      </c>
      <c r="F381" s="488">
        <v>2000</v>
      </c>
    </row>
    <row r="382" ht="18.45" customHeight="1" spans="1:6">
      <c r="A382" s="481">
        <v>20708</v>
      </c>
      <c r="B382" s="482" t="s">
        <v>968</v>
      </c>
      <c r="C382" s="483">
        <f>SUM(C383:C390)</f>
        <v>3000</v>
      </c>
      <c r="F382" s="484">
        <v>2000</v>
      </c>
    </row>
    <row r="383" ht="18.45" hidden="1" customHeight="1" spans="1:6">
      <c r="A383" s="481">
        <v>2070801</v>
      </c>
      <c r="B383" s="482" t="s">
        <v>696</v>
      </c>
      <c r="C383" s="483"/>
      <c r="F383" s="488">
        <v>24000</v>
      </c>
    </row>
    <row r="384" ht="18.45" hidden="1" customHeight="1" spans="1:6">
      <c r="A384" s="481">
        <v>2070802</v>
      </c>
      <c r="B384" s="482" t="s">
        <v>706</v>
      </c>
      <c r="C384" s="483"/>
      <c r="F384" s="488">
        <v>24000</v>
      </c>
    </row>
    <row r="385" ht="18.45" hidden="1" customHeight="1" spans="1:6">
      <c r="A385" s="481">
        <v>2070803</v>
      </c>
      <c r="B385" s="482" t="s">
        <v>707</v>
      </c>
      <c r="C385" s="483"/>
      <c r="F385" s="484">
        <v>24000</v>
      </c>
    </row>
    <row r="386" ht="18.45" hidden="1" customHeight="1" spans="1:3">
      <c r="A386" s="481">
        <v>2070804</v>
      </c>
      <c r="B386" s="482" t="s">
        <v>969</v>
      </c>
      <c r="C386" s="483"/>
    </row>
    <row r="387" ht="18.45" hidden="1" customHeight="1" spans="1:3">
      <c r="A387" s="481">
        <v>2070805</v>
      </c>
      <c r="B387" s="482" t="s">
        <v>970</v>
      </c>
      <c r="C387" s="483"/>
    </row>
    <row r="388" ht="18.45" hidden="1" customHeight="1" spans="1:3">
      <c r="A388" s="481">
        <v>2070806</v>
      </c>
      <c r="B388" s="482" t="s">
        <v>971</v>
      </c>
      <c r="C388" s="483"/>
    </row>
    <row r="389" ht="18.45" customHeight="1" spans="1:3">
      <c r="A389" s="481">
        <v>2070808</v>
      </c>
      <c r="B389" s="482" t="s">
        <v>972</v>
      </c>
      <c r="C389" s="483">
        <v>3000</v>
      </c>
    </row>
    <row r="390" ht="18.45" hidden="1" customHeight="1" spans="1:3">
      <c r="A390" s="481">
        <v>2070899</v>
      </c>
      <c r="B390" s="482" t="s">
        <v>973</v>
      </c>
      <c r="C390" s="483"/>
    </row>
    <row r="391" ht="18.45" hidden="1" customHeight="1" spans="1:3">
      <c r="A391" s="481">
        <v>20799</v>
      </c>
      <c r="B391" s="482" t="s">
        <v>974</v>
      </c>
      <c r="C391" s="483">
        <f>C392+C393+C394</f>
        <v>0</v>
      </c>
    </row>
    <row r="392" ht="18.45" hidden="1" customHeight="1" spans="1:3">
      <c r="A392" s="481">
        <v>2079902</v>
      </c>
      <c r="B392" s="482" t="s">
        <v>975</v>
      </c>
      <c r="C392" s="483"/>
    </row>
    <row r="393" ht="18.45" hidden="1" customHeight="1" spans="1:3">
      <c r="A393" s="481">
        <v>2079903</v>
      </c>
      <c r="B393" s="482" t="s">
        <v>976</v>
      </c>
      <c r="C393" s="483"/>
    </row>
    <row r="394" ht="18.45" hidden="1" customHeight="1" spans="1:3">
      <c r="A394" s="481">
        <v>2079999</v>
      </c>
      <c r="B394" s="482" t="s">
        <v>974</v>
      </c>
      <c r="C394" s="483"/>
    </row>
    <row r="395" ht="18.45" customHeight="1" spans="1:3">
      <c r="A395" s="481">
        <v>208</v>
      </c>
      <c r="B395" s="482" t="s">
        <v>977</v>
      </c>
      <c r="C395" s="483">
        <f>C396+C410+C418+C420+C428+C432+C442+C450+C457+C465+C474+C479+C482+C485+C488+C491+C494+C498+C503+C511+C514</f>
        <v>164581</v>
      </c>
    </row>
    <row r="396" ht="18.45" customHeight="1" spans="1:3">
      <c r="A396" s="481">
        <v>20801</v>
      </c>
      <c r="B396" s="482" t="s">
        <v>978</v>
      </c>
      <c r="C396" s="483">
        <f>SUM(C397:C409)</f>
        <v>11960</v>
      </c>
    </row>
    <row r="397" ht="18.45" customHeight="1" spans="1:3">
      <c r="A397" s="481">
        <v>2080101</v>
      </c>
      <c r="B397" s="482" t="s">
        <v>696</v>
      </c>
      <c r="C397" s="483">
        <v>988</v>
      </c>
    </row>
    <row r="398" ht="18.45" customHeight="1" spans="1:3">
      <c r="A398" s="481">
        <v>2080102</v>
      </c>
      <c r="B398" s="482" t="s">
        <v>706</v>
      </c>
      <c r="C398" s="483">
        <v>67</v>
      </c>
    </row>
    <row r="399" ht="18.45" hidden="1" customHeight="1" spans="1:3">
      <c r="A399" s="481">
        <v>2080103</v>
      </c>
      <c r="B399" s="482" t="s">
        <v>707</v>
      </c>
      <c r="C399" s="483"/>
    </row>
    <row r="400" ht="18.45" hidden="1" customHeight="1" spans="1:3">
      <c r="A400" s="481">
        <v>2080104</v>
      </c>
      <c r="B400" s="482" t="s">
        <v>979</v>
      </c>
      <c r="C400" s="483"/>
    </row>
    <row r="401" ht="18.45" customHeight="1" spans="1:3">
      <c r="A401" s="481">
        <v>2080105</v>
      </c>
      <c r="B401" s="482" t="s">
        <v>980</v>
      </c>
      <c r="C401" s="483">
        <v>109</v>
      </c>
    </row>
    <row r="402" ht="18.45" customHeight="1" spans="1:3">
      <c r="A402" s="481">
        <v>2080106</v>
      </c>
      <c r="B402" s="482" t="s">
        <v>981</v>
      </c>
      <c r="C402" s="483">
        <v>382</v>
      </c>
    </row>
    <row r="403" ht="18.45" customHeight="1" spans="1:3">
      <c r="A403" s="481">
        <v>2080107</v>
      </c>
      <c r="B403" s="482" t="s">
        <v>982</v>
      </c>
      <c r="C403" s="483">
        <v>28</v>
      </c>
    </row>
    <row r="404" ht="18.45" hidden="1" customHeight="1" spans="1:3">
      <c r="A404" s="481">
        <v>2080108</v>
      </c>
      <c r="B404" s="482" t="s">
        <v>723</v>
      </c>
      <c r="C404" s="483"/>
    </row>
    <row r="405" ht="18.45" customHeight="1" spans="1:3">
      <c r="A405" s="481">
        <v>2080109</v>
      </c>
      <c r="B405" s="482" t="s">
        <v>983</v>
      </c>
      <c r="C405" s="483">
        <v>10270</v>
      </c>
    </row>
    <row r="406" ht="18.45" hidden="1" customHeight="1" spans="1:3">
      <c r="A406" s="481">
        <v>2080110</v>
      </c>
      <c r="B406" s="482" t="s">
        <v>984</v>
      </c>
      <c r="C406" s="483"/>
    </row>
    <row r="407" ht="18.45" hidden="1" customHeight="1" spans="1:3">
      <c r="A407" s="481">
        <v>2080111</v>
      </c>
      <c r="B407" s="482" t="s">
        <v>985</v>
      </c>
      <c r="C407" s="483"/>
    </row>
    <row r="408" ht="18.45" customHeight="1" spans="1:3">
      <c r="A408" s="481">
        <v>2080112</v>
      </c>
      <c r="B408" s="482" t="s">
        <v>986</v>
      </c>
      <c r="C408" s="483">
        <v>66</v>
      </c>
    </row>
    <row r="409" ht="18.45" customHeight="1" spans="1:3">
      <c r="A409" s="481">
        <v>2080199</v>
      </c>
      <c r="B409" s="482" t="s">
        <v>987</v>
      </c>
      <c r="C409" s="483">
        <v>50</v>
      </c>
    </row>
    <row r="410" ht="18.45" customHeight="1" spans="1:3">
      <c r="A410" s="481">
        <v>20802</v>
      </c>
      <c r="B410" s="482" t="s">
        <v>988</v>
      </c>
      <c r="C410" s="483">
        <f>SUM(C411:C417)</f>
        <v>2438</v>
      </c>
    </row>
    <row r="411" ht="18.45" customHeight="1" spans="1:3">
      <c r="A411" s="481">
        <v>2080201</v>
      </c>
      <c r="B411" s="482" t="s">
        <v>696</v>
      </c>
      <c r="C411" s="483">
        <v>543</v>
      </c>
    </row>
    <row r="412" ht="18.45" hidden="1" customHeight="1" spans="1:3">
      <c r="A412" s="481">
        <v>2080202</v>
      </c>
      <c r="B412" s="482" t="s">
        <v>706</v>
      </c>
      <c r="C412" s="483"/>
    </row>
    <row r="413" ht="18.45" hidden="1" customHeight="1" spans="1:3">
      <c r="A413" s="481">
        <v>2080203</v>
      </c>
      <c r="B413" s="482" t="s">
        <v>707</v>
      </c>
      <c r="C413" s="483"/>
    </row>
    <row r="414" ht="18.45" hidden="1" customHeight="1" spans="1:3">
      <c r="A414" s="481">
        <v>2080206</v>
      </c>
      <c r="B414" s="482" t="s">
        <v>989</v>
      </c>
      <c r="C414" s="483"/>
    </row>
    <row r="415" ht="18.45" hidden="1" customHeight="1" spans="1:3">
      <c r="A415" s="481">
        <v>2080207</v>
      </c>
      <c r="B415" s="482" t="s">
        <v>990</v>
      </c>
      <c r="C415" s="483"/>
    </row>
    <row r="416" ht="18.45" customHeight="1" spans="1:3">
      <c r="A416" s="481">
        <v>2080208</v>
      </c>
      <c r="B416" s="482" t="s">
        <v>991</v>
      </c>
      <c r="C416" s="483">
        <v>220</v>
      </c>
    </row>
    <row r="417" ht="18.45" customHeight="1" spans="1:3">
      <c r="A417" s="481">
        <v>2080299</v>
      </c>
      <c r="B417" s="482" t="s">
        <v>992</v>
      </c>
      <c r="C417" s="483">
        <v>1675</v>
      </c>
    </row>
    <row r="418" ht="18.45" hidden="1" customHeight="1" spans="1:3">
      <c r="A418" s="481">
        <v>20804</v>
      </c>
      <c r="B418" s="482" t="s">
        <v>993</v>
      </c>
      <c r="C418" s="483">
        <f>C419</f>
        <v>0</v>
      </c>
    </row>
    <row r="419" ht="18.45" hidden="1" customHeight="1" spans="1:3">
      <c r="A419" s="481">
        <v>2080402</v>
      </c>
      <c r="B419" s="482" t="s">
        <v>994</v>
      </c>
      <c r="C419" s="483"/>
    </row>
    <row r="420" ht="18.45" customHeight="1" spans="1:3">
      <c r="A420" s="481">
        <v>20805</v>
      </c>
      <c r="B420" s="482" t="s">
        <v>995</v>
      </c>
      <c r="C420" s="483">
        <f>SUM(C421:C427)</f>
        <v>48062</v>
      </c>
    </row>
    <row r="421" ht="18.45" customHeight="1" spans="1:3">
      <c r="A421" s="481">
        <v>2080501</v>
      </c>
      <c r="B421" s="482" t="s">
        <v>996</v>
      </c>
      <c r="C421" s="483">
        <v>1860</v>
      </c>
    </row>
    <row r="422" ht="18.45" customHeight="1" spans="1:3">
      <c r="A422" s="481">
        <v>2080502</v>
      </c>
      <c r="B422" s="482" t="s">
        <v>997</v>
      </c>
      <c r="C422" s="483">
        <v>974</v>
      </c>
    </row>
    <row r="423" ht="18.45" hidden="1" customHeight="1" spans="1:3">
      <c r="A423" s="481">
        <v>2080503</v>
      </c>
      <c r="B423" s="482" t="s">
        <v>998</v>
      </c>
      <c r="C423" s="483"/>
    </row>
    <row r="424" ht="18.45" hidden="1" customHeight="1" spans="1:3">
      <c r="A424" s="481">
        <v>2080505</v>
      </c>
      <c r="B424" s="482" t="s">
        <v>999</v>
      </c>
      <c r="C424" s="483"/>
    </row>
    <row r="425" ht="18.45" hidden="1" customHeight="1" spans="1:3">
      <c r="A425" s="481">
        <v>2080506</v>
      </c>
      <c r="B425" s="482" t="s">
        <v>1000</v>
      </c>
      <c r="C425" s="483"/>
    </row>
    <row r="426" ht="18.45" customHeight="1" spans="1:3">
      <c r="A426" s="481">
        <v>2080507</v>
      </c>
      <c r="B426" s="482" t="s">
        <v>1001</v>
      </c>
      <c r="C426" s="483">
        <f>26987+1709</f>
        <v>28696</v>
      </c>
    </row>
    <row r="427" ht="18.45" customHeight="1" spans="1:3">
      <c r="A427" s="481">
        <v>2080599</v>
      </c>
      <c r="B427" s="482" t="s">
        <v>1002</v>
      </c>
      <c r="C427" s="483">
        <v>16532</v>
      </c>
    </row>
    <row r="428" ht="18.45" hidden="1" customHeight="1" spans="1:3">
      <c r="A428" s="481">
        <v>20806</v>
      </c>
      <c r="B428" s="482" t="s">
        <v>1003</v>
      </c>
      <c r="C428" s="483">
        <f>SUM(C429:C431)</f>
        <v>0</v>
      </c>
    </row>
    <row r="429" ht="18.45" hidden="1" customHeight="1" spans="1:3">
      <c r="A429" s="481">
        <v>2080601</v>
      </c>
      <c r="B429" s="482" t="s">
        <v>1004</v>
      </c>
      <c r="C429" s="483"/>
    </row>
    <row r="430" ht="18.45" hidden="1" customHeight="1" spans="1:3">
      <c r="A430" s="481">
        <v>2080602</v>
      </c>
      <c r="B430" s="482" t="s">
        <v>1005</v>
      </c>
      <c r="C430" s="483"/>
    </row>
    <row r="431" ht="18.45" hidden="1" customHeight="1" spans="1:3">
      <c r="A431" s="481">
        <v>2080699</v>
      </c>
      <c r="B431" s="482" t="s">
        <v>1006</v>
      </c>
      <c r="C431" s="483"/>
    </row>
    <row r="432" ht="18.45" customHeight="1" spans="1:3">
      <c r="A432" s="481">
        <v>20807</v>
      </c>
      <c r="B432" s="482" t="s">
        <v>1007</v>
      </c>
      <c r="C432" s="483">
        <f>SUM(C433:C441)</f>
        <v>7922</v>
      </c>
    </row>
    <row r="433" ht="18.45" customHeight="1" spans="1:3">
      <c r="A433" s="481">
        <v>2080701</v>
      </c>
      <c r="B433" s="482" t="s">
        <v>1008</v>
      </c>
      <c r="C433" s="483">
        <v>2384</v>
      </c>
    </row>
    <row r="434" ht="18.45" customHeight="1" spans="1:3">
      <c r="A434" s="481">
        <v>2080702</v>
      </c>
      <c r="B434" s="482" t="s">
        <v>1009</v>
      </c>
      <c r="C434" s="483">
        <v>560</v>
      </c>
    </row>
    <row r="435" ht="18.45" customHeight="1" spans="1:3">
      <c r="A435" s="481">
        <v>2080704</v>
      </c>
      <c r="B435" s="482" t="s">
        <v>1010</v>
      </c>
      <c r="C435" s="483">
        <v>3383</v>
      </c>
    </row>
    <row r="436" ht="18.45" customHeight="1" spans="1:3">
      <c r="A436" s="481">
        <v>2080705</v>
      </c>
      <c r="B436" s="482" t="s">
        <v>1011</v>
      </c>
      <c r="C436" s="483">
        <v>1595</v>
      </c>
    </row>
    <row r="437" ht="18.45" hidden="1" customHeight="1" spans="1:3">
      <c r="A437" s="481">
        <v>2080709</v>
      </c>
      <c r="B437" s="482" t="s">
        <v>1012</v>
      </c>
      <c r="C437" s="483"/>
    </row>
    <row r="438" ht="18.45" hidden="1" customHeight="1" spans="1:3">
      <c r="A438" s="481">
        <v>2080711</v>
      </c>
      <c r="B438" s="482" t="s">
        <v>1013</v>
      </c>
      <c r="C438" s="483"/>
    </row>
    <row r="439" ht="18.45" hidden="1" customHeight="1" spans="1:3">
      <c r="A439" s="481">
        <v>2080712</v>
      </c>
      <c r="B439" s="482" t="s">
        <v>1014</v>
      </c>
      <c r="C439" s="483"/>
    </row>
    <row r="440" ht="18.45" hidden="1" customHeight="1" spans="1:3">
      <c r="A440" s="481">
        <v>2080713</v>
      </c>
      <c r="B440" s="482" t="s">
        <v>1015</v>
      </c>
      <c r="C440" s="483"/>
    </row>
    <row r="441" ht="18.45" hidden="1" customHeight="1" spans="1:3">
      <c r="A441" s="481">
        <v>2080799</v>
      </c>
      <c r="B441" s="482" t="s">
        <v>1016</v>
      </c>
      <c r="C441" s="483"/>
    </row>
    <row r="442" ht="18.45" customHeight="1" spans="1:3">
      <c r="A442" s="481">
        <v>20808</v>
      </c>
      <c r="B442" s="482" t="s">
        <v>1017</v>
      </c>
      <c r="C442" s="483">
        <f>SUM(C443:C449)</f>
        <v>3922</v>
      </c>
    </row>
    <row r="443" ht="18.45" hidden="1" customHeight="1" spans="1:3">
      <c r="A443" s="481">
        <v>2080801</v>
      </c>
      <c r="B443" s="482" t="s">
        <v>1018</v>
      </c>
      <c r="C443" s="483"/>
    </row>
    <row r="444" ht="18.45" hidden="1" customHeight="1" spans="1:3">
      <c r="A444" s="481">
        <v>2080802</v>
      </c>
      <c r="B444" s="482" t="s">
        <v>1019</v>
      </c>
      <c r="C444" s="483"/>
    </row>
    <row r="445" ht="18.45" hidden="1" customHeight="1" spans="1:3">
      <c r="A445" s="481">
        <v>2080803</v>
      </c>
      <c r="B445" s="482" t="s">
        <v>1020</v>
      </c>
      <c r="C445" s="483"/>
    </row>
    <row r="446" ht="18.45" hidden="1" customHeight="1" spans="1:3">
      <c r="A446" s="481">
        <v>2080804</v>
      </c>
      <c r="B446" s="482" t="s">
        <v>1021</v>
      </c>
      <c r="C446" s="483"/>
    </row>
    <row r="447" ht="18.45" customHeight="1" spans="1:3">
      <c r="A447" s="481">
        <v>2080805</v>
      </c>
      <c r="B447" s="482" t="s">
        <v>1022</v>
      </c>
      <c r="C447" s="483">
        <v>1534</v>
      </c>
    </row>
    <row r="448" ht="18.45" customHeight="1" spans="1:3">
      <c r="A448" s="481">
        <v>2080806</v>
      </c>
      <c r="B448" s="482" t="s">
        <v>1023</v>
      </c>
      <c r="C448" s="483">
        <v>850</v>
      </c>
    </row>
    <row r="449" ht="18.45" customHeight="1" spans="1:3">
      <c r="A449" s="481">
        <v>2080899</v>
      </c>
      <c r="B449" s="482" t="s">
        <v>1024</v>
      </c>
      <c r="C449" s="483">
        <v>1538</v>
      </c>
    </row>
    <row r="450" ht="18.45" customHeight="1" spans="1:3">
      <c r="A450" s="481">
        <v>20809</v>
      </c>
      <c r="B450" s="482" t="s">
        <v>1025</v>
      </c>
      <c r="C450" s="483">
        <f>SUM(C451:C456)</f>
        <v>2279</v>
      </c>
    </row>
    <row r="451" ht="18.45" customHeight="1" spans="1:3">
      <c r="A451" s="481">
        <v>2080901</v>
      </c>
      <c r="B451" s="482" t="s">
        <v>1026</v>
      </c>
      <c r="C451" s="483">
        <v>320</v>
      </c>
    </row>
    <row r="452" ht="18.45" customHeight="1" spans="1:3">
      <c r="A452" s="481">
        <v>2080902</v>
      </c>
      <c r="B452" s="482" t="s">
        <v>1027</v>
      </c>
      <c r="C452" s="483">
        <v>22</v>
      </c>
    </row>
    <row r="453" ht="18.45" customHeight="1" spans="1:3">
      <c r="A453" s="481">
        <v>2080903</v>
      </c>
      <c r="B453" s="482" t="s">
        <v>1028</v>
      </c>
      <c r="C453" s="483">
        <v>260</v>
      </c>
    </row>
    <row r="454" ht="18.45" customHeight="1" spans="1:3">
      <c r="A454" s="481">
        <v>2080904</v>
      </c>
      <c r="B454" s="482" t="s">
        <v>1029</v>
      </c>
      <c r="C454" s="483">
        <v>268</v>
      </c>
    </row>
    <row r="455" ht="18.45" customHeight="1" spans="1:3">
      <c r="A455" s="481">
        <v>2080905</v>
      </c>
      <c r="B455" s="482" t="s">
        <v>1030</v>
      </c>
      <c r="C455" s="483">
        <v>409</v>
      </c>
    </row>
    <row r="456" ht="18.45" customHeight="1" spans="1:3">
      <c r="A456" s="481">
        <v>2080999</v>
      </c>
      <c r="B456" s="482" t="s">
        <v>1031</v>
      </c>
      <c r="C456" s="483">
        <v>1000</v>
      </c>
    </row>
    <row r="457" ht="18.45" customHeight="1" spans="1:3">
      <c r="A457" s="481">
        <v>20810</v>
      </c>
      <c r="B457" s="482" t="s">
        <v>1032</v>
      </c>
      <c r="C457" s="483">
        <f>SUM(C458:C464)</f>
        <v>6926</v>
      </c>
    </row>
    <row r="458" ht="18.45" customHeight="1" spans="1:3">
      <c r="A458" s="481">
        <v>2081001</v>
      </c>
      <c r="B458" s="482" t="s">
        <v>1033</v>
      </c>
      <c r="C458" s="483">
        <v>1500</v>
      </c>
    </row>
    <row r="459" ht="18.45" customHeight="1" spans="1:3">
      <c r="A459" s="481">
        <v>2081002</v>
      </c>
      <c r="B459" s="482" t="s">
        <v>1034</v>
      </c>
      <c r="C459" s="483">
        <v>3600</v>
      </c>
    </row>
    <row r="460" ht="18.45" hidden="1" customHeight="1" spans="1:3">
      <c r="A460" s="481">
        <v>2081003</v>
      </c>
      <c r="B460" s="482" t="s">
        <v>1035</v>
      </c>
      <c r="C460" s="483"/>
    </row>
    <row r="461" ht="18.45" customHeight="1" spans="1:3">
      <c r="A461" s="481">
        <v>2081004</v>
      </c>
      <c r="B461" s="482" t="s">
        <v>1036</v>
      </c>
      <c r="C461" s="483">
        <v>1000</v>
      </c>
    </row>
    <row r="462" ht="18.45" customHeight="1" spans="1:3">
      <c r="A462" s="481">
        <v>2081005</v>
      </c>
      <c r="B462" s="482" t="s">
        <v>1037</v>
      </c>
      <c r="C462" s="483">
        <v>720</v>
      </c>
    </row>
    <row r="463" ht="18.45" customHeight="1" spans="1:3">
      <c r="A463" s="481">
        <v>2081006</v>
      </c>
      <c r="B463" s="482" t="s">
        <v>1038</v>
      </c>
      <c r="C463" s="483">
        <v>56</v>
      </c>
    </row>
    <row r="464" ht="18.45" customHeight="1" spans="1:3">
      <c r="A464" s="481">
        <v>2081099</v>
      </c>
      <c r="B464" s="482" t="s">
        <v>1039</v>
      </c>
      <c r="C464" s="483">
        <v>50</v>
      </c>
    </row>
    <row r="465" ht="18.45" customHeight="1" spans="1:3">
      <c r="A465" s="481">
        <v>20811</v>
      </c>
      <c r="B465" s="482" t="s">
        <v>1040</v>
      </c>
      <c r="C465" s="483">
        <f>SUM(C466:C473)</f>
        <v>9000</v>
      </c>
    </row>
    <row r="466" ht="18.45" customHeight="1" spans="1:3">
      <c r="A466" s="481">
        <v>2081101</v>
      </c>
      <c r="B466" s="482" t="s">
        <v>696</v>
      </c>
      <c r="C466" s="483">
        <v>220</v>
      </c>
    </row>
    <row r="467" ht="18.45" hidden="1" customHeight="1" spans="1:3">
      <c r="A467" s="481">
        <v>2081102</v>
      </c>
      <c r="B467" s="482" t="s">
        <v>706</v>
      </c>
      <c r="C467" s="483"/>
    </row>
    <row r="468" ht="18.45" hidden="1" customHeight="1" spans="1:3">
      <c r="A468" s="481">
        <v>2081103</v>
      </c>
      <c r="B468" s="482" t="s">
        <v>707</v>
      </c>
      <c r="C468" s="483"/>
    </row>
    <row r="469" ht="18.45" customHeight="1" spans="1:3">
      <c r="A469" s="481">
        <v>2081104</v>
      </c>
      <c r="B469" s="482" t="s">
        <v>1041</v>
      </c>
      <c r="C469" s="483">
        <v>1720</v>
      </c>
    </row>
    <row r="470" ht="18.45" customHeight="1" spans="1:3">
      <c r="A470" s="481">
        <v>2081105</v>
      </c>
      <c r="B470" s="482" t="s">
        <v>1042</v>
      </c>
      <c r="C470" s="483">
        <v>200</v>
      </c>
    </row>
    <row r="471" ht="18.45" hidden="1" customHeight="1" spans="1:3">
      <c r="A471" s="481">
        <v>2081106</v>
      </c>
      <c r="B471" s="482" t="s">
        <v>1043</v>
      </c>
      <c r="C471" s="483"/>
    </row>
    <row r="472" ht="18.45" customHeight="1" spans="1:3">
      <c r="A472" s="481">
        <v>2081107</v>
      </c>
      <c r="B472" s="482" t="s">
        <v>1044</v>
      </c>
      <c r="C472" s="483">
        <v>6000</v>
      </c>
    </row>
    <row r="473" ht="18.45" customHeight="1" spans="1:3">
      <c r="A473" s="481">
        <v>2081199</v>
      </c>
      <c r="B473" s="482" t="s">
        <v>1045</v>
      </c>
      <c r="C473" s="483">
        <v>860</v>
      </c>
    </row>
    <row r="474" ht="18.45" customHeight="1" spans="1:3">
      <c r="A474" s="481">
        <v>20816</v>
      </c>
      <c r="B474" s="482" t="s">
        <v>1046</v>
      </c>
      <c r="C474" s="483">
        <f>SUM(C475:C478)</f>
        <v>189</v>
      </c>
    </row>
    <row r="475" ht="18.45" customHeight="1" spans="1:3">
      <c r="A475" s="481">
        <v>2081601</v>
      </c>
      <c r="B475" s="482" t="s">
        <v>696</v>
      </c>
      <c r="C475" s="483">
        <v>159</v>
      </c>
    </row>
    <row r="476" ht="18.45" hidden="1" customHeight="1" spans="1:3">
      <c r="A476" s="481">
        <v>2081602</v>
      </c>
      <c r="B476" s="482" t="s">
        <v>706</v>
      </c>
      <c r="C476" s="483"/>
    </row>
    <row r="477" ht="18.45" hidden="1" customHeight="1" spans="1:3">
      <c r="A477" s="481">
        <v>2081603</v>
      </c>
      <c r="B477" s="482" t="s">
        <v>707</v>
      </c>
      <c r="C477" s="483"/>
    </row>
    <row r="478" ht="18.45" customHeight="1" spans="1:3">
      <c r="A478" s="481">
        <v>2081699</v>
      </c>
      <c r="B478" s="482" t="s">
        <v>1047</v>
      </c>
      <c r="C478" s="483">
        <v>30</v>
      </c>
    </row>
    <row r="479" ht="18.45" customHeight="1" spans="1:3">
      <c r="A479" s="481">
        <v>20819</v>
      </c>
      <c r="B479" s="482" t="s">
        <v>1048</v>
      </c>
      <c r="C479" s="483">
        <f>SUM(C480:C481)</f>
        <v>21281</v>
      </c>
    </row>
    <row r="480" ht="18.45" customHeight="1" spans="1:3">
      <c r="A480" s="481">
        <v>2081901</v>
      </c>
      <c r="B480" s="482" t="s">
        <v>1049</v>
      </c>
      <c r="C480" s="483">
        <v>2758</v>
      </c>
    </row>
    <row r="481" ht="18.45" customHeight="1" spans="1:3">
      <c r="A481" s="481">
        <v>2081902</v>
      </c>
      <c r="B481" s="482" t="s">
        <v>1050</v>
      </c>
      <c r="C481" s="483">
        <v>18523</v>
      </c>
    </row>
    <row r="482" ht="18.45" customHeight="1" spans="1:3">
      <c r="A482" s="481">
        <v>20820</v>
      </c>
      <c r="B482" s="482" t="s">
        <v>1051</v>
      </c>
      <c r="C482" s="483">
        <f>C483+C484</f>
        <v>1337</v>
      </c>
    </row>
    <row r="483" ht="18.45" customHeight="1" spans="1:3">
      <c r="A483" s="481">
        <v>2082001</v>
      </c>
      <c r="B483" s="482" t="s">
        <v>1052</v>
      </c>
      <c r="C483" s="483">
        <v>1037</v>
      </c>
    </row>
    <row r="484" ht="18.45" customHeight="1" spans="1:3">
      <c r="A484" s="481">
        <v>2082002</v>
      </c>
      <c r="B484" s="482" t="s">
        <v>1053</v>
      </c>
      <c r="C484" s="483">
        <v>300</v>
      </c>
    </row>
    <row r="485" ht="18.45" customHeight="1" spans="1:3">
      <c r="A485" s="481">
        <v>20821</v>
      </c>
      <c r="B485" s="482" t="s">
        <v>1054</v>
      </c>
      <c r="C485" s="483">
        <f>C486+C487</f>
        <v>4250</v>
      </c>
    </row>
    <row r="486" ht="18.45" customHeight="1" spans="1:3">
      <c r="A486" s="481">
        <v>2082101</v>
      </c>
      <c r="B486" s="482" t="s">
        <v>1055</v>
      </c>
      <c r="C486" s="483">
        <v>50</v>
      </c>
    </row>
    <row r="487" ht="18.45" customHeight="1" spans="1:3">
      <c r="A487" s="481">
        <v>2082102</v>
      </c>
      <c r="B487" s="482" t="s">
        <v>1056</v>
      </c>
      <c r="C487" s="483">
        <v>4200</v>
      </c>
    </row>
    <row r="488" ht="18.45" hidden="1" customHeight="1" spans="1:3">
      <c r="A488" s="481">
        <v>20824</v>
      </c>
      <c r="B488" s="482" t="s">
        <v>1057</v>
      </c>
      <c r="C488" s="483">
        <f>C489+C490</f>
        <v>0</v>
      </c>
    </row>
    <row r="489" ht="18.45" hidden="1" customHeight="1" spans="1:3">
      <c r="A489" s="481">
        <v>2082401</v>
      </c>
      <c r="B489" s="482" t="s">
        <v>1058</v>
      </c>
      <c r="C489" s="483"/>
    </row>
    <row r="490" ht="18.45" hidden="1" customHeight="1" spans="1:3">
      <c r="A490" s="481">
        <v>2082402</v>
      </c>
      <c r="B490" s="482" t="s">
        <v>1059</v>
      </c>
      <c r="C490" s="483"/>
    </row>
    <row r="491" ht="18.45" customHeight="1" spans="1:3">
      <c r="A491" s="481">
        <v>20825</v>
      </c>
      <c r="B491" s="482" t="s">
        <v>1060</v>
      </c>
      <c r="C491" s="483">
        <f>C492+C493</f>
        <v>3453</v>
      </c>
    </row>
    <row r="492" ht="18.45" hidden="1" customHeight="1" spans="1:3">
      <c r="A492" s="481">
        <v>2082501</v>
      </c>
      <c r="B492" s="482" t="s">
        <v>1061</v>
      </c>
      <c r="C492" s="483"/>
    </row>
    <row r="493" ht="18.45" customHeight="1" spans="1:3">
      <c r="A493" s="481">
        <v>2082502</v>
      </c>
      <c r="B493" s="482" t="s">
        <v>1062</v>
      </c>
      <c r="C493" s="483">
        <v>3453</v>
      </c>
    </row>
    <row r="494" ht="18.45" customHeight="1" spans="1:3">
      <c r="A494" s="481">
        <v>20826</v>
      </c>
      <c r="B494" s="482" t="s">
        <v>1063</v>
      </c>
      <c r="C494" s="483">
        <f>C495+C496+C497</f>
        <v>38752</v>
      </c>
    </row>
    <row r="495" ht="18.45" hidden="1" customHeight="1" spans="1:3">
      <c r="A495" s="481">
        <v>2082601</v>
      </c>
      <c r="B495" s="482" t="s">
        <v>1064</v>
      </c>
      <c r="C495" s="483"/>
    </row>
    <row r="496" ht="18.45" customHeight="1" spans="1:3">
      <c r="A496" s="481">
        <v>2082602</v>
      </c>
      <c r="B496" s="482" t="s">
        <v>1065</v>
      </c>
      <c r="C496" s="483">
        <v>38752</v>
      </c>
    </row>
    <row r="497" ht="18.45" hidden="1" customHeight="1" spans="1:3">
      <c r="A497" s="481">
        <v>2082699</v>
      </c>
      <c r="B497" s="482" t="s">
        <v>1066</v>
      </c>
      <c r="C497" s="483"/>
    </row>
    <row r="498" ht="18.45" hidden="1" customHeight="1" spans="1:3">
      <c r="A498" s="481">
        <v>20827</v>
      </c>
      <c r="B498" s="482" t="s">
        <v>1067</v>
      </c>
      <c r="C498" s="483">
        <f>C499+C500+C501+C502</f>
        <v>0</v>
      </c>
    </row>
    <row r="499" ht="18.45" hidden="1" customHeight="1" spans="1:3">
      <c r="A499" s="481">
        <v>2082701</v>
      </c>
      <c r="B499" s="482" t="s">
        <v>1068</v>
      </c>
      <c r="C499" s="483"/>
    </row>
    <row r="500" ht="18.45" hidden="1" customHeight="1" spans="1:3">
      <c r="A500" s="481">
        <v>2082702</v>
      </c>
      <c r="B500" s="482" t="s">
        <v>1069</v>
      </c>
      <c r="C500" s="483"/>
    </row>
    <row r="501" ht="18.45" hidden="1" customHeight="1" spans="1:3">
      <c r="A501" s="481">
        <v>2082703</v>
      </c>
      <c r="B501" s="482" t="s">
        <v>1070</v>
      </c>
      <c r="C501" s="483"/>
    </row>
    <row r="502" ht="18.45" hidden="1" customHeight="1" spans="1:3">
      <c r="A502" s="481">
        <v>2082799</v>
      </c>
      <c r="B502" s="482" t="s">
        <v>1071</v>
      </c>
      <c r="C502" s="483"/>
    </row>
    <row r="503" ht="18.45" customHeight="1" spans="1:3">
      <c r="A503" s="481">
        <v>20828</v>
      </c>
      <c r="B503" s="482" t="s">
        <v>1072</v>
      </c>
      <c r="C503" s="483">
        <f>SUM(C504:C510)</f>
        <v>2724</v>
      </c>
    </row>
    <row r="504" ht="18.45" customHeight="1" spans="1:3">
      <c r="A504" s="481">
        <v>2082801</v>
      </c>
      <c r="B504" s="482" t="s">
        <v>696</v>
      </c>
      <c r="C504" s="483">
        <v>518</v>
      </c>
    </row>
    <row r="505" ht="18.45" hidden="1" customHeight="1" spans="1:3">
      <c r="A505" s="481">
        <v>2082802</v>
      </c>
      <c r="B505" s="482" t="s">
        <v>706</v>
      </c>
      <c r="C505" s="483"/>
    </row>
    <row r="506" ht="18.45" hidden="1" customHeight="1" spans="1:3">
      <c r="A506" s="481">
        <v>2082803</v>
      </c>
      <c r="B506" s="482" t="s">
        <v>707</v>
      </c>
      <c r="C506" s="483"/>
    </row>
    <row r="507" ht="18.45" customHeight="1" spans="1:3">
      <c r="A507" s="481">
        <v>2082804</v>
      </c>
      <c r="B507" s="482" t="s">
        <v>1073</v>
      </c>
      <c r="C507" s="483">
        <v>80</v>
      </c>
    </row>
    <row r="508" ht="18.45" hidden="1" customHeight="1" spans="1:3">
      <c r="A508" s="481">
        <v>2082805</v>
      </c>
      <c r="B508" s="482" t="s">
        <v>1074</v>
      </c>
      <c r="C508" s="483"/>
    </row>
    <row r="509" ht="18.45" customHeight="1" spans="1:3">
      <c r="A509" s="481">
        <v>2082850</v>
      </c>
      <c r="B509" s="482" t="s">
        <v>712</v>
      </c>
      <c r="C509" s="483">
        <v>260</v>
      </c>
    </row>
    <row r="510" ht="18.45" customHeight="1" spans="1:3">
      <c r="A510" s="481">
        <v>2082899</v>
      </c>
      <c r="B510" s="482" t="s">
        <v>1075</v>
      </c>
      <c r="C510" s="483">
        <v>1866</v>
      </c>
    </row>
    <row r="511" ht="18.45" hidden="1" customHeight="1" spans="1:3">
      <c r="A511" s="481">
        <v>20830</v>
      </c>
      <c r="B511" s="482" t="s">
        <v>1076</v>
      </c>
      <c r="C511" s="483">
        <f>C512+C513</f>
        <v>0</v>
      </c>
    </row>
    <row r="512" ht="18.45" hidden="1" customHeight="1" spans="1:3">
      <c r="A512" s="481">
        <v>2083001</v>
      </c>
      <c r="B512" s="482" t="s">
        <v>1077</v>
      </c>
      <c r="C512" s="483"/>
    </row>
    <row r="513" ht="18.45" hidden="1" customHeight="1" spans="1:3">
      <c r="A513" s="481">
        <v>2083099</v>
      </c>
      <c r="B513" s="482" t="s">
        <v>1078</v>
      </c>
      <c r="C513" s="483"/>
    </row>
    <row r="514" ht="18.45" customHeight="1" spans="1:3">
      <c r="A514" s="481">
        <v>20899</v>
      </c>
      <c r="B514" s="482" t="s">
        <v>1079</v>
      </c>
      <c r="C514" s="483">
        <f>C515</f>
        <v>86</v>
      </c>
    </row>
    <row r="515" ht="18.45" customHeight="1" spans="1:3">
      <c r="A515" s="481">
        <v>2089999</v>
      </c>
      <c r="B515" s="482" t="s">
        <v>1079</v>
      </c>
      <c r="C515" s="483">
        <v>86</v>
      </c>
    </row>
    <row r="516" ht="18.45" customHeight="1" spans="1:3">
      <c r="A516" s="481">
        <v>210</v>
      </c>
      <c r="B516" s="482" t="s">
        <v>1080</v>
      </c>
      <c r="C516" s="483">
        <f>C517+C522+C536+C540+C552+C555+C559+C564+C568+C572+C575+C584+C586</f>
        <v>116486</v>
      </c>
    </row>
    <row r="517" ht="18.45" customHeight="1" spans="1:3">
      <c r="A517" s="481">
        <v>21001</v>
      </c>
      <c r="B517" s="482" t="s">
        <v>1081</v>
      </c>
      <c r="C517" s="483">
        <f>SUM(C518:C521)</f>
        <v>12470</v>
      </c>
    </row>
    <row r="518" ht="18.45" customHeight="1" spans="1:3">
      <c r="A518" s="481">
        <v>2100101</v>
      </c>
      <c r="B518" s="482" t="s">
        <v>696</v>
      </c>
      <c r="C518" s="483">
        <v>620</v>
      </c>
    </row>
    <row r="519" ht="18.45" hidden="1" customHeight="1" spans="1:3">
      <c r="A519" s="481">
        <v>2100102</v>
      </c>
      <c r="B519" s="482" t="s">
        <v>706</v>
      </c>
      <c r="C519" s="483"/>
    </row>
    <row r="520" ht="18.45" hidden="1" customHeight="1" spans="1:3">
      <c r="A520" s="481">
        <v>2100103</v>
      </c>
      <c r="B520" s="482" t="s">
        <v>707</v>
      </c>
      <c r="C520" s="483"/>
    </row>
    <row r="521" ht="18.45" customHeight="1" spans="1:3">
      <c r="A521" s="481">
        <v>2100199</v>
      </c>
      <c r="B521" s="482" t="s">
        <v>1082</v>
      </c>
      <c r="C521" s="483">
        <v>11850</v>
      </c>
    </row>
    <row r="522" ht="18.45" customHeight="1" spans="1:3">
      <c r="A522" s="481">
        <v>21002</v>
      </c>
      <c r="B522" s="482" t="s">
        <v>1083</v>
      </c>
      <c r="C522" s="483">
        <f>SUM(C523:C535)</f>
        <v>5620</v>
      </c>
    </row>
    <row r="523" ht="18.45" customHeight="1" spans="1:3">
      <c r="A523" s="481">
        <v>2100201</v>
      </c>
      <c r="B523" s="482" t="s">
        <v>1084</v>
      </c>
      <c r="C523" s="483">
        <v>5620</v>
      </c>
    </row>
    <row r="524" ht="18.45" hidden="1" customHeight="1" spans="1:3">
      <c r="A524" s="481">
        <v>2100202</v>
      </c>
      <c r="B524" s="482" t="s">
        <v>1085</v>
      </c>
      <c r="C524" s="483"/>
    </row>
    <row r="525" ht="18.45" hidden="1" customHeight="1" spans="1:3">
      <c r="A525" s="481">
        <v>2100203</v>
      </c>
      <c r="B525" s="482" t="s">
        <v>1086</v>
      </c>
      <c r="C525" s="483"/>
    </row>
    <row r="526" ht="18.45" hidden="1" customHeight="1" spans="1:3">
      <c r="A526" s="481">
        <v>2100204</v>
      </c>
      <c r="B526" s="482" t="s">
        <v>1087</v>
      </c>
      <c r="C526" s="483"/>
    </row>
    <row r="527" ht="18.45" hidden="1" customHeight="1" spans="1:3">
      <c r="A527" s="481">
        <v>2100205</v>
      </c>
      <c r="B527" s="482" t="s">
        <v>1088</v>
      </c>
      <c r="C527" s="483"/>
    </row>
    <row r="528" ht="18.45" hidden="1" customHeight="1" spans="1:3">
      <c r="A528" s="481">
        <v>2100206</v>
      </c>
      <c r="B528" s="482" t="s">
        <v>1089</v>
      </c>
      <c r="C528" s="483"/>
    </row>
    <row r="529" ht="18.45" hidden="1" customHeight="1" spans="1:3">
      <c r="A529" s="481">
        <v>2100207</v>
      </c>
      <c r="B529" s="482" t="s">
        <v>1090</v>
      </c>
      <c r="C529" s="483"/>
    </row>
    <row r="530" ht="18.45" hidden="1" customHeight="1" spans="1:3">
      <c r="A530" s="481">
        <v>2100208</v>
      </c>
      <c r="B530" s="482" t="s">
        <v>1091</v>
      </c>
      <c r="C530" s="483"/>
    </row>
    <row r="531" ht="18.45" hidden="1" customHeight="1" spans="1:3">
      <c r="A531" s="481">
        <v>2100209</v>
      </c>
      <c r="B531" s="482" t="s">
        <v>1092</v>
      </c>
      <c r="C531" s="483"/>
    </row>
    <row r="532" ht="18.45" hidden="1" customHeight="1" spans="1:3">
      <c r="A532" s="481">
        <v>2100210</v>
      </c>
      <c r="B532" s="482" t="s">
        <v>1093</v>
      </c>
      <c r="C532" s="483"/>
    </row>
    <row r="533" ht="18.45" hidden="1" customHeight="1" spans="1:3">
      <c r="A533" s="481">
        <v>2100211</v>
      </c>
      <c r="B533" s="482" t="s">
        <v>1094</v>
      </c>
      <c r="C533" s="483"/>
    </row>
    <row r="534" ht="18.45" hidden="1" customHeight="1" spans="1:3">
      <c r="A534" s="481">
        <v>2100212</v>
      </c>
      <c r="B534" s="482" t="s">
        <v>1095</v>
      </c>
      <c r="C534" s="483"/>
    </row>
    <row r="535" ht="18.45" hidden="1" customHeight="1" spans="1:3">
      <c r="A535" s="481">
        <v>2100299</v>
      </c>
      <c r="B535" s="482" t="s">
        <v>1096</v>
      </c>
      <c r="C535" s="483"/>
    </row>
    <row r="536" ht="18.45" customHeight="1" spans="1:3">
      <c r="A536" s="481">
        <v>21003</v>
      </c>
      <c r="B536" s="482" t="s">
        <v>1097</v>
      </c>
      <c r="C536" s="483">
        <f>C537+C538+C539</f>
        <v>8343</v>
      </c>
    </row>
    <row r="537" ht="18.45" hidden="1" customHeight="1" spans="1:3">
      <c r="A537" s="481">
        <v>2100301</v>
      </c>
      <c r="B537" s="482" t="s">
        <v>1098</v>
      </c>
      <c r="C537" s="483"/>
    </row>
    <row r="538" ht="18.45" customHeight="1" spans="1:3">
      <c r="A538" s="481">
        <v>2100302</v>
      </c>
      <c r="B538" s="482" t="s">
        <v>1099</v>
      </c>
      <c r="C538" s="483">
        <f>4580+85</f>
        <v>4665</v>
      </c>
    </row>
    <row r="539" ht="18.45" customHeight="1" spans="1:3">
      <c r="A539" s="481">
        <v>2100399</v>
      </c>
      <c r="B539" s="482" t="s">
        <v>1100</v>
      </c>
      <c r="C539" s="483">
        <v>3678</v>
      </c>
    </row>
    <row r="540" ht="18.45" customHeight="1" spans="1:3">
      <c r="A540" s="481">
        <v>21004</v>
      </c>
      <c r="B540" s="482" t="s">
        <v>1101</v>
      </c>
      <c r="C540" s="483">
        <f>SUM(C541:C551)</f>
        <v>16212</v>
      </c>
    </row>
    <row r="541" ht="18.45" customHeight="1" spans="1:3">
      <c r="A541" s="481">
        <v>2100401</v>
      </c>
      <c r="B541" s="482" t="s">
        <v>1102</v>
      </c>
      <c r="C541" s="483">
        <v>5478</v>
      </c>
    </row>
    <row r="542" ht="18.45" customHeight="1" spans="1:3">
      <c r="A542" s="481">
        <v>2100402</v>
      </c>
      <c r="B542" s="482" t="s">
        <v>1103</v>
      </c>
      <c r="C542" s="483">
        <v>500</v>
      </c>
    </row>
    <row r="543" ht="18.45" customHeight="1" spans="1:3">
      <c r="A543" s="481">
        <v>2100403</v>
      </c>
      <c r="B543" s="482" t="s">
        <v>1104</v>
      </c>
      <c r="C543" s="483">
        <v>1830</v>
      </c>
    </row>
    <row r="544" ht="18.45" hidden="1" customHeight="1" spans="1:3">
      <c r="A544" s="481">
        <v>2100404</v>
      </c>
      <c r="B544" s="482" t="s">
        <v>1105</v>
      </c>
      <c r="C544" s="483"/>
    </row>
    <row r="545" ht="18.45" customHeight="1" spans="1:3">
      <c r="A545" s="481">
        <v>2100405</v>
      </c>
      <c r="B545" s="482" t="s">
        <v>1106</v>
      </c>
      <c r="C545" s="483">
        <v>150</v>
      </c>
    </row>
    <row r="546" ht="18.45" hidden="1" customHeight="1" spans="1:3">
      <c r="A546" s="481">
        <v>2100406</v>
      </c>
      <c r="B546" s="482" t="s">
        <v>1107</v>
      </c>
      <c r="C546" s="483"/>
    </row>
    <row r="547" ht="18.45" hidden="1" customHeight="1" spans="1:3">
      <c r="A547" s="481">
        <v>2100407</v>
      </c>
      <c r="B547" s="482" t="s">
        <v>1108</v>
      </c>
      <c r="C547" s="483"/>
    </row>
    <row r="548" ht="18.45" customHeight="1" spans="1:3">
      <c r="A548" s="481">
        <v>2100408</v>
      </c>
      <c r="B548" s="482" t="s">
        <v>1109</v>
      </c>
      <c r="C548" s="483">
        <v>8254</v>
      </c>
    </row>
    <row r="549" ht="18.45" hidden="1" customHeight="1" spans="1:3">
      <c r="A549" s="481">
        <v>2100409</v>
      </c>
      <c r="B549" s="482" t="s">
        <v>1110</v>
      </c>
      <c r="C549" s="483"/>
    </row>
    <row r="550" ht="18.45" hidden="1" customHeight="1" spans="1:3">
      <c r="A550" s="481">
        <v>2100410</v>
      </c>
      <c r="B550" s="482" t="s">
        <v>1111</v>
      </c>
      <c r="C550" s="483"/>
    </row>
    <row r="551" ht="18.45" hidden="1" customHeight="1" spans="1:3">
      <c r="A551" s="481">
        <v>2100499</v>
      </c>
      <c r="B551" s="482" t="s">
        <v>1112</v>
      </c>
      <c r="C551" s="483"/>
    </row>
    <row r="552" ht="18.45" hidden="1" customHeight="1" spans="1:3">
      <c r="A552" s="481">
        <v>21006</v>
      </c>
      <c r="B552" s="482" t="s">
        <v>1113</v>
      </c>
      <c r="C552" s="483">
        <f>C553+C554</f>
        <v>0</v>
      </c>
    </row>
    <row r="553" ht="18.45" hidden="1" customHeight="1" spans="1:3">
      <c r="A553" s="481">
        <v>2100601</v>
      </c>
      <c r="B553" s="482" t="s">
        <v>1114</v>
      </c>
      <c r="C553" s="483"/>
    </row>
    <row r="554" ht="18.45" hidden="1" customHeight="1" spans="1:3">
      <c r="A554" s="481">
        <v>2100699</v>
      </c>
      <c r="B554" s="482" t="s">
        <v>1115</v>
      </c>
      <c r="C554" s="483"/>
    </row>
    <row r="555" ht="18.45" customHeight="1" spans="1:3">
      <c r="A555" s="481">
        <v>21007</v>
      </c>
      <c r="B555" s="482" t="s">
        <v>1116</v>
      </c>
      <c r="C555" s="483">
        <f>C556+C557+C558</f>
        <v>1200</v>
      </c>
    </row>
    <row r="556" ht="18.45" hidden="1" customHeight="1" spans="1:3">
      <c r="A556" s="481">
        <v>2100716</v>
      </c>
      <c r="B556" s="482" t="s">
        <v>1117</v>
      </c>
      <c r="C556" s="483"/>
    </row>
    <row r="557" ht="18.45" hidden="1" customHeight="1" spans="1:3">
      <c r="A557" s="481">
        <v>2100717</v>
      </c>
      <c r="B557" s="482" t="s">
        <v>1118</v>
      </c>
      <c r="C557" s="483"/>
    </row>
    <row r="558" ht="18.45" customHeight="1" spans="1:3">
      <c r="A558" s="481">
        <v>2100799</v>
      </c>
      <c r="B558" s="482" t="s">
        <v>1119</v>
      </c>
      <c r="C558" s="483">
        <v>1200</v>
      </c>
    </row>
    <row r="559" ht="18.45" hidden="1" customHeight="1" spans="1:3">
      <c r="A559" s="481">
        <v>21011</v>
      </c>
      <c r="B559" s="482" t="s">
        <v>1120</v>
      </c>
      <c r="C559" s="483">
        <f>C560+C561+C562+C563</f>
        <v>0</v>
      </c>
    </row>
    <row r="560" ht="18.45" hidden="1" customHeight="1" spans="1:3">
      <c r="A560" s="481">
        <v>2101101</v>
      </c>
      <c r="B560" s="482" t="s">
        <v>1121</v>
      </c>
      <c r="C560" s="483"/>
    </row>
    <row r="561" ht="18.45" hidden="1" customHeight="1" spans="1:3">
      <c r="A561" s="481">
        <v>2101102</v>
      </c>
      <c r="B561" s="482" t="s">
        <v>1122</v>
      </c>
      <c r="C561" s="483"/>
    </row>
    <row r="562" ht="18.45" hidden="1" customHeight="1" spans="1:3">
      <c r="A562" s="481">
        <v>2101103</v>
      </c>
      <c r="B562" s="482" t="s">
        <v>1123</v>
      </c>
      <c r="C562" s="483"/>
    </row>
    <row r="563" ht="18.45" hidden="1" customHeight="1" spans="1:3">
      <c r="A563" s="481">
        <v>2101199</v>
      </c>
      <c r="B563" s="482" t="s">
        <v>1124</v>
      </c>
      <c r="C563" s="483"/>
    </row>
    <row r="564" ht="18.45" customHeight="1" spans="1:3">
      <c r="A564" s="481">
        <v>21012</v>
      </c>
      <c r="B564" s="482" t="s">
        <v>1125</v>
      </c>
      <c r="C564" s="483">
        <f>C565+C566+C567</f>
        <v>56000</v>
      </c>
    </row>
    <row r="565" ht="18.45" hidden="1" customHeight="1" spans="1:3">
      <c r="A565" s="481">
        <v>2101201</v>
      </c>
      <c r="B565" s="482" t="s">
        <v>1126</v>
      </c>
      <c r="C565" s="483"/>
    </row>
    <row r="566" ht="18.45" customHeight="1" spans="1:3">
      <c r="A566" s="481">
        <v>2101202</v>
      </c>
      <c r="B566" s="482" t="s">
        <v>1127</v>
      </c>
      <c r="C566" s="483">
        <v>56000</v>
      </c>
    </row>
    <row r="567" ht="18.45" hidden="1" customHeight="1" spans="1:3">
      <c r="A567" s="481">
        <v>2101299</v>
      </c>
      <c r="B567" s="482" t="s">
        <v>1128</v>
      </c>
      <c r="C567" s="483"/>
    </row>
    <row r="568" ht="18.45" customHeight="1" spans="1:3">
      <c r="A568" s="481">
        <v>21013</v>
      </c>
      <c r="B568" s="482" t="s">
        <v>1129</v>
      </c>
      <c r="C568" s="483">
        <f>C569+C570+C571</f>
        <v>9800</v>
      </c>
    </row>
    <row r="569" ht="18.45" customHeight="1" spans="1:3">
      <c r="A569" s="481">
        <v>2101301</v>
      </c>
      <c r="B569" s="482" t="s">
        <v>1130</v>
      </c>
      <c r="C569" s="483">
        <v>9800</v>
      </c>
    </row>
    <row r="570" ht="18.45" hidden="1" customHeight="1" spans="1:3">
      <c r="A570" s="481">
        <v>2101302</v>
      </c>
      <c r="B570" s="482" t="s">
        <v>1131</v>
      </c>
      <c r="C570" s="483"/>
    </row>
    <row r="571" ht="18.45" hidden="1" customHeight="1" spans="1:3">
      <c r="A571" s="481">
        <v>2101399</v>
      </c>
      <c r="B571" s="482" t="s">
        <v>1132</v>
      </c>
      <c r="C571" s="483"/>
    </row>
    <row r="572" ht="18.45" customHeight="1" spans="1:3">
      <c r="A572" s="481">
        <v>21014</v>
      </c>
      <c r="B572" s="482" t="s">
        <v>1133</v>
      </c>
      <c r="C572" s="483">
        <f>C573+C574</f>
        <v>345</v>
      </c>
    </row>
    <row r="573" ht="18.45" customHeight="1" spans="1:3">
      <c r="A573" s="481">
        <v>2101401</v>
      </c>
      <c r="B573" s="482" t="s">
        <v>1134</v>
      </c>
      <c r="C573" s="483">
        <v>330</v>
      </c>
    </row>
    <row r="574" ht="18.45" customHeight="1" spans="1:3">
      <c r="A574" s="481">
        <v>2101499</v>
      </c>
      <c r="B574" s="482" t="s">
        <v>1135</v>
      </c>
      <c r="C574" s="483">
        <v>15</v>
      </c>
    </row>
    <row r="575" ht="18.45" customHeight="1" spans="1:3">
      <c r="A575" s="481">
        <v>21015</v>
      </c>
      <c r="B575" s="482" t="s">
        <v>1136</v>
      </c>
      <c r="C575" s="483">
        <f>SUM(C576:C583)</f>
        <v>6496</v>
      </c>
    </row>
    <row r="576" ht="18.45" customHeight="1" spans="1:3">
      <c r="A576" s="481">
        <v>2101501</v>
      </c>
      <c r="B576" s="482" t="s">
        <v>696</v>
      </c>
      <c r="C576" s="483">
        <v>780</v>
      </c>
    </row>
    <row r="577" ht="18.45" customHeight="1" spans="1:3">
      <c r="A577" s="481">
        <v>2101502</v>
      </c>
      <c r="B577" s="482" t="s">
        <v>706</v>
      </c>
      <c r="C577" s="483">
        <v>16</v>
      </c>
    </row>
    <row r="578" ht="18.45" hidden="1" customHeight="1" spans="1:3">
      <c r="A578" s="481">
        <v>2101503</v>
      </c>
      <c r="B578" s="482" t="s">
        <v>707</v>
      </c>
      <c r="C578" s="483"/>
    </row>
    <row r="579" ht="18.45" hidden="1" customHeight="1" spans="1:3">
      <c r="A579" s="481">
        <v>2101504</v>
      </c>
      <c r="B579" s="482" t="s">
        <v>723</v>
      </c>
      <c r="C579" s="483"/>
    </row>
    <row r="580" ht="18.45" customHeight="1" spans="1:3">
      <c r="A580" s="481">
        <v>2101505</v>
      </c>
      <c r="B580" s="482" t="s">
        <v>1137</v>
      </c>
      <c r="C580" s="483">
        <v>100</v>
      </c>
    </row>
    <row r="581" ht="18.45" hidden="1" customHeight="1" spans="1:3">
      <c r="A581" s="481">
        <v>2101506</v>
      </c>
      <c r="B581" s="482" t="s">
        <v>1138</v>
      </c>
      <c r="C581" s="483"/>
    </row>
    <row r="582" ht="18.45" hidden="1" customHeight="1" spans="1:3">
      <c r="A582" s="481">
        <v>2101550</v>
      </c>
      <c r="B582" s="482" t="s">
        <v>712</v>
      </c>
      <c r="C582" s="483"/>
    </row>
    <row r="583" ht="18.45" customHeight="1" spans="1:3">
      <c r="A583" s="481">
        <v>2101599</v>
      </c>
      <c r="B583" s="482" t="s">
        <v>1139</v>
      </c>
      <c r="C583" s="483">
        <v>5600</v>
      </c>
    </row>
    <row r="584" ht="18.45" hidden="1" customHeight="1" spans="1:3">
      <c r="A584" s="481">
        <v>21016</v>
      </c>
      <c r="B584" s="482" t="s">
        <v>1140</v>
      </c>
      <c r="C584" s="483">
        <f>C585</f>
        <v>0</v>
      </c>
    </row>
    <row r="585" ht="18.45" hidden="1" customHeight="1" spans="1:3">
      <c r="A585" s="481">
        <v>2101601</v>
      </c>
      <c r="B585" s="482" t="s">
        <v>1140</v>
      </c>
      <c r="C585" s="483"/>
    </row>
    <row r="586" ht="18.45" hidden="1" customHeight="1" spans="1:3">
      <c r="A586" s="481">
        <v>21099</v>
      </c>
      <c r="B586" s="482" t="s">
        <v>1141</v>
      </c>
      <c r="C586" s="483">
        <f>C587</f>
        <v>0</v>
      </c>
    </row>
    <row r="587" ht="18.45" hidden="1" customHeight="1" spans="1:3">
      <c r="A587" s="481">
        <v>2109901</v>
      </c>
      <c r="B587" s="482" t="s">
        <v>1141</v>
      </c>
      <c r="C587" s="483"/>
    </row>
    <row r="588" ht="18.45" customHeight="1" spans="1:3">
      <c r="A588" s="481">
        <v>211</v>
      </c>
      <c r="B588" s="482" t="s">
        <v>1142</v>
      </c>
      <c r="C588" s="483">
        <f>C589+C599+C603+C611+C616+C623+C629+C632+C635+C637+C639+C645+C647+C649+C664</f>
        <v>8020</v>
      </c>
    </row>
    <row r="589" ht="18.45" customHeight="1" spans="1:3">
      <c r="A589" s="481">
        <v>21101</v>
      </c>
      <c r="B589" s="482" t="s">
        <v>1143</v>
      </c>
      <c r="C589" s="483">
        <f>SUM(C590:C598)</f>
        <v>1500</v>
      </c>
    </row>
    <row r="590" ht="18.45" hidden="1" customHeight="1" spans="1:3">
      <c r="A590" s="481">
        <v>2110101</v>
      </c>
      <c r="B590" s="482" t="s">
        <v>696</v>
      </c>
      <c r="C590" s="483"/>
    </row>
    <row r="591" ht="18.45" hidden="1" customHeight="1" spans="1:3">
      <c r="A591" s="481">
        <v>2110102</v>
      </c>
      <c r="B591" s="482" t="s">
        <v>706</v>
      </c>
      <c r="C591" s="483"/>
    </row>
    <row r="592" ht="18.45" hidden="1" customHeight="1" spans="1:3">
      <c r="A592" s="481">
        <v>2110103</v>
      </c>
      <c r="B592" s="482" t="s">
        <v>707</v>
      </c>
      <c r="C592" s="483"/>
    </row>
    <row r="593" ht="18.45" hidden="1" customHeight="1" spans="1:3">
      <c r="A593" s="481">
        <v>2110104</v>
      </c>
      <c r="B593" s="482" t="s">
        <v>1144</v>
      </c>
      <c r="C593" s="483"/>
    </row>
    <row r="594" ht="18.45" hidden="1" customHeight="1" spans="1:3">
      <c r="A594" s="481">
        <v>2110105</v>
      </c>
      <c r="B594" s="482" t="s">
        <v>1145</v>
      </c>
      <c r="C594" s="483"/>
    </row>
    <row r="595" ht="18.45" hidden="1" customHeight="1" spans="1:3">
      <c r="A595" s="481">
        <v>2110106</v>
      </c>
      <c r="B595" s="482" t="s">
        <v>1146</v>
      </c>
      <c r="C595" s="483"/>
    </row>
    <row r="596" ht="18.45" hidden="1" customHeight="1" spans="1:3">
      <c r="A596" s="481">
        <v>2110107</v>
      </c>
      <c r="B596" s="482" t="s">
        <v>1147</v>
      </c>
      <c r="C596" s="483"/>
    </row>
    <row r="597" ht="18.45" hidden="1" customHeight="1" spans="1:3">
      <c r="A597" s="481">
        <v>2110108</v>
      </c>
      <c r="B597" s="482" t="s">
        <v>1148</v>
      </c>
      <c r="C597" s="483"/>
    </row>
    <row r="598" ht="18.45" customHeight="1" spans="1:3">
      <c r="A598" s="481">
        <v>2110199</v>
      </c>
      <c r="B598" s="482" t="s">
        <v>1149</v>
      </c>
      <c r="C598" s="483">
        <v>1500</v>
      </c>
    </row>
    <row r="599" ht="18.45" hidden="1" customHeight="1" spans="1:3">
      <c r="A599" s="481">
        <v>21102</v>
      </c>
      <c r="B599" s="482" t="s">
        <v>1150</v>
      </c>
      <c r="C599" s="483"/>
    </row>
    <row r="600" ht="18.45" hidden="1" customHeight="1" spans="1:3">
      <c r="A600" s="481">
        <v>2110203</v>
      </c>
      <c r="B600" s="482" t="s">
        <v>1151</v>
      </c>
      <c r="C600" s="483"/>
    </row>
    <row r="601" ht="18.45" hidden="1" customHeight="1" spans="1:3">
      <c r="A601" s="481">
        <v>2110204</v>
      </c>
      <c r="B601" s="482" t="s">
        <v>1152</v>
      </c>
      <c r="C601" s="483"/>
    </row>
    <row r="602" ht="18.45" hidden="1" customHeight="1" spans="1:3">
      <c r="A602" s="481">
        <v>2110299</v>
      </c>
      <c r="B602" s="482" t="s">
        <v>1153</v>
      </c>
      <c r="C602" s="483"/>
    </row>
    <row r="603" ht="18.45" customHeight="1" spans="1:3">
      <c r="A603" s="481">
        <v>21103</v>
      </c>
      <c r="B603" s="482" t="s">
        <v>1154</v>
      </c>
      <c r="C603" s="483">
        <f>SUM(C604:C610)</f>
        <v>4520</v>
      </c>
    </row>
    <row r="604" ht="18.45" customHeight="1" spans="1:3">
      <c r="A604" s="481">
        <v>2110301</v>
      </c>
      <c r="B604" s="482" t="s">
        <v>1155</v>
      </c>
      <c r="C604" s="483">
        <v>500</v>
      </c>
    </row>
    <row r="605" ht="18.45" customHeight="1" spans="1:3">
      <c r="A605" s="481">
        <v>2110302</v>
      </c>
      <c r="B605" s="482" t="s">
        <v>1156</v>
      </c>
      <c r="C605" s="483">
        <v>1200</v>
      </c>
    </row>
    <row r="606" ht="18.45" hidden="1" customHeight="1" spans="1:3">
      <c r="A606" s="481">
        <v>2110303</v>
      </c>
      <c r="B606" s="482" t="s">
        <v>1157</v>
      </c>
      <c r="C606" s="483"/>
    </row>
    <row r="607" ht="18.45" hidden="1" customHeight="1" spans="1:3">
      <c r="A607" s="481">
        <v>2110304</v>
      </c>
      <c r="B607" s="482" t="s">
        <v>1158</v>
      </c>
      <c r="C607" s="483"/>
    </row>
    <row r="608" ht="18.45" hidden="1" customHeight="1" spans="1:3">
      <c r="A608" s="481">
        <v>2110305</v>
      </c>
      <c r="B608" s="482" t="s">
        <v>1159</v>
      </c>
      <c r="C608" s="483"/>
    </row>
    <row r="609" ht="18.45" hidden="1" customHeight="1" spans="1:3">
      <c r="A609" s="481">
        <v>2110306</v>
      </c>
      <c r="B609" s="482" t="s">
        <v>1160</v>
      </c>
      <c r="C609" s="483"/>
    </row>
    <row r="610" ht="18.45" customHeight="1" spans="1:3">
      <c r="A610" s="481">
        <v>2110399</v>
      </c>
      <c r="B610" s="482" t="s">
        <v>1161</v>
      </c>
      <c r="C610" s="483">
        <v>2820</v>
      </c>
    </row>
    <row r="611" ht="18.45" customHeight="1" spans="1:3">
      <c r="A611" s="481">
        <v>21104</v>
      </c>
      <c r="B611" s="482" t="s">
        <v>1162</v>
      </c>
      <c r="C611" s="483">
        <f>SUM(C612:C615)</f>
        <v>2000</v>
      </c>
    </row>
    <row r="612" ht="18.45" customHeight="1" spans="1:3">
      <c r="A612" s="481">
        <v>2110401</v>
      </c>
      <c r="B612" s="482" t="s">
        <v>1163</v>
      </c>
      <c r="C612" s="483">
        <v>2000</v>
      </c>
    </row>
    <row r="613" ht="18.45" hidden="1" customHeight="1" spans="1:3">
      <c r="A613" s="481">
        <v>2110402</v>
      </c>
      <c r="B613" s="482" t="s">
        <v>1164</v>
      </c>
      <c r="C613" s="483"/>
    </row>
    <row r="614" ht="18.45" hidden="1" customHeight="1" spans="1:3">
      <c r="A614" s="481">
        <v>2110404</v>
      </c>
      <c r="B614" s="482" t="s">
        <v>1165</v>
      </c>
      <c r="C614" s="483"/>
    </row>
    <row r="615" ht="18.45" hidden="1" customHeight="1" spans="1:3">
      <c r="A615" s="481">
        <v>2110499</v>
      </c>
      <c r="B615" s="482" t="s">
        <v>1166</v>
      </c>
      <c r="C615" s="483"/>
    </row>
    <row r="616" ht="18.45" hidden="1" customHeight="1" spans="1:3">
      <c r="A616" s="481">
        <v>21105</v>
      </c>
      <c r="B616" s="482" t="s">
        <v>1167</v>
      </c>
      <c r="C616" s="483"/>
    </row>
    <row r="617" ht="18.45" hidden="1" customHeight="1" spans="1:3">
      <c r="A617" s="481">
        <v>2110501</v>
      </c>
      <c r="B617" s="482" t="s">
        <v>1168</v>
      </c>
      <c r="C617" s="483"/>
    </row>
    <row r="618" ht="18.45" hidden="1" customHeight="1" spans="1:3">
      <c r="A618" s="481">
        <v>2110502</v>
      </c>
      <c r="B618" s="482" t="s">
        <v>1169</v>
      </c>
      <c r="C618" s="483"/>
    </row>
    <row r="619" ht="18.45" hidden="1" customHeight="1" spans="1:3">
      <c r="A619" s="481">
        <v>2110503</v>
      </c>
      <c r="B619" s="482" t="s">
        <v>1170</v>
      </c>
      <c r="C619" s="483"/>
    </row>
    <row r="620" ht="18.45" hidden="1" customHeight="1" spans="1:3">
      <c r="A620" s="481">
        <v>2110506</v>
      </c>
      <c r="B620" s="482" t="s">
        <v>1171</v>
      </c>
      <c r="C620" s="483"/>
    </row>
    <row r="621" ht="18.45" hidden="1" customHeight="1" spans="1:3">
      <c r="A621" s="481">
        <v>2110507</v>
      </c>
      <c r="B621" s="482" t="s">
        <v>1172</v>
      </c>
      <c r="C621" s="483"/>
    </row>
    <row r="622" ht="18.45" hidden="1" customHeight="1" spans="1:3">
      <c r="A622" s="481">
        <v>2110599</v>
      </c>
      <c r="B622" s="482" t="s">
        <v>1173</v>
      </c>
      <c r="C622" s="483"/>
    </row>
    <row r="623" ht="18.45" hidden="1" customHeight="1" spans="1:3">
      <c r="A623" s="481">
        <v>21106</v>
      </c>
      <c r="B623" s="482" t="s">
        <v>1174</v>
      </c>
      <c r="C623" s="483"/>
    </row>
    <row r="624" ht="18.45" hidden="1" customHeight="1" spans="1:3">
      <c r="A624" s="481">
        <v>2110602</v>
      </c>
      <c r="B624" s="482" t="s">
        <v>1175</v>
      </c>
      <c r="C624" s="483"/>
    </row>
    <row r="625" ht="18.45" hidden="1" customHeight="1" spans="1:3">
      <c r="A625" s="481">
        <v>2110603</v>
      </c>
      <c r="B625" s="482" t="s">
        <v>1176</v>
      </c>
      <c r="C625" s="483"/>
    </row>
    <row r="626" ht="18.45" hidden="1" customHeight="1" spans="1:3">
      <c r="A626" s="481">
        <v>2110604</v>
      </c>
      <c r="B626" s="482" t="s">
        <v>1177</v>
      </c>
      <c r="C626" s="483"/>
    </row>
    <row r="627" ht="18.45" hidden="1" customHeight="1" spans="1:3">
      <c r="A627" s="481">
        <v>2110605</v>
      </c>
      <c r="B627" s="482" t="s">
        <v>1178</v>
      </c>
      <c r="C627" s="483"/>
    </row>
    <row r="628" ht="18.45" hidden="1" customHeight="1" spans="1:3">
      <c r="A628" s="481">
        <v>2110699</v>
      </c>
      <c r="B628" s="482" t="s">
        <v>1179</v>
      </c>
      <c r="C628" s="483"/>
    </row>
    <row r="629" ht="18.45" hidden="1" customHeight="1" spans="1:3">
      <c r="A629" s="481">
        <v>21107</v>
      </c>
      <c r="B629" s="482" t="s">
        <v>1180</v>
      </c>
      <c r="C629" s="483"/>
    </row>
    <row r="630" ht="18.45" hidden="1" customHeight="1" spans="1:3">
      <c r="A630" s="481">
        <v>2110704</v>
      </c>
      <c r="B630" s="482" t="s">
        <v>1181</v>
      </c>
      <c r="C630" s="483"/>
    </row>
    <row r="631" ht="18.45" hidden="1" customHeight="1" spans="1:3">
      <c r="A631" s="481">
        <v>2110799</v>
      </c>
      <c r="B631" s="482" t="s">
        <v>1182</v>
      </c>
      <c r="C631" s="483"/>
    </row>
    <row r="632" ht="18.45" hidden="1" customHeight="1" spans="1:3">
      <c r="A632" s="481">
        <v>21108</v>
      </c>
      <c r="B632" s="482" t="s">
        <v>1183</v>
      </c>
      <c r="C632" s="483"/>
    </row>
    <row r="633" ht="18.45" hidden="1" customHeight="1" spans="1:3">
      <c r="A633" s="481">
        <v>2110804</v>
      </c>
      <c r="B633" s="482" t="s">
        <v>1184</v>
      </c>
      <c r="C633" s="483"/>
    </row>
    <row r="634" ht="18.45" hidden="1" customHeight="1" spans="1:3">
      <c r="A634" s="481">
        <v>2110899</v>
      </c>
      <c r="B634" s="482" t="s">
        <v>1185</v>
      </c>
      <c r="C634" s="483"/>
    </row>
    <row r="635" ht="18.45" hidden="1" customHeight="1" spans="1:3">
      <c r="A635" s="481">
        <v>21109</v>
      </c>
      <c r="B635" s="482" t="s">
        <v>1186</v>
      </c>
      <c r="C635" s="483"/>
    </row>
    <row r="636" ht="18.45" hidden="1" customHeight="1" spans="1:3">
      <c r="A636" s="481">
        <v>2110901</v>
      </c>
      <c r="B636" s="482" t="s">
        <v>1186</v>
      </c>
      <c r="C636" s="483"/>
    </row>
    <row r="637" ht="18.45" hidden="1" customHeight="1" spans="1:3">
      <c r="A637" s="481">
        <v>21110</v>
      </c>
      <c r="B637" s="482" t="s">
        <v>1187</v>
      </c>
      <c r="C637" s="483"/>
    </row>
    <row r="638" ht="18.45" hidden="1" customHeight="1" spans="1:3">
      <c r="A638" s="481">
        <v>2111001</v>
      </c>
      <c r="B638" s="482" t="s">
        <v>1187</v>
      </c>
      <c r="C638" s="483"/>
    </row>
    <row r="639" ht="18.45" hidden="1" customHeight="1" spans="1:3">
      <c r="A639" s="481">
        <v>21111</v>
      </c>
      <c r="B639" s="482" t="s">
        <v>1188</v>
      </c>
      <c r="C639" s="483"/>
    </row>
    <row r="640" ht="18.45" hidden="1" customHeight="1" spans="1:3">
      <c r="A640" s="481">
        <v>2111101</v>
      </c>
      <c r="B640" s="482" t="s">
        <v>1189</v>
      </c>
      <c r="C640" s="483"/>
    </row>
    <row r="641" ht="18.45" hidden="1" customHeight="1" spans="1:3">
      <c r="A641" s="481">
        <v>2111102</v>
      </c>
      <c r="B641" s="482" t="s">
        <v>1190</v>
      </c>
      <c r="C641" s="483"/>
    </row>
    <row r="642" ht="18.45" hidden="1" customHeight="1" spans="1:3">
      <c r="A642" s="481">
        <v>2111103</v>
      </c>
      <c r="B642" s="482" t="s">
        <v>1191</v>
      </c>
      <c r="C642" s="483"/>
    </row>
    <row r="643" ht="18.45" hidden="1" customHeight="1" spans="1:3">
      <c r="A643" s="481">
        <v>2111104</v>
      </c>
      <c r="B643" s="482" t="s">
        <v>1192</v>
      </c>
      <c r="C643" s="483"/>
    </row>
    <row r="644" ht="18.45" hidden="1" customHeight="1" spans="1:3">
      <c r="A644" s="481">
        <v>2111199</v>
      </c>
      <c r="B644" s="482" t="s">
        <v>1193</v>
      </c>
      <c r="C644" s="483"/>
    </row>
    <row r="645" ht="18.45" hidden="1" customHeight="1" spans="1:3">
      <c r="A645" s="481">
        <v>21112</v>
      </c>
      <c r="B645" s="482" t="s">
        <v>1194</v>
      </c>
      <c r="C645" s="483"/>
    </row>
    <row r="646" ht="18.45" hidden="1" customHeight="1" spans="1:3">
      <c r="A646" s="481">
        <v>2111201</v>
      </c>
      <c r="B646" s="482" t="s">
        <v>1194</v>
      </c>
      <c r="C646" s="483"/>
    </row>
    <row r="647" ht="18.45" hidden="1" customHeight="1" spans="1:3">
      <c r="A647" s="481">
        <v>21113</v>
      </c>
      <c r="B647" s="482" t="s">
        <v>1195</v>
      </c>
      <c r="C647" s="483"/>
    </row>
    <row r="648" ht="18.45" hidden="1" customHeight="1" spans="1:3">
      <c r="A648" s="481">
        <v>2111301</v>
      </c>
      <c r="B648" s="482" t="s">
        <v>1195</v>
      </c>
      <c r="C648" s="483"/>
    </row>
    <row r="649" ht="18.45" hidden="1" customHeight="1" spans="1:3">
      <c r="A649" s="481">
        <v>21114</v>
      </c>
      <c r="B649" s="482" t="s">
        <v>1196</v>
      </c>
      <c r="C649" s="483"/>
    </row>
    <row r="650" ht="18.45" hidden="1" customHeight="1" spans="1:3">
      <c r="A650" s="481">
        <v>2111401</v>
      </c>
      <c r="B650" s="482" t="s">
        <v>696</v>
      </c>
      <c r="C650" s="483"/>
    </row>
    <row r="651" ht="18.45" hidden="1" customHeight="1" spans="1:3">
      <c r="A651" s="481">
        <v>2111402</v>
      </c>
      <c r="B651" s="482" t="s">
        <v>706</v>
      </c>
      <c r="C651" s="483"/>
    </row>
    <row r="652" ht="18.45" hidden="1" customHeight="1" spans="1:3">
      <c r="A652" s="481">
        <v>2111403</v>
      </c>
      <c r="B652" s="482" t="s">
        <v>707</v>
      </c>
      <c r="C652" s="483"/>
    </row>
    <row r="653" ht="18.45" hidden="1" customHeight="1" spans="1:3">
      <c r="A653" s="481">
        <v>2111404</v>
      </c>
      <c r="B653" s="482" t="s">
        <v>1197</v>
      </c>
      <c r="C653" s="483"/>
    </row>
    <row r="654" ht="18.45" hidden="1" customHeight="1" spans="1:3">
      <c r="A654" s="481">
        <v>2111405</v>
      </c>
      <c r="B654" s="482" t="s">
        <v>1198</v>
      </c>
      <c r="C654" s="483"/>
    </row>
    <row r="655" ht="18.45" hidden="1" customHeight="1" spans="1:3">
      <c r="A655" s="481">
        <v>2111406</v>
      </c>
      <c r="B655" s="482" t="s">
        <v>1199</v>
      </c>
      <c r="C655" s="483"/>
    </row>
    <row r="656" ht="18.45" hidden="1" customHeight="1" spans="1:3">
      <c r="A656" s="481">
        <v>2111407</v>
      </c>
      <c r="B656" s="482" t="s">
        <v>1200</v>
      </c>
      <c r="C656" s="483"/>
    </row>
    <row r="657" ht="18.45" hidden="1" customHeight="1" spans="1:3">
      <c r="A657" s="481">
        <v>2111408</v>
      </c>
      <c r="B657" s="482" t="s">
        <v>1201</v>
      </c>
      <c r="C657" s="483"/>
    </row>
    <row r="658" ht="18.45" hidden="1" customHeight="1" spans="1:3">
      <c r="A658" s="481">
        <v>2111409</v>
      </c>
      <c r="B658" s="482" t="s">
        <v>1202</v>
      </c>
      <c r="C658" s="483"/>
    </row>
    <row r="659" ht="18.45" hidden="1" customHeight="1" spans="1:3">
      <c r="A659" s="481">
        <v>2111410</v>
      </c>
      <c r="B659" s="482" t="s">
        <v>1203</v>
      </c>
      <c r="C659" s="483"/>
    </row>
    <row r="660" ht="18.45" hidden="1" customHeight="1" spans="1:3">
      <c r="A660" s="481">
        <v>2111411</v>
      </c>
      <c r="B660" s="482" t="s">
        <v>723</v>
      </c>
      <c r="C660" s="483"/>
    </row>
    <row r="661" ht="18.45" hidden="1" customHeight="1" spans="1:3">
      <c r="A661" s="481">
        <v>2111413</v>
      </c>
      <c r="B661" s="482" t="s">
        <v>1204</v>
      </c>
      <c r="C661" s="483"/>
    </row>
    <row r="662" ht="18.45" hidden="1" customHeight="1" spans="1:3">
      <c r="A662" s="481">
        <v>2111450</v>
      </c>
      <c r="B662" s="482" t="s">
        <v>712</v>
      </c>
      <c r="C662" s="483"/>
    </row>
    <row r="663" ht="18.45" hidden="1" customHeight="1" spans="1:3">
      <c r="A663" s="481">
        <v>2111499</v>
      </c>
      <c r="B663" s="482" t="s">
        <v>1205</v>
      </c>
      <c r="C663" s="483"/>
    </row>
    <row r="664" ht="18.45" hidden="1" customHeight="1" spans="1:3">
      <c r="A664" s="481">
        <v>21199</v>
      </c>
      <c r="B664" s="482" t="s">
        <v>1206</v>
      </c>
      <c r="C664" s="483"/>
    </row>
    <row r="665" ht="18.45" hidden="1" customHeight="1" spans="1:3">
      <c r="A665" s="481">
        <v>2119901</v>
      </c>
      <c r="B665" s="482" t="s">
        <v>1206</v>
      </c>
      <c r="C665" s="483"/>
    </row>
    <row r="666" ht="18.45" customHeight="1" spans="1:3">
      <c r="A666" s="481">
        <v>212</v>
      </c>
      <c r="B666" s="482" t="s">
        <v>1207</v>
      </c>
      <c r="C666" s="483">
        <f>C667+C678+C680+C683+C685+C687</f>
        <v>30328</v>
      </c>
    </row>
    <row r="667" ht="18.45" customHeight="1" spans="1:3">
      <c r="A667" s="481">
        <v>21201</v>
      </c>
      <c r="B667" s="482" t="s">
        <v>1208</v>
      </c>
      <c r="C667" s="483">
        <f>SUM(C668:C677)</f>
        <v>10347</v>
      </c>
    </row>
    <row r="668" ht="18.45" customHeight="1" spans="1:3">
      <c r="A668" s="481">
        <v>2120101</v>
      </c>
      <c r="B668" s="482" t="s">
        <v>696</v>
      </c>
      <c r="C668" s="483">
        <v>652</v>
      </c>
    </row>
    <row r="669" ht="18.45" hidden="1" customHeight="1" spans="1:3">
      <c r="A669" s="481">
        <v>2120102</v>
      </c>
      <c r="B669" s="482" t="s">
        <v>706</v>
      </c>
      <c r="C669" s="483"/>
    </row>
    <row r="670" ht="18.45" hidden="1" customHeight="1" spans="1:3">
      <c r="A670" s="481">
        <v>2120103</v>
      </c>
      <c r="B670" s="482" t="s">
        <v>707</v>
      </c>
      <c r="C670" s="483"/>
    </row>
    <row r="671" ht="18.45" customHeight="1" spans="1:3">
      <c r="A671" s="481">
        <v>2120104</v>
      </c>
      <c r="B671" s="482" t="s">
        <v>1209</v>
      </c>
      <c r="C671" s="483">
        <v>1200</v>
      </c>
    </row>
    <row r="672" ht="18.45" hidden="1" customHeight="1" spans="1:3">
      <c r="A672" s="481">
        <v>2120105</v>
      </c>
      <c r="B672" s="482" t="s">
        <v>1210</v>
      </c>
      <c r="C672" s="483"/>
    </row>
    <row r="673" ht="18.45" customHeight="1" spans="1:3">
      <c r="A673" s="481">
        <v>2120106</v>
      </c>
      <c r="B673" s="482" t="s">
        <v>1211</v>
      </c>
      <c r="C673" s="483">
        <v>354</v>
      </c>
    </row>
    <row r="674" ht="18.45" hidden="1" customHeight="1" spans="1:3">
      <c r="A674" s="481">
        <v>2120107</v>
      </c>
      <c r="B674" s="482" t="s">
        <v>1212</v>
      </c>
      <c r="C674" s="483"/>
    </row>
    <row r="675" ht="18.45" hidden="1" customHeight="1" spans="1:3">
      <c r="A675" s="481">
        <v>2120109</v>
      </c>
      <c r="B675" s="482" t="s">
        <v>1213</v>
      </c>
      <c r="C675" s="483"/>
    </row>
    <row r="676" ht="18.45" hidden="1" customHeight="1" spans="1:3">
      <c r="A676" s="481">
        <v>2120110</v>
      </c>
      <c r="B676" s="482" t="s">
        <v>1214</v>
      </c>
      <c r="C676" s="483"/>
    </row>
    <row r="677" ht="18.45" customHeight="1" spans="1:3">
      <c r="A677" s="481">
        <v>2120199</v>
      </c>
      <c r="B677" s="482" t="s">
        <v>1215</v>
      </c>
      <c r="C677" s="483">
        <f>1625+6516</f>
        <v>8141</v>
      </c>
    </row>
    <row r="678" ht="18.45" customHeight="1" spans="1:3">
      <c r="A678" s="481">
        <v>21202</v>
      </c>
      <c r="B678" s="482" t="s">
        <v>1216</v>
      </c>
      <c r="C678" s="483">
        <f>C679</f>
        <v>20</v>
      </c>
    </row>
    <row r="679" ht="18.45" customHeight="1" spans="1:3">
      <c r="A679" s="481">
        <v>2120201</v>
      </c>
      <c r="B679" s="482" t="s">
        <v>1216</v>
      </c>
      <c r="C679" s="483">
        <v>20</v>
      </c>
    </row>
    <row r="680" ht="18.45" customHeight="1" spans="1:3">
      <c r="A680" s="481">
        <v>21203</v>
      </c>
      <c r="B680" s="482" t="s">
        <v>1217</v>
      </c>
      <c r="C680" s="483">
        <f>C681+C682</f>
        <v>13122</v>
      </c>
    </row>
    <row r="681" ht="18.45" customHeight="1" spans="1:3">
      <c r="A681" s="481">
        <v>2120303</v>
      </c>
      <c r="B681" s="482" t="s">
        <v>1218</v>
      </c>
      <c r="C681" s="483">
        <f>11612-90</f>
        <v>11522</v>
      </c>
    </row>
    <row r="682" ht="18.45" customHeight="1" spans="1:3">
      <c r="A682" s="481">
        <v>2120399</v>
      </c>
      <c r="B682" s="482" t="s">
        <v>1219</v>
      </c>
      <c r="C682" s="483">
        <v>1600</v>
      </c>
    </row>
    <row r="683" ht="18.45" customHeight="1" spans="1:3">
      <c r="A683" s="481">
        <v>21205</v>
      </c>
      <c r="B683" s="482" t="s">
        <v>1220</v>
      </c>
      <c r="C683" s="483">
        <f>C684</f>
        <v>6000</v>
      </c>
    </row>
    <row r="684" ht="18.45" customHeight="1" spans="1:3">
      <c r="A684" s="481">
        <v>2120501</v>
      </c>
      <c r="B684" s="482" t="s">
        <v>1220</v>
      </c>
      <c r="C684" s="483">
        <v>6000</v>
      </c>
    </row>
    <row r="685" ht="18.45" customHeight="1" spans="1:3">
      <c r="A685" s="481">
        <v>21206</v>
      </c>
      <c r="B685" s="482" t="s">
        <v>1221</v>
      </c>
      <c r="C685" s="483">
        <f>C686</f>
        <v>419</v>
      </c>
    </row>
    <row r="686" ht="18.45" customHeight="1" spans="1:3">
      <c r="A686" s="481">
        <v>2120601</v>
      </c>
      <c r="B686" s="482" t="s">
        <v>1221</v>
      </c>
      <c r="C686" s="483">
        <v>419</v>
      </c>
    </row>
    <row r="687" ht="18.45" customHeight="1" spans="1:3">
      <c r="A687" s="481">
        <v>21299</v>
      </c>
      <c r="B687" s="482" t="s">
        <v>1222</v>
      </c>
      <c r="C687" s="483">
        <f>C688</f>
        <v>420</v>
      </c>
    </row>
    <row r="688" ht="18.45" customHeight="1" spans="1:3">
      <c r="A688" s="481">
        <v>2129901</v>
      </c>
      <c r="B688" s="482" t="s">
        <v>1222</v>
      </c>
      <c r="C688" s="483">
        <v>420</v>
      </c>
    </row>
    <row r="689" ht="18.45" customHeight="1" spans="1:3">
      <c r="A689" s="481">
        <v>213</v>
      </c>
      <c r="B689" s="482" t="s">
        <v>1223</v>
      </c>
      <c r="C689" s="483">
        <f>C690+C716+C741+C769+C780+C787+C794+C797</f>
        <v>164901</v>
      </c>
    </row>
    <row r="690" ht="18.45" customHeight="1" spans="1:3">
      <c r="A690" s="481">
        <v>21301</v>
      </c>
      <c r="B690" s="482" t="s">
        <v>1224</v>
      </c>
      <c r="C690" s="483">
        <f>SUM(C691:C715)</f>
        <v>54553</v>
      </c>
    </row>
    <row r="691" ht="18.45" customHeight="1" spans="1:3">
      <c r="A691" s="481">
        <v>2130101</v>
      </c>
      <c r="B691" s="482" t="s">
        <v>696</v>
      </c>
      <c r="C691" s="483">
        <v>592</v>
      </c>
    </row>
    <row r="692" ht="18.45" hidden="1" customHeight="1" spans="1:3">
      <c r="A692" s="481">
        <v>2130102</v>
      </c>
      <c r="B692" s="482" t="s">
        <v>706</v>
      </c>
      <c r="C692" s="483"/>
    </row>
    <row r="693" ht="18.45" hidden="1" customHeight="1" spans="1:3">
      <c r="A693" s="481">
        <v>2130103</v>
      </c>
      <c r="B693" s="482" t="s">
        <v>707</v>
      </c>
      <c r="C693" s="483"/>
    </row>
    <row r="694" ht="18.45" customHeight="1" spans="1:3">
      <c r="A694" s="481">
        <v>2130104</v>
      </c>
      <c r="B694" s="482" t="s">
        <v>712</v>
      </c>
      <c r="C694" s="483">
        <v>500</v>
      </c>
    </row>
    <row r="695" ht="18.45" hidden="1" customHeight="1" spans="1:3">
      <c r="A695" s="481">
        <v>2130105</v>
      </c>
      <c r="B695" s="482" t="s">
        <v>1225</v>
      </c>
      <c r="C695" s="483"/>
    </row>
    <row r="696" ht="18.45" customHeight="1" spans="1:3">
      <c r="A696" s="481">
        <v>2130106</v>
      </c>
      <c r="B696" s="482" t="s">
        <v>1226</v>
      </c>
      <c r="C696" s="483">
        <f>1011+1265</f>
        <v>2276</v>
      </c>
    </row>
    <row r="697" ht="18.45" customHeight="1" spans="1:3">
      <c r="A697" s="481">
        <v>2130108</v>
      </c>
      <c r="B697" s="482" t="s">
        <v>1227</v>
      </c>
      <c r="C697" s="483">
        <v>460</v>
      </c>
    </row>
    <row r="698" ht="18.45" customHeight="1" spans="1:3">
      <c r="A698" s="481">
        <v>2130109</v>
      </c>
      <c r="B698" s="482" t="s">
        <v>1228</v>
      </c>
      <c r="C698" s="483">
        <v>25</v>
      </c>
    </row>
    <row r="699" ht="18.45" customHeight="1" spans="1:3">
      <c r="A699" s="481">
        <v>2130110</v>
      </c>
      <c r="B699" s="482" t="s">
        <v>1229</v>
      </c>
      <c r="C699" s="483">
        <v>200</v>
      </c>
    </row>
    <row r="700" ht="18.45" hidden="1" customHeight="1" spans="1:3">
      <c r="A700" s="481">
        <v>2130111</v>
      </c>
      <c r="B700" s="482" t="s">
        <v>1230</v>
      </c>
      <c r="C700" s="483"/>
    </row>
    <row r="701" ht="18.45" hidden="1" customHeight="1" spans="1:3">
      <c r="A701" s="481">
        <v>2130112</v>
      </c>
      <c r="B701" s="482" t="s">
        <v>1231</v>
      </c>
      <c r="C701" s="483"/>
    </row>
    <row r="702" ht="18.45" hidden="1" customHeight="1" spans="1:3">
      <c r="A702" s="481">
        <v>2130114</v>
      </c>
      <c r="B702" s="482" t="s">
        <v>1232</v>
      </c>
      <c r="C702" s="483"/>
    </row>
    <row r="703" ht="18.45" customHeight="1" spans="1:3">
      <c r="A703" s="481">
        <v>2130119</v>
      </c>
      <c r="B703" s="482" t="s">
        <v>1233</v>
      </c>
      <c r="C703" s="483">
        <v>500</v>
      </c>
    </row>
    <row r="704" ht="18.45" hidden="1" customHeight="1" spans="1:3">
      <c r="A704" s="481">
        <v>2130120</v>
      </c>
      <c r="B704" s="482" t="s">
        <v>1234</v>
      </c>
      <c r="C704" s="483"/>
    </row>
    <row r="705" ht="18.45" hidden="1" customHeight="1" spans="1:3">
      <c r="A705" s="481">
        <v>2130121</v>
      </c>
      <c r="B705" s="482" t="s">
        <v>1235</v>
      </c>
      <c r="C705" s="483"/>
    </row>
    <row r="706" ht="18.45" customHeight="1" spans="1:3">
      <c r="A706" s="481">
        <v>2130122</v>
      </c>
      <c r="B706" s="482" t="s">
        <v>1236</v>
      </c>
      <c r="C706" s="483">
        <v>15000</v>
      </c>
    </row>
    <row r="707" ht="18.45" hidden="1" customHeight="1" spans="1:3">
      <c r="A707" s="481">
        <v>2130124</v>
      </c>
      <c r="B707" s="482" t="s">
        <v>1237</v>
      </c>
      <c r="C707" s="483"/>
    </row>
    <row r="708" ht="18.45" hidden="1" customHeight="1" spans="1:3">
      <c r="A708" s="481">
        <v>2130125</v>
      </c>
      <c r="B708" s="482" t="s">
        <v>1238</v>
      </c>
      <c r="C708" s="483"/>
    </row>
    <row r="709" ht="18.45" customHeight="1" spans="1:3">
      <c r="A709" s="481">
        <v>2130126</v>
      </c>
      <c r="B709" s="482" t="s">
        <v>1239</v>
      </c>
      <c r="C709" s="483">
        <v>3000</v>
      </c>
    </row>
    <row r="710" ht="18.45" hidden="1" customHeight="1" spans="1:3">
      <c r="A710" s="481">
        <v>2130135</v>
      </c>
      <c r="B710" s="482" t="s">
        <v>1240</v>
      </c>
      <c r="C710" s="483"/>
    </row>
    <row r="711" ht="18.45" hidden="1" customHeight="1" spans="1:3">
      <c r="A711" s="481">
        <v>2130142</v>
      </c>
      <c r="B711" s="482" t="s">
        <v>1241</v>
      </c>
      <c r="C711" s="483"/>
    </row>
    <row r="712" ht="18.45" hidden="1" customHeight="1" spans="1:3">
      <c r="A712" s="481">
        <v>2130148</v>
      </c>
      <c r="B712" s="482" t="s">
        <v>1242</v>
      </c>
      <c r="C712" s="483"/>
    </row>
    <row r="713" ht="18.45" hidden="1" customHeight="1" spans="1:3">
      <c r="A713" s="481">
        <v>2130152</v>
      </c>
      <c r="B713" s="482" t="s">
        <v>1243</v>
      </c>
      <c r="C713" s="483"/>
    </row>
    <row r="714" ht="18.45" customHeight="1" spans="1:3">
      <c r="A714" s="481">
        <v>2130153</v>
      </c>
      <c r="B714" s="482" t="s">
        <v>1244</v>
      </c>
      <c r="C714" s="483">
        <v>26000</v>
      </c>
    </row>
    <row r="715" ht="18.45" customHeight="1" spans="1:3">
      <c r="A715" s="481">
        <v>2130199</v>
      </c>
      <c r="B715" s="482" t="s">
        <v>1245</v>
      </c>
      <c r="C715" s="483">
        <v>6000</v>
      </c>
    </row>
    <row r="716" ht="18.45" customHeight="1" spans="1:3">
      <c r="A716" s="481">
        <v>21302</v>
      </c>
      <c r="B716" s="482" t="s">
        <v>1246</v>
      </c>
      <c r="C716" s="483">
        <f>SUM(C717:C740)</f>
        <v>1308</v>
      </c>
    </row>
    <row r="717" ht="18.45" hidden="1" customHeight="1" spans="1:3">
      <c r="A717" s="481">
        <v>2130201</v>
      </c>
      <c r="B717" s="482" t="s">
        <v>696</v>
      </c>
      <c r="C717" s="483"/>
    </row>
    <row r="718" ht="18.45" hidden="1" customHeight="1" spans="1:3">
      <c r="A718" s="481">
        <v>2130202</v>
      </c>
      <c r="B718" s="482" t="s">
        <v>706</v>
      </c>
      <c r="C718" s="483"/>
    </row>
    <row r="719" ht="18.45" hidden="1" customHeight="1" spans="1:3">
      <c r="A719" s="481">
        <v>2130203</v>
      </c>
      <c r="B719" s="482" t="s">
        <v>707</v>
      </c>
      <c r="C719" s="483"/>
    </row>
    <row r="720" ht="18.45" hidden="1" customHeight="1" spans="1:3">
      <c r="A720" s="481">
        <v>2130204</v>
      </c>
      <c r="B720" s="482" t="s">
        <v>1247</v>
      </c>
      <c r="C720" s="483"/>
    </row>
    <row r="721" ht="18.45" customHeight="1" spans="1:3">
      <c r="A721" s="481">
        <v>2130205</v>
      </c>
      <c r="B721" s="482" t="s">
        <v>1248</v>
      </c>
      <c r="C721" s="483">
        <v>288</v>
      </c>
    </row>
    <row r="722" ht="18.45" customHeight="1" spans="1:3">
      <c r="A722" s="481">
        <v>2130206</v>
      </c>
      <c r="B722" s="482" t="s">
        <v>1249</v>
      </c>
      <c r="C722" s="483">
        <v>50</v>
      </c>
    </row>
    <row r="723" ht="18.45" customHeight="1" spans="1:3">
      <c r="A723" s="481">
        <v>2130207</v>
      </c>
      <c r="B723" s="482" t="s">
        <v>1250</v>
      </c>
      <c r="C723" s="483">
        <v>400</v>
      </c>
    </row>
    <row r="724" ht="18.45" hidden="1" customHeight="1" spans="1:3">
      <c r="A724" s="481">
        <v>2130209</v>
      </c>
      <c r="B724" s="482" t="s">
        <v>1251</v>
      </c>
      <c r="C724" s="483"/>
    </row>
    <row r="725" ht="18.45" hidden="1" customHeight="1" spans="1:3">
      <c r="A725" s="481">
        <v>2130210</v>
      </c>
      <c r="B725" s="482" t="s">
        <v>1252</v>
      </c>
      <c r="C725" s="483"/>
    </row>
    <row r="726" ht="18.45" hidden="1" customHeight="1" spans="1:3">
      <c r="A726" s="481">
        <v>2130211</v>
      </c>
      <c r="B726" s="482" t="s">
        <v>1253</v>
      </c>
      <c r="C726" s="483"/>
    </row>
    <row r="727" ht="18.45" customHeight="1" spans="1:3">
      <c r="A727" s="481">
        <v>2130212</v>
      </c>
      <c r="B727" s="482" t="s">
        <v>1254</v>
      </c>
      <c r="C727" s="483">
        <v>200</v>
      </c>
    </row>
    <row r="728" ht="18.45" hidden="1" customHeight="1" spans="1:3">
      <c r="A728" s="481">
        <v>2130213</v>
      </c>
      <c r="B728" s="482" t="s">
        <v>1255</v>
      </c>
      <c r="C728" s="483"/>
    </row>
    <row r="729" ht="18.45" hidden="1" customHeight="1" spans="1:3">
      <c r="A729" s="481">
        <v>2130217</v>
      </c>
      <c r="B729" s="482" t="s">
        <v>1256</v>
      </c>
      <c r="C729" s="483"/>
    </row>
    <row r="730" ht="18.45" hidden="1" customHeight="1" spans="1:3">
      <c r="A730" s="481">
        <v>2130220</v>
      </c>
      <c r="B730" s="482" t="s">
        <v>774</v>
      </c>
      <c r="C730" s="483"/>
    </row>
    <row r="731" ht="18.45" hidden="1" customHeight="1" spans="1:3">
      <c r="A731" s="481">
        <v>2130221</v>
      </c>
      <c r="B731" s="482" t="s">
        <v>1257</v>
      </c>
      <c r="C731" s="483"/>
    </row>
    <row r="732" ht="18.45" hidden="1" customHeight="1" spans="1:3">
      <c r="A732" s="481">
        <v>2130223</v>
      </c>
      <c r="B732" s="482" t="s">
        <v>1258</v>
      </c>
      <c r="C732" s="483"/>
    </row>
    <row r="733" ht="18.45" hidden="1" customHeight="1" spans="1:3">
      <c r="A733" s="481">
        <v>2130226</v>
      </c>
      <c r="B733" s="482" t="s">
        <v>1259</v>
      </c>
      <c r="C733" s="483"/>
    </row>
    <row r="734" ht="18.45" customHeight="1" spans="1:3">
      <c r="A734" s="481">
        <v>2130227</v>
      </c>
      <c r="B734" s="482" t="s">
        <v>1260</v>
      </c>
      <c r="C734" s="483">
        <v>150</v>
      </c>
    </row>
    <row r="735" ht="18.45" customHeight="1" spans="1:3">
      <c r="A735" s="481">
        <v>2130232</v>
      </c>
      <c r="B735" s="482" t="s">
        <v>1261</v>
      </c>
      <c r="C735" s="483">
        <v>220</v>
      </c>
    </row>
    <row r="736" ht="18.45" hidden="1" customHeight="1" spans="1:3">
      <c r="A736" s="481">
        <v>2130234</v>
      </c>
      <c r="B736" s="482" t="s">
        <v>1262</v>
      </c>
      <c r="C736" s="483"/>
    </row>
    <row r="737" ht="18.45" hidden="1" customHeight="1" spans="1:3">
      <c r="A737" s="481">
        <v>2130235</v>
      </c>
      <c r="B737" s="482" t="s">
        <v>1263</v>
      </c>
      <c r="C737" s="483"/>
    </row>
    <row r="738" ht="18.45" hidden="1" customHeight="1" spans="1:3">
      <c r="A738" s="481">
        <v>2130236</v>
      </c>
      <c r="B738" s="482" t="s">
        <v>1264</v>
      </c>
      <c r="C738" s="483"/>
    </row>
    <row r="739" ht="18.45" hidden="1" customHeight="1" spans="1:3">
      <c r="A739" s="481">
        <v>2130237</v>
      </c>
      <c r="B739" s="482" t="s">
        <v>1231</v>
      </c>
      <c r="C739" s="483"/>
    </row>
    <row r="740" ht="18.45" hidden="1" customHeight="1" spans="1:3">
      <c r="A740" s="481">
        <v>2130299</v>
      </c>
      <c r="B740" s="482" t="s">
        <v>1265</v>
      </c>
      <c r="C740" s="483"/>
    </row>
    <row r="741" ht="18.45" customHeight="1" spans="1:3">
      <c r="A741" s="481">
        <v>21303</v>
      </c>
      <c r="B741" s="482" t="s">
        <v>1266</v>
      </c>
      <c r="C741" s="483">
        <f>SUM(C742:C768)</f>
        <v>83840</v>
      </c>
    </row>
    <row r="742" ht="18.45" customHeight="1" spans="1:3">
      <c r="A742" s="481">
        <v>2130301</v>
      </c>
      <c r="B742" s="482" t="s">
        <v>696</v>
      </c>
      <c r="C742" s="483">
        <v>1120</v>
      </c>
    </row>
    <row r="743" ht="18.45" hidden="1" customHeight="1" spans="1:3">
      <c r="A743" s="481">
        <v>2130302</v>
      </c>
      <c r="B743" s="482" t="s">
        <v>706</v>
      </c>
      <c r="C743" s="483"/>
    </row>
    <row r="744" ht="18.45" hidden="1" customHeight="1" spans="1:3">
      <c r="A744" s="481">
        <v>2130303</v>
      </c>
      <c r="B744" s="482" t="s">
        <v>707</v>
      </c>
      <c r="C744" s="483"/>
    </row>
    <row r="745" ht="18.45" customHeight="1" spans="1:3">
      <c r="A745" s="481">
        <v>2130304</v>
      </c>
      <c r="B745" s="482" t="s">
        <v>1267</v>
      </c>
      <c r="C745" s="483">
        <v>1200</v>
      </c>
    </row>
    <row r="746" ht="18.45" customHeight="1" spans="1:3">
      <c r="A746" s="481">
        <v>2130305</v>
      </c>
      <c r="B746" s="482" t="s">
        <v>1268</v>
      </c>
      <c r="C746" s="483">
        <v>60000</v>
      </c>
    </row>
    <row r="747" ht="18.45" customHeight="1" spans="1:3">
      <c r="A747" s="481">
        <v>2130306</v>
      </c>
      <c r="B747" s="482" t="s">
        <v>1269</v>
      </c>
      <c r="C747" s="483">
        <v>8000</v>
      </c>
    </row>
    <row r="748" ht="18.45" hidden="1" customHeight="1" spans="1:3">
      <c r="A748" s="481">
        <v>2130307</v>
      </c>
      <c r="B748" s="482" t="s">
        <v>1270</v>
      </c>
      <c r="C748" s="483"/>
    </row>
    <row r="749" ht="18.45" hidden="1" customHeight="1" spans="1:3">
      <c r="A749" s="481">
        <v>2130308</v>
      </c>
      <c r="B749" s="482" t="s">
        <v>1271</v>
      </c>
      <c r="C749" s="483"/>
    </row>
    <row r="750" ht="18.45" customHeight="1" spans="1:3">
      <c r="A750" s="481">
        <v>2130309</v>
      </c>
      <c r="B750" s="482" t="s">
        <v>1272</v>
      </c>
      <c r="C750" s="483">
        <v>120</v>
      </c>
    </row>
    <row r="751" ht="18.45" hidden="1" customHeight="1" spans="1:3">
      <c r="A751" s="481">
        <v>2130310</v>
      </c>
      <c r="B751" s="482" t="s">
        <v>1273</v>
      </c>
      <c r="C751" s="483"/>
    </row>
    <row r="752" ht="18.45" customHeight="1" spans="1:3">
      <c r="A752" s="481">
        <v>2130311</v>
      </c>
      <c r="B752" s="482" t="s">
        <v>1274</v>
      </c>
      <c r="C752" s="483">
        <v>600</v>
      </c>
    </row>
    <row r="753" ht="18.45" hidden="1" customHeight="1" spans="1:3">
      <c r="A753" s="481">
        <v>2130312</v>
      </c>
      <c r="B753" s="482" t="s">
        <v>1275</v>
      </c>
      <c r="C753" s="483"/>
    </row>
    <row r="754" ht="18.45" hidden="1" customHeight="1" spans="1:3">
      <c r="A754" s="481">
        <v>2130313</v>
      </c>
      <c r="B754" s="482" t="s">
        <v>1276</v>
      </c>
      <c r="C754" s="483"/>
    </row>
    <row r="755" ht="18.45" hidden="1" customHeight="1" spans="1:3">
      <c r="A755" s="481">
        <v>2130314</v>
      </c>
      <c r="B755" s="482" t="s">
        <v>1277</v>
      </c>
      <c r="C755" s="483"/>
    </row>
    <row r="756" ht="18.45" customHeight="1" spans="1:3">
      <c r="A756" s="481">
        <v>2130315</v>
      </c>
      <c r="B756" s="482" t="s">
        <v>1278</v>
      </c>
      <c r="C756" s="483">
        <v>200</v>
      </c>
    </row>
    <row r="757" ht="18.45" customHeight="1" spans="1:3">
      <c r="A757" s="481">
        <v>2130316</v>
      </c>
      <c r="B757" s="482" t="s">
        <v>1279</v>
      </c>
      <c r="C757" s="483">
        <v>6000</v>
      </c>
    </row>
    <row r="758" ht="18.45" hidden="1" customHeight="1" spans="1:3">
      <c r="A758" s="481">
        <v>2130317</v>
      </c>
      <c r="B758" s="482" t="s">
        <v>1280</v>
      </c>
      <c r="C758" s="483"/>
    </row>
    <row r="759" ht="18.45" hidden="1" customHeight="1" spans="1:3">
      <c r="A759" s="481">
        <v>2130318</v>
      </c>
      <c r="B759" s="482" t="s">
        <v>1281</v>
      </c>
      <c r="C759" s="483"/>
    </row>
    <row r="760" ht="18.45" hidden="1" customHeight="1" spans="1:3">
      <c r="A760" s="481">
        <v>2130319</v>
      </c>
      <c r="B760" s="482" t="s">
        <v>1282</v>
      </c>
      <c r="C760" s="483"/>
    </row>
    <row r="761" ht="18.45" hidden="1" customHeight="1" spans="1:3">
      <c r="A761" s="481">
        <v>2130321</v>
      </c>
      <c r="B761" s="482" t="s">
        <v>1283</v>
      </c>
      <c r="C761" s="483"/>
    </row>
    <row r="762" ht="18.45" hidden="1" customHeight="1" spans="1:3">
      <c r="A762" s="481">
        <v>2130322</v>
      </c>
      <c r="B762" s="482" t="s">
        <v>1284</v>
      </c>
      <c r="C762" s="483"/>
    </row>
    <row r="763" ht="18.45" hidden="1" customHeight="1" spans="1:3">
      <c r="A763" s="481">
        <v>2130333</v>
      </c>
      <c r="B763" s="482" t="s">
        <v>1258</v>
      </c>
      <c r="C763" s="483"/>
    </row>
    <row r="764" ht="18.45" hidden="1" customHeight="1" spans="1:3">
      <c r="A764" s="481">
        <v>2130334</v>
      </c>
      <c r="B764" s="482" t="s">
        <v>1285</v>
      </c>
      <c r="C764" s="483"/>
    </row>
    <row r="765" ht="18.45" hidden="1" customHeight="1" spans="1:3">
      <c r="A765" s="481">
        <v>2130335</v>
      </c>
      <c r="B765" s="482" t="s">
        <v>1286</v>
      </c>
      <c r="C765" s="483"/>
    </row>
    <row r="766" ht="18.45" hidden="1" customHeight="1" spans="1:3">
      <c r="A766" s="481">
        <v>2130336</v>
      </c>
      <c r="B766" s="482" t="s">
        <v>1287</v>
      </c>
      <c r="C766" s="483"/>
    </row>
    <row r="767" ht="18.45" customHeight="1" spans="1:3">
      <c r="A767" s="481">
        <v>2130337</v>
      </c>
      <c r="B767" s="482" t="s">
        <v>1288</v>
      </c>
      <c r="C767" s="483">
        <v>200</v>
      </c>
    </row>
    <row r="768" ht="18.45" customHeight="1" spans="1:3">
      <c r="A768" s="481">
        <v>2130399</v>
      </c>
      <c r="B768" s="482" t="s">
        <v>1289</v>
      </c>
      <c r="C768" s="483">
        <v>6400</v>
      </c>
    </row>
    <row r="769" ht="18.45" customHeight="1" spans="1:3">
      <c r="A769" s="481">
        <v>21305</v>
      </c>
      <c r="B769" s="482" t="s">
        <v>1290</v>
      </c>
      <c r="C769" s="483">
        <f>SUM(C770:C779)</f>
        <v>4800</v>
      </c>
    </row>
    <row r="770" ht="18.45" hidden="1" customHeight="1" spans="1:3">
      <c r="A770" s="481">
        <v>2130501</v>
      </c>
      <c r="B770" s="482" t="s">
        <v>696</v>
      </c>
      <c r="C770" s="483"/>
    </row>
    <row r="771" ht="18.45" hidden="1" customHeight="1" spans="1:3">
      <c r="A771" s="481">
        <v>2130502</v>
      </c>
      <c r="B771" s="482" t="s">
        <v>706</v>
      </c>
      <c r="C771" s="483"/>
    </row>
    <row r="772" ht="18.45" hidden="1" customHeight="1" spans="1:3">
      <c r="A772" s="481">
        <v>2130503</v>
      </c>
      <c r="B772" s="482" t="s">
        <v>707</v>
      </c>
      <c r="C772" s="483"/>
    </row>
    <row r="773" ht="18.45" customHeight="1" spans="1:3">
      <c r="A773" s="481">
        <v>2130504</v>
      </c>
      <c r="B773" s="482" t="s">
        <v>1291</v>
      </c>
      <c r="C773" s="483">
        <v>1200</v>
      </c>
    </row>
    <row r="774" ht="18.45" customHeight="1" spans="1:3">
      <c r="A774" s="481">
        <v>2130505</v>
      </c>
      <c r="B774" s="482" t="s">
        <v>1292</v>
      </c>
      <c r="C774" s="483">
        <v>3200</v>
      </c>
    </row>
    <row r="775" ht="18.45" hidden="1" customHeight="1" spans="1:3">
      <c r="A775" s="481">
        <v>2130506</v>
      </c>
      <c r="B775" s="482" t="s">
        <v>1293</v>
      </c>
      <c r="C775" s="483"/>
    </row>
    <row r="776" ht="18.45" hidden="1" customHeight="1" spans="1:3">
      <c r="A776" s="481">
        <v>2130507</v>
      </c>
      <c r="B776" s="482" t="s">
        <v>1294</v>
      </c>
      <c r="C776" s="483"/>
    </row>
    <row r="777" ht="18.45" hidden="1" customHeight="1" spans="1:3">
      <c r="A777" s="481">
        <v>2130508</v>
      </c>
      <c r="B777" s="482" t="s">
        <v>1295</v>
      </c>
      <c r="C777" s="483"/>
    </row>
    <row r="778" ht="18.45" customHeight="1" spans="1:3">
      <c r="A778" s="481">
        <v>2130550</v>
      </c>
      <c r="B778" s="482" t="s">
        <v>712</v>
      </c>
      <c r="C778" s="483">
        <v>180</v>
      </c>
    </row>
    <row r="779" ht="18.45" customHeight="1" spans="1:3">
      <c r="A779" s="481">
        <v>2130599</v>
      </c>
      <c r="B779" s="482" t="s">
        <v>1296</v>
      </c>
      <c r="C779" s="483">
        <v>220</v>
      </c>
    </row>
    <row r="780" ht="18.45" customHeight="1" spans="1:3">
      <c r="A780" s="481">
        <v>21307</v>
      </c>
      <c r="B780" s="482" t="s">
        <v>1297</v>
      </c>
      <c r="C780" s="483">
        <f>SUM(C781:C786)</f>
        <v>11000</v>
      </c>
    </row>
    <row r="781" ht="18.45" customHeight="1" spans="1:3">
      <c r="A781" s="481">
        <v>2130701</v>
      </c>
      <c r="B781" s="482" t="s">
        <v>1298</v>
      </c>
      <c r="C781" s="483">
        <v>5000</v>
      </c>
    </row>
    <row r="782" ht="18.45" hidden="1" customHeight="1" spans="1:3">
      <c r="A782" s="481">
        <v>2130704</v>
      </c>
      <c r="B782" s="482" t="s">
        <v>1299</v>
      </c>
      <c r="C782" s="483"/>
    </row>
    <row r="783" ht="18.45" hidden="1" customHeight="1" spans="1:3">
      <c r="A783" s="481">
        <v>2130705</v>
      </c>
      <c r="B783" s="482" t="s">
        <v>1300</v>
      </c>
      <c r="C783" s="483"/>
    </row>
    <row r="784" ht="18.45" hidden="1" customHeight="1" spans="1:3">
      <c r="A784" s="481">
        <v>2130706</v>
      </c>
      <c r="B784" s="482" t="s">
        <v>1301</v>
      </c>
      <c r="C784" s="483"/>
    </row>
    <row r="785" ht="18.45" hidden="1" customHeight="1" spans="1:3">
      <c r="A785" s="481">
        <v>2130707</v>
      </c>
      <c r="B785" s="482" t="s">
        <v>1302</v>
      </c>
      <c r="C785" s="483"/>
    </row>
    <row r="786" ht="18.45" customHeight="1" spans="1:3">
      <c r="A786" s="481">
        <v>2130799</v>
      </c>
      <c r="B786" s="482" t="s">
        <v>1303</v>
      </c>
      <c r="C786" s="483">
        <v>6000</v>
      </c>
    </row>
    <row r="787" ht="18.45" customHeight="1" spans="1:3">
      <c r="A787" s="481">
        <v>21308</v>
      </c>
      <c r="B787" s="482" t="s">
        <v>1304</v>
      </c>
      <c r="C787" s="483">
        <f>SUM(C788:C793)</f>
        <v>9400</v>
      </c>
    </row>
    <row r="788" ht="18.45" hidden="1" customHeight="1" spans="1:3">
      <c r="A788" s="481">
        <v>2130801</v>
      </c>
      <c r="B788" s="482" t="s">
        <v>1305</v>
      </c>
      <c r="C788" s="483"/>
    </row>
    <row r="789" ht="18.45" hidden="1" customHeight="1" spans="1:3">
      <c r="A789" s="481">
        <v>2130802</v>
      </c>
      <c r="B789" s="482" t="s">
        <v>1306</v>
      </c>
      <c r="C789" s="483"/>
    </row>
    <row r="790" ht="18.45" customHeight="1" spans="1:3">
      <c r="A790" s="481">
        <v>2130803</v>
      </c>
      <c r="B790" s="482" t="s">
        <v>1307</v>
      </c>
      <c r="C790" s="483">
        <v>6000</v>
      </c>
    </row>
    <row r="791" ht="18.45" customHeight="1" spans="1:3">
      <c r="A791" s="481">
        <v>2130804</v>
      </c>
      <c r="B791" s="482" t="s">
        <v>1308</v>
      </c>
      <c r="C791" s="483">
        <v>900</v>
      </c>
    </row>
    <row r="792" ht="18.45" hidden="1" customHeight="1" spans="1:3">
      <c r="A792" s="481">
        <v>2130805</v>
      </c>
      <c r="B792" s="482" t="s">
        <v>1309</v>
      </c>
      <c r="C792" s="483"/>
    </row>
    <row r="793" ht="18.45" customHeight="1" spans="1:3">
      <c r="A793" s="481">
        <v>2130899</v>
      </c>
      <c r="B793" s="482" t="s">
        <v>1310</v>
      </c>
      <c r="C793" s="483">
        <v>2500</v>
      </c>
    </row>
    <row r="794" ht="18.45" hidden="1" customHeight="1" spans="1:3">
      <c r="A794" s="481">
        <v>21309</v>
      </c>
      <c r="B794" s="482" t="s">
        <v>1311</v>
      </c>
      <c r="C794" s="483"/>
    </row>
    <row r="795" ht="18.45" hidden="1" customHeight="1" spans="1:3">
      <c r="A795" s="481">
        <v>2130901</v>
      </c>
      <c r="B795" s="482" t="s">
        <v>1312</v>
      </c>
      <c r="C795" s="483"/>
    </row>
    <row r="796" ht="18.45" customHeight="1" spans="1:3">
      <c r="A796" s="481">
        <v>2130999</v>
      </c>
      <c r="B796" s="482" t="s">
        <v>1313</v>
      </c>
      <c r="C796" s="483">
        <v>2000</v>
      </c>
    </row>
    <row r="797" ht="18.45" hidden="1" customHeight="1" spans="1:3">
      <c r="A797" s="481">
        <v>21399</v>
      </c>
      <c r="B797" s="482" t="s">
        <v>1314</v>
      </c>
      <c r="C797" s="483"/>
    </row>
    <row r="798" ht="18.45" hidden="1" customHeight="1" spans="1:3">
      <c r="A798" s="481">
        <v>2139901</v>
      </c>
      <c r="B798" s="482" t="s">
        <v>1315</v>
      </c>
      <c r="C798" s="483"/>
    </row>
    <row r="799" ht="18.45" customHeight="1" spans="1:3">
      <c r="A799" s="481">
        <v>2139999</v>
      </c>
      <c r="B799" s="482" t="s">
        <v>1314</v>
      </c>
      <c r="C799" s="483">
        <v>600</v>
      </c>
    </row>
    <row r="800" ht="18.45" customHeight="1" spans="1:3">
      <c r="A800" s="481">
        <v>214</v>
      </c>
      <c r="B800" s="482" t="s">
        <v>1316</v>
      </c>
      <c r="C800" s="483">
        <f>C801+C824+C834+C844+C849+C856+C861</f>
        <v>18379</v>
      </c>
    </row>
    <row r="801" ht="18.45" customHeight="1" spans="1:3">
      <c r="A801" s="481">
        <v>21401</v>
      </c>
      <c r="B801" s="482" t="s">
        <v>1317</v>
      </c>
      <c r="C801" s="483">
        <f>SUM(C802:C823)</f>
        <v>18379</v>
      </c>
    </row>
    <row r="802" ht="18.45" customHeight="1" spans="1:3">
      <c r="A802" s="481">
        <v>2140101</v>
      </c>
      <c r="B802" s="482" t="s">
        <v>696</v>
      </c>
      <c r="C802" s="483">
        <v>300</v>
      </c>
    </row>
    <row r="803" ht="18.45" hidden="1" customHeight="1" spans="1:3">
      <c r="A803" s="481">
        <v>2140102</v>
      </c>
      <c r="B803" s="482" t="s">
        <v>706</v>
      </c>
      <c r="C803" s="483"/>
    </row>
    <row r="804" ht="18.45" hidden="1" customHeight="1" spans="1:3">
      <c r="A804" s="481">
        <v>2140103</v>
      </c>
      <c r="B804" s="482" t="s">
        <v>707</v>
      </c>
      <c r="C804" s="483"/>
    </row>
    <row r="805" ht="18.45" customHeight="1" spans="1:3">
      <c r="A805" s="481">
        <v>2140104</v>
      </c>
      <c r="B805" s="482" t="s">
        <v>1318</v>
      </c>
      <c r="C805" s="483">
        <v>3200</v>
      </c>
    </row>
    <row r="806" ht="18.45" customHeight="1" spans="1:3">
      <c r="A806" s="481">
        <v>2140106</v>
      </c>
      <c r="B806" s="482" t="s">
        <v>1319</v>
      </c>
      <c r="C806" s="483">
        <v>4500</v>
      </c>
    </row>
    <row r="807" ht="18.45" hidden="1" customHeight="1" spans="1:3">
      <c r="A807" s="481">
        <v>2140109</v>
      </c>
      <c r="B807" s="482" t="s">
        <v>1320</v>
      </c>
      <c r="C807" s="483"/>
    </row>
    <row r="808" ht="18.45" hidden="1" customHeight="1" spans="1:3">
      <c r="A808" s="481">
        <v>2140110</v>
      </c>
      <c r="B808" s="482" t="s">
        <v>1321</v>
      </c>
      <c r="C808" s="483"/>
    </row>
    <row r="809" ht="18.45" hidden="1" customHeight="1" spans="1:3">
      <c r="A809" s="481">
        <v>2140111</v>
      </c>
      <c r="B809" s="482" t="s">
        <v>1322</v>
      </c>
      <c r="C809" s="483"/>
    </row>
    <row r="810" ht="18.45" customHeight="1" spans="1:3">
      <c r="A810" s="481">
        <v>2140112</v>
      </c>
      <c r="B810" s="482" t="s">
        <v>1323</v>
      </c>
      <c r="C810" s="483">
        <v>5316</v>
      </c>
    </row>
    <row r="811" ht="18.45" hidden="1" customHeight="1" spans="1:3">
      <c r="A811" s="481">
        <v>2140114</v>
      </c>
      <c r="B811" s="482" t="s">
        <v>1324</v>
      </c>
      <c r="C811" s="483"/>
    </row>
    <row r="812" ht="18.45" hidden="1" customHeight="1" spans="1:3">
      <c r="A812" s="481">
        <v>2140122</v>
      </c>
      <c r="B812" s="482" t="s">
        <v>1325</v>
      </c>
      <c r="C812" s="483"/>
    </row>
    <row r="813" ht="18.45" customHeight="1" spans="1:3">
      <c r="A813" s="481">
        <v>2140123</v>
      </c>
      <c r="B813" s="482" t="s">
        <v>1326</v>
      </c>
      <c r="C813" s="483">
        <v>1500</v>
      </c>
    </row>
    <row r="814" ht="18.45" hidden="1" customHeight="1" spans="1:3">
      <c r="A814" s="481">
        <v>2140127</v>
      </c>
      <c r="B814" s="482" t="s">
        <v>1327</v>
      </c>
      <c r="C814" s="483"/>
    </row>
    <row r="815" ht="18.45" hidden="1" customHeight="1" spans="1:3">
      <c r="A815" s="481">
        <v>2140128</v>
      </c>
      <c r="B815" s="482" t="s">
        <v>1328</v>
      </c>
      <c r="C815" s="483"/>
    </row>
    <row r="816" ht="18.45" hidden="1" customHeight="1" spans="1:3">
      <c r="A816" s="481">
        <v>2140129</v>
      </c>
      <c r="B816" s="482" t="s">
        <v>1329</v>
      </c>
      <c r="C816" s="483"/>
    </row>
    <row r="817" ht="18.45" hidden="1" customHeight="1" spans="1:3">
      <c r="A817" s="481">
        <v>2140130</v>
      </c>
      <c r="B817" s="482" t="s">
        <v>1330</v>
      </c>
      <c r="C817" s="483"/>
    </row>
    <row r="818" ht="18.45" hidden="1" customHeight="1" spans="1:3">
      <c r="A818" s="481">
        <v>2140131</v>
      </c>
      <c r="B818" s="482" t="s">
        <v>1331</v>
      </c>
      <c r="C818" s="483"/>
    </row>
    <row r="819" ht="18.45" hidden="1" customHeight="1" spans="1:3">
      <c r="A819" s="481">
        <v>2140133</v>
      </c>
      <c r="B819" s="482" t="s">
        <v>1332</v>
      </c>
      <c r="C819" s="483"/>
    </row>
    <row r="820" ht="18.45" customHeight="1" spans="1:3">
      <c r="A820" s="481">
        <v>2140136</v>
      </c>
      <c r="B820" s="482" t="s">
        <v>1333</v>
      </c>
      <c r="C820" s="483">
        <v>800</v>
      </c>
    </row>
    <row r="821" ht="18.45" hidden="1" customHeight="1" spans="1:3">
      <c r="A821" s="481">
        <v>2140138</v>
      </c>
      <c r="B821" s="482" t="s">
        <v>1334</v>
      </c>
      <c r="C821" s="483"/>
    </row>
    <row r="822" ht="18.45" hidden="1" customHeight="1" spans="1:3">
      <c r="A822" s="481">
        <v>2140139</v>
      </c>
      <c r="B822" s="482" t="s">
        <v>1335</v>
      </c>
      <c r="C822" s="483"/>
    </row>
    <row r="823" ht="18.45" customHeight="1" spans="1:3">
      <c r="A823" s="481">
        <v>2140199</v>
      </c>
      <c r="B823" s="482" t="s">
        <v>1336</v>
      </c>
      <c r="C823" s="483">
        <v>2763</v>
      </c>
    </row>
    <row r="824" ht="18.45" hidden="1" customHeight="1" spans="1:3">
      <c r="A824" s="481">
        <v>21402</v>
      </c>
      <c r="B824" s="482" t="s">
        <v>1337</v>
      </c>
      <c r="C824" s="483">
        <f>SUM(C825:C833)</f>
        <v>0</v>
      </c>
    </row>
    <row r="825" ht="18.45" hidden="1" customHeight="1" spans="1:3">
      <c r="A825" s="481">
        <v>2140201</v>
      </c>
      <c r="B825" s="482" t="s">
        <v>696</v>
      </c>
      <c r="C825" s="483"/>
    </row>
    <row r="826" ht="18.45" hidden="1" customHeight="1" spans="1:3">
      <c r="A826" s="481">
        <v>2140202</v>
      </c>
      <c r="B826" s="482" t="s">
        <v>706</v>
      </c>
      <c r="C826" s="483"/>
    </row>
    <row r="827" ht="18.45" hidden="1" customHeight="1" spans="1:3">
      <c r="A827" s="481">
        <v>2140203</v>
      </c>
      <c r="B827" s="482" t="s">
        <v>707</v>
      </c>
      <c r="C827" s="483"/>
    </row>
    <row r="828" ht="18.45" hidden="1" customHeight="1" spans="1:3">
      <c r="A828" s="481">
        <v>2140204</v>
      </c>
      <c r="B828" s="482" t="s">
        <v>1338</v>
      </c>
      <c r="C828" s="483"/>
    </row>
    <row r="829" ht="18.45" hidden="1" customHeight="1" spans="1:3">
      <c r="A829" s="481">
        <v>2140205</v>
      </c>
      <c r="B829" s="482" t="s">
        <v>1339</v>
      </c>
      <c r="C829" s="483"/>
    </row>
    <row r="830" ht="18.45" hidden="1" customHeight="1" spans="1:3">
      <c r="A830" s="481">
        <v>2140206</v>
      </c>
      <c r="B830" s="482" t="s">
        <v>1340</v>
      </c>
      <c r="C830" s="483"/>
    </row>
    <row r="831" ht="18.45" hidden="1" customHeight="1" spans="1:3">
      <c r="A831" s="481">
        <v>2140207</v>
      </c>
      <c r="B831" s="482" t="s">
        <v>1341</v>
      </c>
      <c r="C831" s="483"/>
    </row>
    <row r="832" ht="18.45" hidden="1" customHeight="1" spans="1:3">
      <c r="A832" s="481">
        <v>2140208</v>
      </c>
      <c r="B832" s="482" t="s">
        <v>1342</v>
      </c>
      <c r="C832" s="483"/>
    </row>
    <row r="833" ht="18.45" hidden="1" customHeight="1" spans="1:3">
      <c r="A833" s="481">
        <v>2140299</v>
      </c>
      <c r="B833" s="482" t="s">
        <v>1343</v>
      </c>
      <c r="C833" s="483"/>
    </row>
    <row r="834" ht="18.45" hidden="1" customHeight="1" spans="1:3">
      <c r="A834" s="481">
        <v>21403</v>
      </c>
      <c r="B834" s="482" t="s">
        <v>1344</v>
      </c>
      <c r="C834" s="483">
        <f>SUM(C835:C843)</f>
        <v>0</v>
      </c>
    </row>
    <row r="835" ht="18.45" hidden="1" customHeight="1" spans="1:3">
      <c r="A835" s="481">
        <v>2140301</v>
      </c>
      <c r="B835" s="482" t="s">
        <v>696</v>
      </c>
      <c r="C835" s="483"/>
    </row>
    <row r="836" ht="18.45" hidden="1" customHeight="1" spans="1:3">
      <c r="A836" s="481">
        <v>2140302</v>
      </c>
      <c r="B836" s="482" t="s">
        <v>706</v>
      </c>
      <c r="C836" s="483"/>
    </row>
    <row r="837" ht="18.45" hidden="1" customHeight="1" spans="1:3">
      <c r="A837" s="481">
        <v>2140303</v>
      </c>
      <c r="B837" s="482" t="s">
        <v>707</v>
      </c>
      <c r="C837" s="483"/>
    </row>
    <row r="838" ht="18.45" hidden="1" customHeight="1" spans="1:3">
      <c r="A838" s="481">
        <v>2140304</v>
      </c>
      <c r="B838" s="482" t="s">
        <v>1345</v>
      </c>
      <c r="C838" s="483"/>
    </row>
    <row r="839" ht="18.45" hidden="1" customHeight="1" spans="1:3">
      <c r="A839" s="481">
        <v>2140305</v>
      </c>
      <c r="B839" s="482" t="s">
        <v>1346</v>
      </c>
      <c r="C839" s="483"/>
    </row>
    <row r="840" ht="18.45" hidden="1" customHeight="1" spans="1:3">
      <c r="A840" s="481">
        <v>2140306</v>
      </c>
      <c r="B840" s="482" t="s">
        <v>1347</v>
      </c>
      <c r="C840" s="483"/>
    </row>
    <row r="841" ht="18.45" hidden="1" customHeight="1" spans="1:3">
      <c r="A841" s="481">
        <v>2140307</v>
      </c>
      <c r="B841" s="482" t="s">
        <v>1348</v>
      </c>
      <c r="C841" s="483"/>
    </row>
    <row r="842" ht="18.45" hidden="1" customHeight="1" spans="1:3">
      <c r="A842" s="481">
        <v>2140308</v>
      </c>
      <c r="B842" s="482" t="s">
        <v>1349</v>
      </c>
      <c r="C842" s="483"/>
    </row>
    <row r="843" ht="18.45" hidden="1" customHeight="1" spans="1:3">
      <c r="A843" s="481">
        <v>2140399</v>
      </c>
      <c r="B843" s="482" t="s">
        <v>1350</v>
      </c>
      <c r="C843" s="483"/>
    </row>
    <row r="844" ht="18.45" hidden="1" customHeight="1" spans="1:3">
      <c r="A844" s="481">
        <v>21404</v>
      </c>
      <c r="B844" s="482" t="s">
        <v>1351</v>
      </c>
      <c r="C844" s="483">
        <f>SUM(C845:C848)</f>
        <v>0</v>
      </c>
    </row>
    <row r="845" ht="18.45" hidden="1" customHeight="1" spans="1:3">
      <c r="A845" s="481">
        <v>2140401</v>
      </c>
      <c r="B845" s="482" t="s">
        <v>1352</v>
      </c>
      <c r="C845" s="483"/>
    </row>
    <row r="846" ht="18.45" hidden="1" customHeight="1" spans="1:3">
      <c r="A846" s="481">
        <v>2140402</v>
      </c>
      <c r="B846" s="482" t="s">
        <v>1353</v>
      </c>
      <c r="C846" s="483"/>
    </row>
    <row r="847" ht="18.45" hidden="1" customHeight="1" spans="1:3">
      <c r="A847" s="481">
        <v>2140403</v>
      </c>
      <c r="B847" s="482" t="s">
        <v>1354</v>
      </c>
      <c r="C847" s="483"/>
    </row>
    <row r="848" ht="18.45" hidden="1" customHeight="1" spans="1:3">
      <c r="A848" s="481">
        <v>2140499</v>
      </c>
      <c r="B848" s="482" t="s">
        <v>1355</v>
      </c>
      <c r="C848" s="483"/>
    </row>
    <row r="849" ht="18.45" hidden="1" customHeight="1" spans="1:3">
      <c r="A849" s="481">
        <v>21405</v>
      </c>
      <c r="B849" s="482" t="s">
        <v>1356</v>
      </c>
      <c r="C849" s="483"/>
    </row>
    <row r="850" ht="18.45" hidden="1" customHeight="1" spans="1:3">
      <c r="A850" s="481">
        <v>2140501</v>
      </c>
      <c r="B850" s="482" t="s">
        <v>696</v>
      </c>
      <c r="C850" s="483"/>
    </row>
    <row r="851" ht="18.45" hidden="1" customHeight="1" spans="1:3">
      <c r="A851" s="481">
        <v>2140502</v>
      </c>
      <c r="B851" s="482" t="s">
        <v>706</v>
      </c>
      <c r="C851" s="483"/>
    </row>
    <row r="852" ht="18.45" hidden="1" customHeight="1" spans="1:3">
      <c r="A852" s="481">
        <v>2140503</v>
      </c>
      <c r="B852" s="482" t="s">
        <v>707</v>
      </c>
      <c r="C852" s="483"/>
    </row>
    <row r="853" ht="18.45" hidden="1" customHeight="1" spans="1:3">
      <c r="A853" s="481">
        <v>2140504</v>
      </c>
      <c r="B853" s="482" t="s">
        <v>1342</v>
      </c>
      <c r="C853" s="483"/>
    </row>
    <row r="854" ht="18.45" hidden="1" customHeight="1" spans="1:3">
      <c r="A854" s="481">
        <v>2140505</v>
      </c>
      <c r="B854" s="482" t="s">
        <v>1357</v>
      </c>
      <c r="C854" s="483"/>
    </row>
    <row r="855" ht="18.45" hidden="1" customHeight="1" spans="1:3">
      <c r="A855" s="481">
        <v>2140599</v>
      </c>
      <c r="B855" s="482" t="s">
        <v>1358</v>
      </c>
      <c r="C855" s="483"/>
    </row>
    <row r="856" ht="18.45" hidden="1" customHeight="1" spans="1:3">
      <c r="A856" s="481">
        <v>21406</v>
      </c>
      <c r="B856" s="482" t="s">
        <v>1359</v>
      </c>
      <c r="C856" s="483"/>
    </row>
    <row r="857" ht="18.45" hidden="1" customHeight="1" spans="1:3">
      <c r="A857" s="481">
        <v>2140601</v>
      </c>
      <c r="B857" s="482" t="s">
        <v>1360</v>
      </c>
      <c r="C857" s="483"/>
    </row>
    <row r="858" ht="18.45" hidden="1" customHeight="1" spans="1:3">
      <c r="A858" s="481">
        <v>2140602</v>
      </c>
      <c r="B858" s="482" t="s">
        <v>1361</v>
      </c>
      <c r="C858" s="483"/>
    </row>
    <row r="859" ht="18.45" hidden="1" customHeight="1" spans="1:3">
      <c r="A859" s="481">
        <v>2140603</v>
      </c>
      <c r="B859" s="482" t="s">
        <v>1362</v>
      </c>
      <c r="C859" s="483"/>
    </row>
    <row r="860" ht="18.45" hidden="1" customHeight="1" spans="1:3">
      <c r="A860" s="481">
        <v>2140699</v>
      </c>
      <c r="B860" s="482" t="s">
        <v>1363</v>
      </c>
      <c r="C860" s="483"/>
    </row>
    <row r="861" ht="18.45" hidden="1" customHeight="1" spans="1:3">
      <c r="A861" s="481">
        <v>21499</v>
      </c>
      <c r="B861" s="482" t="s">
        <v>1364</v>
      </c>
      <c r="C861" s="483"/>
    </row>
    <row r="862" ht="18.45" hidden="1" customHeight="1" spans="1:3">
      <c r="A862" s="481">
        <v>2149901</v>
      </c>
      <c r="B862" s="482" t="s">
        <v>1365</v>
      </c>
      <c r="C862" s="483"/>
    </row>
    <row r="863" ht="18.45" hidden="1" customHeight="1" spans="1:3">
      <c r="A863" s="481">
        <v>2149999</v>
      </c>
      <c r="B863" s="482" t="s">
        <v>1364</v>
      </c>
      <c r="C863" s="483"/>
    </row>
    <row r="864" ht="18.45" customHeight="1" spans="1:3">
      <c r="A864" s="481">
        <v>215</v>
      </c>
      <c r="B864" s="482" t="s">
        <v>1366</v>
      </c>
      <c r="C864" s="483">
        <f>C865+C875+C891+C896+C910+C917+C924</f>
        <v>37641</v>
      </c>
    </row>
    <row r="865" ht="18.45" hidden="1" customHeight="1" spans="1:3">
      <c r="A865" s="481">
        <v>21501</v>
      </c>
      <c r="B865" s="482" t="s">
        <v>1367</v>
      </c>
      <c r="C865" s="483">
        <f>SUM(C866:C874)</f>
        <v>0</v>
      </c>
    </row>
    <row r="866" ht="18.45" hidden="1" customHeight="1" spans="1:3">
      <c r="A866" s="481">
        <v>2150101</v>
      </c>
      <c r="B866" s="482" t="s">
        <v>696</v>
      </c>
      <c r="C866" s="483"/>
    </row>
    <row r="867" ht="18.45" hidden="1" customHeight="1" spans="1:3">
      <c r="A867" s="481">
        <v>2150102</v>
      </c>
      <c r="B867" s="482" t="s">
        <v>706</v>
      </c>
      <c r="C867" s="483"/>
    </row>
    <row r="868" ht="18.45" hidden="1" customHeight="1" spans="1:3">
      <c r="A868" s="481">
        <v>2150103</v>
      </c>
      <c r="B868" s="482" t="s">
        <v>707</v>
      </c>
      <c r="C868" s="483"/>
    </row>
    <row r="869" ht="18.45" hidden="1" customHeight="1" spans="1:3">
      <c r="A869" s="481">
        <v>2150104</v>
      </c>
      <c r="B869" s="482" t="s">
        <v>1368</v>
      </c>
      <c r="C869" s="483"/>
    </row>
    <row r="870" ht="18.45" hidden="1" customHeight="1" spans="1:3">
      <c r="A870" s="481">
        <v>2150105</v>
      </c>
      <c r="B870" s="482" t="s">
        <v>1369</v>
      </c>
      <c r="C870" s="483"/>
    </row>
    <row r="871" ht="18.45" hidden="1" customHeight="1" spans="1:3">
      <c r="A871" s="481">
        <v>2150106</v>
      </c>
      <c r="B871" s="482" t="s">
        <v>1370</v>
      </c>
      <c r="C871" s="483"/>
    </row>
    <row r="872" ht="18.45" hidden="1" customHeight="1" spans="1:3">
      <c r="A872" s="481">
        <v>2150107</v>
      </c>
      <c r="B872" s="482" t="s">
        <v>1371</v>
      </c>
      <c r="C872" s="483"/>
    </row>
    <row r="873" ht="18.45" hidden="1" customHeight="1" spans="1:3">
      <c r="A873" s="481">
        <v>2150108</v>
      </c>
      <c r="B873" s="482" t="s">
        <v>1372</v>
      </c>
      <c r="C873" s="483"/>
    </row>
    <row r="874" ht="18.45" hidden="1" customHeight="1" spans="1:3">
      <c r="A874" s="481">
        <v>2150199</v>
      </c>
      <c r="B874" s="482" t="s">
        <v>1373</v>
      </c>
      <c r="C874" s="483"/>
    </row>
    <row r="875" ht="18.45" hidden="1" customHeight="1" spans="1:3">
      <c r="A875" s="481">
        <v>21502</v>
      </c>
      <c r="B875" s="482" t="s">
        <v>1374</v>
      </c>
      <c r="C875" s="483"/>
    </row>
    <row r="876" ht="18.45" hidden="1" customHeight="1" spans="1:3">
      <c r="A876" s="481">
        <v>2150201</v>
      </c>
      <c r="B876" s="482" t="s">
        <v>696</v>
      </c>
      <c r="C876" s="483"/>
    </row>
    <row r="877" ht="18.45" hidden="1" customHeight="1" spans="1:3">
      <c r="A877" s="481">
        <v>2150202</v>
      </c>
      <c r="B877" s="482" t="s">
        <v>706</v>
      </c>
      <c r="C877" s="483"/>
    </row>
    <row r="878" ht="18.45" hidden="1" customHeight="1" spans="1:3">
      <c r="A878" s="481">
        <v>2150203</v>
      </c>
      <c r="B878" s="482" t="s">
        <v>707</v>
      </c>
      <c r="C878" s="483"/>
    </row>
    <row r="879" ht="18.45" hidden="1" customHeight="1" spans="1:3">
      <c r="A879" s="481">
        <v>2150204</v>
      </c>
      <c r="B879" s="482" t="s">
        <v>1375</v>
      </c>
      <c r="C879" s="483"/>
    </row>
    <row r="880" ht="18.45" hidden="1" customHeight="1" spans="1:3">
      <c r="A880" s="481">
        <v>2150205</v>
      </c>
      <c r="B880" s="482" t="s">
        <v>1376</v>
      </c>
      <c r="C880" s="483"/>
    </row>
    <row r="881" ht="18.45" hidden="1" customHeight="1" spans="1:3">
      <c r="A881" s="481">
        <v>2150206</v>
      </c>
      <c r="B881" s="482" t="s">
        <v>1377</v>
      </c>
      <c r="C881" s="483"/>
    </row>
    <row r="882" ht="18.45" hidden="1" customHeight="1" spans="1:3">
      <c r="A882" s="481">
        <v>2150207</v>
      </c>
      <c r="B882" s="482" t="s">
        <v>1378</v>
      </c>
      <c r="C882" s="483"/>
    </row>
    <row r="883" ht="18.45" hidden="1" customHeight="1" spans="1:3">
      <c r="A883" s="481">
        <v>2150208</v>
      </c>
      <c r="B883" s="482" t="s">
        <v>1379</v>
      </c>
      <c r="C883" s="483"/>
    </row>
    <row r="884" ht="18.45" hidden="1" customHeight="1" spans="1:3">
      <c r="A884" s="481">
        <v>2150209</v>
      </c>
      <c r="B884" s="482" t="s">
        <v>1380</v>
      </c>
      <c r="C884" s="483"/>
    </row>
    <row r="885" ht="18.45" hidden="1" customHeight="1" spans="1:3">
      <c r="A885" s="481">
        <v>2150210</v>
      </c>
      <c r="B885" s="482" t="s">
        <v>1381</v>
      </c>
      <c r="C885" s="483"/>
    </row>
    <row r="886" ht="18.45" hidden="1" customHeight="1" spans="1:3">
      <c r="A886" s="481">
        <v>2150212</v>
      </c>
      <c r="B886" s="482" t="s">
        <v>1382</v>
      </c>
      <c r="C886" s="483"/>
    </row>
    <row r="887" ht="18.45" hidden="1" customHeight="1" spans="1:3">
      <c r="A887" s="481">
        <v>2150213</v>
      </c>
      <c r="B887" s="482" t="s">
        <v>1383</v>
      </c>
      <c r="C887" s="483"/>
    </row>
    <row r="888" ht="18.45" hidden="1" customHeight="1" spans="1:3">
      <c r="A888" s="481">
        <v>2150214</v>
      </c>
      <c r="B888" s="482" t="s">
        <v>1384</v>
      </c>
      <c r="C888" s="483"/>
    </row>
    <row r="889" ht="18.45" hidden="1" customHeight="1" spans="1:3">
      <c r="A889" s="481">
        <v>2150215</v>
      </c>
      <c r="B889" s="482" t="s">
        <v>1385</v>
      </c>
      <c r="C889" s="483"/>
    </row>
    <row r="890" ht="18.45" hidden="1" customHeight="1" spans="1:3">
      <c r="A890" s="481">
        <v>2150299</v>
      </c>
      <c r="B890" s="482" t="s">
        <v>1386</v>
      </c>
      <c r="C890" s="483"/>
    </row>
    <row r="891" ht="18.45" hidden="1" customHeight="1" spans="1:3">
      <c r="A891" s="481">
        <v>21503</v>
      </c>
      <c r="B891" s="482" t="s">
        <v>1387</v>
      </c>
      <c r="C891" s="483"/>
    </row>
    <row r="892" ht="18.45" hidden="1" customHeight="1" spans="1:3">
      <c r="A892" s="481">
        <v>2150301</v>
      </c>
      <c r="B892" s="482" t="s">
        <v>696</v>
      </c>
      <c r="C892" s="483"/>
    </row>
    <row r="893" ht="18.45" hidden="1" customHeight="1" spans="1:3">
      <c r="A893" s="481">
        <v>2150302</v>
      </c>
      <c r="B893" s="482" t="s">
        <v>706</v>
      </c>
      <c r="C893" s="483"/>
    </row>
    <row r="894" ht="18.45" hidden="1" customHeight="1" spans="1:3">
      <c r="A894" s="481">
        <v>2150303</v>
      </c>
      <c r="B894" s="482" t="s">
        <v>707</v>
      </c>
      <c r="C894" s="483"/>
    </row>
    <row r="895" ht="18.45" hidden="1" customHeight="1" spans="1:3">
      <c r="A895" s="481">
        <v>2150399</v>
      </c>
      <c r="B895" s="482" t="s">
        <v>1388</v>
      </c>
      <c r="C895" s="483"/>
    </row>
    <row r="896" ht="18.45" customHeight="1" spans="1:3">
      <c r="A896" s="481">
        <v>21505</v>
      </c>
      <c r="B896" s="482" t="s">
        <v>1389</v>
      </c>
      <c r="C896" s="483">
        <f>SUM(C897:C909)</f>
        <v>6600</v>
      </c>
    </row>
    <row r="897" ht="18.45" customHeight="1" spans="1:3">
      <c r="A897" s="481">
        <v>2150501</v>
      </c>
      <c r="B897" s="482" t="s">
        <v>696</v>
      </c>
      <c r="C897" s="483">
        <v>600</v>
      </c>
    </row>
    <row r="898" ht="18.45" hidden="1" customHeight="1" spans="1:3">
      <c r="A898" s="481">
        <v>2150502</v>
      </c>
      <c r="B898" s="482" t="s">
        <v>706</v>
      </c>
      <c r="C898" s="483"/>
    </row>
    <row r="899" ht="18.45" hidden="1" customHeight="1" spans="1:3">
      <c r="A899" s="481">
        <v>2150503</v>
      </c>
      <c r="B899" s="482" t="s">
        <v>707</v>
      </c>
      <c r="C899" s="483"/>
    </row>
    <row r="900" ht="18.45" hidden="1" customHeight="1" spans="1:3">
      <c r="A900" s="481">
        <v>2150505</v>
      </c>
      <c r="B900" s="482" t="s">
        <v>1390</v>
      </c>
      <c r="C900" s="483"/>
    </row>
    <row r="901" ht="18.45" hidden="1" customHeight="1" spans="1:3">
      <c r="A901" s="481">
        <v>2150506</v>
      </c>
      <c r="B901" s="482" t="s">
        <v>1391</v>
      </c>
      <c r="C901" s="483"/>
    </row>
    <row r="902" ht="18.45" hidden="1" customHeight="1" spans="1:3">
      <c r="A902" s="481">
        <v>2150507</v>
      </c>
      <c r="B902" s="482" t="s">
        <v>1392</v>
      </c>
      <c r="C902" s="483"/>
    </row>
    <row r="903" ht="18.45" hidden="1" customHeight="1" spans="1:3">
      <c r="A903" s="481">
        <v>2150508</v>
      </c>
      <c r="B903" s="482" t="s">
        <v>1393</v>
      </c>
      <c r="C903" s="483"/>
    </row>
    <row r="904" ht="18.45" hidden="1" customHeight="1" spans="1:3">
      <c r="A904" s="481">
        <v>2150509</v>
      </c>
      <c r="B904" s="482" t="s">
        <v>1394</v>
      </c>
      <c r="C904" s="483"/>
    </row>
    <row r="905" ht="18.45" hidden="1" customHeight="1" spans="1:3">
      <c r="A905" s="481">
        <v>2150510</v>
      </c>
      <c r="B905" s="482" t="s">
        <v>1395</v>
      </c>
      <c r="C905" s="483"/>
    </row>
    <row r="906" ht="18.45" hidden="1" customHeight="1" spans="1:3">
      <c r="A906" s="481">
        <v>2150511</v>
      </c>
      <c r="B906" s="482" t="s">
        <v>1396</v>
      </c>
      <c r="C906" s="483"/>
    </row>
    <row r="907" ht="18.45" hidden="1" customHeight="1" spans="1:3">
      <c r="A907" s="481">
        <v>2150513</v>
      </c>
      <c r="B907" s="482" t="s">
        <v>1342</v>
      </c>
      <c r="C907" s="483"/>
    </row>
    <row r="908" ht="18.45" customHeight="1" spans="1:3">
      <c r="A908" s="481">
        <v>2150517</v>
      </c>
      <c r="B908" s="482" t="s">
        <v>1397</v>
      </c>
      <c r="C908" s="483">
        <v>6000</v>
      </c>
    </row>
    <row r="909" ht="18.45" hidden="1" customHeight="1" spans="1:3">
      <c r="A909" s="481">
        <v>2150599</v>
      </c>
      <c r="B909" s="482" t="s">
        <v>1398</v>
      </c>
      <c r="C909" s="483"/>
    </row>
    <row r="910" ht="18.45" hidden="1" customHeight="1" spans="1:3">
      <c r="A910" s="481">
        <v>21507</v>
      </c>
      <c r="B910" s="482" t="s">
        <v>1399</v>
      </c>
      <c r="C910" s="483"/>
    </row>
    <row r="911" ht="18.45" hidden="1" customHeight="1" spans="1:3">
      <c r="A911" s="481">
        <v>2150701</v>
      </c>
      <c r="B911" s="482" t="s">
        <v>696</v>
      </c>
      <c r="C911" s="483"/>
    </row>
    <row r="912" ht="18.45" hidden="1" customHeight="1" spans="1:3">
      <c r="A912" s="481">
        <v>2150702</v>
      </c>
      <c r="B912" s="482" t="s">
        <v>706</v>
      </c>
      <c r="C912" s="483"/>
    </row>
    <row r="913" ht="18.45" hidden="1" customHeight="1" spans="1:3">
      <c r="A913" s="481">
        <v>2150703</v>
      </c>
      <c r="B913" s="482" t="s">
        <v>707</v>
      </c>
      <c r="C913" s="483"/>
    </row>
    <row r="914" ht="18.45" hidden="1" customHeight="1" spans="1:3">
      <c r="A914" s="481">
        <v>2150704</v>
      </c>
      <c r="B914" s="482" t="s">
        <v>1400</v>
      </c>
      <c r="C914" s="483"/>
    </row>
    <row r="915" ht="18.45" hidden="1" customHeight="1" spans="1:3">
      <c r="A915" s="481">
        <v>2150705</v>
      </c>
      <c r="B915" s="482" t="s">
        <v>1401</v>
      </c>
      <c r="C915" s="483"/>
    </row>
    <row r="916" ht="18.45" hidden="1" customHeight="1" spans="1:3">
      <c r="A916" s="481">
        <v>2150799</v>
      </c>
      <c r="B916" s="482" t="s">
        <v>1402</v>
      </c>
      <c r="C916" s="483"/>
    </row>
    <row r="917" ht="18.45" customHeight="1" spans="1:3">
      <c r="A917" s="481">
        <v>21508</v>
      </c>
      <c r="B917" s="482" t="s">
        <v>1403</v>
      </c>
      <c r="C917" s="483">
        <f>SUM(C918:C923)</f>
        <v>31041</v>
      </c>
    </row>
    <row r="918" ht="18.45" hidden="1" customHeight="1" spans="1:3">
      <c r="A918" s="481">
        <v>2150801</v>
      </c>
      <c r="B918" s="482" t="s">
        <v>696</v>
      </c>
      <c r="C918" s="483"/>
    </row>
    <row r="919" ht="18.45" hidden="1" customHeight="1" spans="1:3">
      <c r="A919" s="481">
        <v>2150802</v>
      </c>
      <c r="B919" s="482" t="s">
        <v>706</v>
      </c>
      <c r="C919" s="483"/>
    </row>
    <row r="920" ht="18.45" hidden="1" customHeight="1" spans="1:3">
      <c r="A920" s="481">
        <v>2150803</v>
      </c>
      <c r="B920" s="482" t="s">
        <v>707</v>
      </c>
      <c r="C920" s="483"/>
    </row>
    <row r="921" ht="18.45" hidden="1" customHeight="1" spans="1:3">
      <c r="A921" s="481">
        <v>2150804</v>
      </c>
      <c r="B921" s="482" t="s">
        <v>1404</v>
      </c>
      <c r="C921" s="483"/>
    </row>
    <row r="922" ht="18.45" hidden="1" customHeight="1" spans="1:3">
      <c r="A922" s="481">
        <v>2150805</v>
      </c>
      <c r="B922" s="482" t="s">
        <v>1405</v>
      </c>
      <c r="C922" s="483"/>
    </row>
    <row r="923" ht="18.45" customHeight="1" spans="1:3">
      <c r="A923" s="481">
        <v>2150899</v>
      </c>
      <c r="B923" s="482" t="s">
        <v>1406</v>
      </c>
      <c r="C923" s="483">
        <f>30000+1041</f>
        <v>31041</v>
      </c>
    </row>
    <row r="924" ht="18.45" hidden="1" customHeight="1" spans="1:3">
      <c r="A924" s="481">
        <v>21599</v>
      </c>
      <c r="B924" s="482" t="s">
        <v>1407</v>
      </c>
      <c r="C924" s="483"/>
    </row>
    <row r="925" ht="18.45" hidden="1" customHeight="1" spans="1:3">
      <c r="A925" s="481">
        <v>2159901</v>
      </c>
      <c r="B925" s="482" t="s">
        <v>1408</v>
      </c>
      <c r="C925" s="483"/>
    </row>
    <row r="926" ht="18.45" hidden="1" customHeight="1" spans="1:3">
      <c r="A926" s="481">
        <v>2159904</v>
      </c>
      <c r="B926" s="482" t="s">
        <v>1409</v>
      </c>
      <c r="C926" s="483"/>
    </row>
    <row r="927" ht="18.45" hidden="1" customHeight="1" spans="1:3">
      <c r="A927" s="481">
        <v>2159905</v>
      </c>
      <c r="B927" s="482" t="s">
        <v>1410</v>
      </c>
      <c r="C927" s="483"/>
    </row>
    <row r="928" ht="18.45" hidden="1" customHeight="1" spans="1:3">
      <c r="A928" s="481">
        <v>2159906</v>
      </c>
      <c r="B928" s="482" t="s">
        <v>1411</v>
      </c>
      <c r="C928" s="483"/>
    </row>
    <row r="929" ht="18.45" hidden="1" customHeight="1" spans="1:3">
      <c r="A929" s="481">
        <v>2159999</v>
      </c>
      <c r="B929" s="482" t="s">
        <v>1407</v>
      </c>
      <c r="C929" s="483"/>
    </row>
    <row r="930" ht="18.45" customHeight="1" spans="1:3">
      <c r="A930" s="481">
        <v>216</v>
      </c>
      <c r="B930" s="482" t="s">
        <v>1412</v>
      </c>
      <c r="C930" s="483">
        <v>1300</v>
      </c>
    </row>
    <row r="931" ht="18.45" hidden="1" customHeight="1" spans="1:3">
      <c r="A931" s="481">
        <v>21602</v>
      </c>
      <c r="B931" s="482" t="s">
        <v>1413</v>
      </c>
      <c r="C931" s="483"/>
    </row>
    <row r="932" ht="18.45" hidden="1" customHeight="1" spans="1:3">
      <c r="A932" s="481">
        <v>2160201</v>
      </c>
      <c r="B932" s="482" t="s">
        <v>696</v>
      </c>
      <c r="C932" s="483"/>
    </row>
    <row r="933" ht="18.45" hidden="1" customHeight="1" spans="1:3">
      <c r="A933" s="481">
        <v>2160202</v>
      </c>
      <c r="B933" s="482" t="s">
        <v>706</v>
      </c>
      <c r="C933" s="483"/>
    </row>
    <row r="934" ht="18.45" hidden="1" customHeight="1" spans="1:3">
      <c r="A934" s="481">
        <v>2160203</v>
      </c>
      <c r="B934" s="482" t="s">
        <v>707</v>
      </c>
      <c r="C934" s="483"/>
    </row>
    <row r="935" ht="18.45" hidden="1" customHeight="1" spans="1:3">
      <c r="A935" s="481">
        <v>2160216</v>
      </c>
      <c r="B935" s="482" t="s">
        <v>1414</v>
      </c>
      <c r="C935" s="483"/>
    </row>
    <row r="936" ht="18.45" hidden="1" customHeight="1" spans="1:3">
      <c r="A936" s="481">
        <v>2160217</v>
      </c>
      <c r="B936" s="482" t="s">
        <v>1415</v>
      </c>
      <c r="C936" s="483"/>
    </row>
    <row r="937" ht="18.45" hidden="1" customHeight="1" spans="1:3">
      <c r="A937" s="481">
        <v>2160218</v>
      </c>
      <c r="B937" s="482" t="s">
        <v>1416</v>
      </c>
      <c r="C937" s="483"/>
    </row>
    <row r="938" ht="18.45" hidden="1" customHeight="1" spans="1:3">
      <c r="A938" s="481">
        <v>2160219</v>
      </c>
      <c r="B938" s="482" t="s">
        <v>1417</v>
      </c>
      <c r="C938" s="483"/>
    </row>
    <row r="939" ht="18.45" hidden="1" customHeight="1" spans="1:3">
      <c r="A939" s="481">
        <v>2160250</v>
      </c>
      <c r="B939" s="482" t="s">
        <v>712</v>
      </c>
      <c r="C939" s="483"/>
    </row>
    <row r="940" ht="18.45" hidden="1" customHeight="1" spans="1:3">
      <c r="A940" s="481">
        <v>2160299</v>
      </c>
      <c r="B940" s="482" t="s">
        <v>1418</v>
      </c>
      <c r="C940" s="483"/>
    </row>
    <row r="941" ht="18.45" hidden="1" customHeight="1" spans="1:3">
      <c r="A941" s="481">
        <v>21606</v>
      </c>
      <c r="B941" s="482" t="s">
        <v>1419</v>
      </c>
      <c r="C941" s="483"/>
    </row>
    <row r="942" ht="18.45" hidden="1" customHeight="1" spans="1:3">
      <c r="A942" s="481">
        <v>2160601</v>
      </c>
      <c r="B942" s="482" t="s">
        <v>696</v>
      </c>
      <c r="C942" s="483"/>
    </row>
    <row r="943" ht="18.45" hidden="1" customHeight="1" spans="1:3">
      <c r="A943" s="481">
        <v>2160602</v>
      </c>
      <c r="B943" s="482" t="s">
        <v>706</v>
      </c>
      <c r="C943" s="483"/>
    </row>
    <row r="944" ht="18.45" hidden="1" customHeight="1" spans="1:3">
      <c r="A944" s="481">
        <v>2160603</v>
      </c>
      <c r="B944" s="482" t="s">
        <v>707</v>
      </c>
      <c r="C944" s="483"/>
    </row>
    <row r="945" ht="18.45" hidden="1" customHeight="1" spans="1:3">
      <c r="A945" s="481">
        <v>2160607</v>
      </c>
      <c r="B945" s="482" t="s">
        <v>1420</v>
      </c>
      <c r="C945" s="483"/>
    </row>
    <row r="946" ht="18.45" hidden="1" customHeight="1" spans="1:3">
      <c r="A946" s="481">
        <v>2160699</v>
      </c>
      <c r="B946" s="482" t="s">
        <v>1421</v>
      </c>
      <c r="C946" s="483"/>
    </row>
    <row r="947" ht="18.45" customHeight="1" spans="1:3">
      <c r="A947" s="481">
        <v>21699</v>
      </c>
      <c r="B947" s="482" t="s">
        <v>1422</v>
      </c>
      <c r="C947" s="483">
        <v>1300</v>
      </c>
    </row>
    <row r="948" ht="18.45" hidden="1" customHeight="1" spans="1:3">
      <c r="A948" s="481">
        <v>2169901</v>
      </c>
      <c r="B948" s="482" t="s">
        <v>1423</v>
      </c>
      <c r="C948" s="483"/>
    </row>
    <row r="949" ht="18.45" customHeight="1" spans="1:3">
      <c r="A949" s="481">
        <v>2169999</v>
      </c>
      <c r="B949" s="482" t="s">
        <v>1422</v>
      </c>
      <c r="C949" s="483">
        <v>1300</v>
      </c>
    </row>
    <row r="950" ht="18.45" customHeight="1" spans="1:3">
      <c r="A950" s="481">
        <v>217</v>
      </c>
      <c r="B950" s="482" t="s">
        <v>1424</v>
      </c>
      <c r="C950" s="483">
        <v>2000</v>
      </c>
    </row>
    <row r="951" ht="18.45" hidden="1" customHeight="1" spans="1:3">
      <c r="A951" s="481">
        <v>21701</v>
      </c>
      <c r="B951" s="482" t="s">
        <v>1425</v>
      </c>
      <c r="C951" s="483">
        <f>SUM(C952:C957)</f>
        <v>0</v>
      </c>
    </row>
    <row r="952" ht="18.45" hidden="1" customHeight="1" spans="1:3">
      <c r="A952" s="481">
        <v>2170101</v>
      </c>
      <c r="B952" s="482" t="s">
        <v>696</v>
      </c>
      <c r="C952" s="483"/>
    </row>
    <row r="953" ht="18.45" hidden="1" customHeight="1" spans="1:3">
      <c r="A953" s="481">
        <v>2170102</v>
      </c>
      <c r="B953" s="482" t="s">
        <v>706</v>
      </c>
      <c r="C953" s="483"/>
    </row>
    <row r="954" ht="18.45" hidden="1" customHeight="1" spans="1:3">
      <c r="A954" s="481">
        <v>2170103</v>
      </c>
      <c r="B954" s="482" t="s">
        <v>707</v>
      </c>
      <c r="C954" s="483"/>
    </row>
    <row r="955" ht="18.45" hidden="1" customHeight="1" spans="1:3">
      <c r="A955" s="481">
        <v>2170104</v>
      </c>
      <c r="B955" s="482" t="s">
        <v>1426</v>
      </c>
      <c r="C955" s="483"/>
    </row>
    <row r="956" ht="18.45" hidden="1" customHeight="1" spans="1:3">
      <c r="A956" s="481">
        <v>2170150</v>
      </c>
      <c r="B956" s="482" t="s">
        <v>712</v>
      </c>
      <c r="C956" s="483"/>
    </row>
    <row r="957" ht="18.45" hidden="1" customHeight="1" spans="1:3">
      <c r="A957" s="481">
        <v>2170199</v>
      </c>
      <c r="B957" s="482" t="s">
        <v>1427</v>
      </c>
      <c r="C957" s="483"/>
    </row>
    <row r="958" ht="18.45" hidden="1" customHeight="1" spans="1:3">
      <c r="A958" s="481">
        <v>21702</v>
      </c>
      <c r="B958" s="482" t="s">
        <v>1428</v>
      </c>
      <c r="C958" s="483"/>
    </row>
    <row r="959" ht="18.45" hidden="1" customHeight="1" spans="1:3">
      <c r="A959" s="481">
        <v>2170201</v>
      </c>
      <c r="B959" s="482" t="s">
        <v>1429</v>
      </c>
      <c r="C959" s="483"/>
    </row>
    <row r="960" ht="18.45" hidden="1" customHeight="1" spans="1:3">
      <c r="A960" s="481">
        <v>2170202</v>
      </c>
      <c r="B960" s="482" t="s">
        <v>1430</v>
      </c>
      <c r="C960" s="483"/>
    </row>
    <row r="961" ht="18.45" hidden="1" customHeight="1" spans="1:3">
      <c r="A961" s="481">
        <v>2170203</v>
      </c>
      <c r="B961" s="482" t="s">
        <v>1431</v>
      </c>
      <c r="C961" s="483"/>
    </row>
    <row r="962" ht="18.45" hidden="1" customHeight="1" spans="1:3">
      <c r="A962" s="481">
        <v>2170204</v>
      </c>
      <c r="B962" s="482" t="s">
        <v>1432</v>
      </c>
      <c r="C962" s="483"/>
    </row>
    <row r="963" ht="18.45" hidden="1" customHeight="1" spans="1:3">
      <c r="A963" s="481">
        <v>2170205</v>
      </c>
      <c r="B963" s="482" t="s">
        <v>1433</v>
      </c>
      <c r="C963" s="483"/>
    </row>
    <row r="964" ht="18.45" hidden="1" customHeight="1" spans="1:3">
      <c r="A964" s="481">
        <v>2170206</v>
      </c>
      <c r="B964" s="482" t="s">
        <v>1434</v>
      </c>
      <c r="C964" s="483"/>
    </row>
    <row r="965" ht="18.45" hidden="1" customHeight="1" spans="1:3">
      <c r="A965" s="481">
        <v>2170207</v>
      </c>
      <c r="B965" s="482" t="s">
        <v>1435</v>
      </c>
      <c r="C965" s="483"/>
    </row>
    <row r="966" ht="18.45" hidden="1" customHeight="1" spans="1:3">
      <c r="A966" s="481">
        <v>2170208</v>
      </c>
      <c r="B966" s="482" t="s">
        <v>1436</v>
      </c>
      <c r="C966" s="483"/>
    </row>
    <row r="967" ht="18.45" hidden="1" customHeight="1" spans="1:3">
      <c r="A967" s="481">
        <v>2170299</v>
      </c>
      <c r="B967" s="482" t="s">
        <v>1437</v>
      </c>
      <c r="C967" s="483"/>
    </row>
    <row r="968" ht="18.45" customHeight="1" spans="1:3">
      <c r="A968" s="481">
        <v>21703</v>
      </c>
      <c r="B968" s="482" t="s">
        <v>1438</v>
      </c>
      <c r="C968" s="483">
        <v>2000</v>
      </c>
    </row>
    <row r="969" ht="18.45" hidden="1" customHeight="1" spans="1:3">
      <c r="A969" s="481">
        <v>2170301</v>
      </c>
      <c r="B969" s="482" t="s">
        <v>1439</v>
      </c>
      <c r="C969" s="483"/>
    </row>
    <row r="970" ht="18.45" hidden="1" customHeight="1" spans="1:3">
      <c r="A970" s="481">
        <v>2170302</v>
      </c>
      <c r="B970" s="482" t="s">
        <v>1440</v>
      </c>
      <c r="C970" s="483"/>
    </row>
    <row r="971" ht="18.45" hidden="1" customHeight="1" spans="1:3">
      <c r="A971" s="481">
        <v>2170303</v>
      </c>
      <c r="B971" s="482" t="s">
        <v>1441</v>
      </c>
      <c r="C971" s="483"/>
    </row>
    <row r="972" ht="18.45" hidden="1" customHeight="1" spans="1:3">
      <c r="A972" s="481">
        <v>2170304</v>
      </c>
      <c r="B972" s="482" t="s">
        <v>1442</v>
      </c>
      <c r="C972" s="483"/>
    </row>
    <row r="973" ht="18.45" customHeight="1" spans="1:3">
      <c r="A973" s="481">
        <v>2170399</v>
      </c>
      <c r="B973" s="482" t="s">
        <v>1443</v>
      </c>
      <c r="C973" s="483">
        <v>2000</v>
      </c>
    </row>
    <row r="974" ht="18.45" hidden="1" customHeight="1" spans="1:3">
      <c r="A974" s="481">
        <v>21704</v>
      </c>
      <c r="B974" s="482" t="s">
        <v>1444</v>
      </c>
      <c r="C974" s="483"/>
    </row>
    <row r="975" ht="18.45" hidden="1" customHeight="1" spans="1:3">
      <c r="A975" s="481">
        <v>2170401</v>
      </c>
      <c r="B975" s="482" t="s">
        <v>1445</v>
      </c>
      <c r="C975" s="483"/>
    </row>
    <row r="976" ht="18.45" hidden="1" customHeight="1" spans="1:3">
      <c r="A976" s="481">
        <v>2170499</v>
      </c>
      <c r="B976" s="482" t="s">
        <v>1446</v>
      </c>
      <c r="C976" s="483"/>
    </row>
    <row r="977" ht="18.45" hidden="1" customHeight="1" spans="1:3">
      <c r="A977" s="481">
        <v>21799</v>
      </c>
      <c r="B977" s="482" t="s">
        <v>1447</v>
      </c>
      <c r="C977" s="483"/>
    </row>
    <row r="978" ht="18.45" hidden="1" customHeight="1" spans="1:3">
      <c r="A978" s="481">
        <v>2179901</v>
      </c>
      <c r="B978" s="482" t="s">
        <v>1447</v>
      </c>
      <c r="C978" s="483"/>
    </row>
    <row r="979" ht="18.45" hidden="1" customHeight="1" spans="1:3">
      <c r="A979" s="481">
        <v>219</v>
      </c>
      <c r="B979" s="482" t="s">
        <v>1448</v>
      </c>
      <c r="C979" s="483"/>
    </row>
    <row r="980" ht="18.45" hidden="1" customHeight="1" spans="1:3">
      <c r="A980" s="481">
        <v>21901</v>
      </c>
      <c r="B980" s="482" t="s">
        <v>1449</v>
      </c>
      <c r="C980" s="483"/>
    </row>
    <row r="981" ht="18.45" hidden="1" customHeight="1" spans="1:3">
      <c r="A981" s="481">
        <v>21902</v>
      </c>
      <c r="B981" s="482" t="s">
        <v>1450</v>
      </c>
      <c r="C981" s="483"/>
    </row>
    <row r="982" ht="18.45" hidden="1" customHeight="1" spans="1:3">
      <c r="A982" s="481">
        <v>21903</v>
      </c>
      <c r="B982" s="482" t="s">
        <v>1451</v>
      </c>
      <c r="C982" s="483"/>
    </row>
    <row r="983" ht="18.45" hidden="1" customHeight="1" spans="1:3">
      <c r="A983" s="481">
        <v>21904</v>
      </c>
      <c r="B983" s="482" t="s">
        <v>1452</v>
      </c>
      <c r="C983" s="483"/>
    </row>
    <row r="984" ht="18.45" hidden="1" customHeight="1" spans="1:3">
      <c r="A984" s="481">
        <v>21905</v>
      </c>
      <c r="B984" s="482" t="s">
        <v>1453</v>
      </c>
      <c r="C984" s="483"/>
    </row>
    <row r="985" ht="18.45" hidden="1" customHeight="1" spans="1:3">
      <c r="A985" s="481">
        <v>21906</v>
      </c>
      <c r="B985" s="482" t="s">
        <v>1454</v>
      </c>
      <c r="C985" s="483"/>
    </row>
    <row r="986" ht="18.45" hidden="1" customHeight="1" spans="1:3">
      <c r="A986" s="481">
        <v>21907</v>
      </c>
      <c r="B986" s="482" t="s">
        <v>1455</v>
      </c>
      <c r="C986" s="483"/>
    </row>
    <row r="987" ht="18.45" hidden="1" customHeight="1" spans="1:3">
      <c r="A987" s="481">
        <v>21908</v>
      </c>
      <c r="B987" s="482" t="s">
        <v>1456</v>
      </c>
      <c r="C987" s="483"/>
    </row>
    <row r="988" ht="18.45" hidden="1" customHeight="1" spans="1:3">
      <c r="A988" s="481">
        <v>21999</v>
      </c>
      <c r="B988" s="482" t="s">
        <v>784</v>
      </c>
      <c r="C988" s="483"/>
    </row>
    <row r="989" ht="18.45" customHeight="1" spans="1:3">
      <c r="A989" s="481">
        <v>220</v>
      </c>
      <c r="B989" s="482" t="s">
        <v>1457</v>
      </c>
      <c r="C989" s="483">
        <f>C990+C1017+C1032</f>
        <v>6401</v>
      </c>
    </row>
    <row r="990" ht="18.45" customHeight="1" spans="1:3">
      <c r="A990" s="481">
        <v>22001</v>
      </c>
      <c r="B990" s="482" t="s">
        <v>1458</v>
      </c>
      <c r="C990" s="483">
        <f>SUM(C991:C1016)</f>
        <v>6401</v>
      </c>
    </row>
    <row r="991" ht="18.45" customHeight="1" spans="1:3">
      <c r="A991" s="481">
        <v>2200101</v>
      </c>
      <c r="B991" s="482" t="s">
        <v>696</v>
      </c>
      <c r="C991" s="483">
        <f>3520-79</f>
        <v>3441</v>
      </c>
    </row>
    <row r="992" ht="18.45" hidden="1" customHeight="1" spans="1:3">
      <c r="A992" s="481">
        <v>2200102</v>
      </c>
      <c r="B992" s="482" t="s">
        <v>706</v>
      </c>
      <c r="C992" s="483"/>
    </row>
    <row r="993" ht="18.45" hidden="1" customHeight="1" spans="1:3">
      <c r="A993" s="481">
        <v>2200103</v>
      </c>
      <c r="B993" s="482" t="s">
        <v>707</v>
      </c>
      <c r="C993" s="483"/>
    </row>
    <row r="994" ht="18.45" hidden="1" customHeight="1" spans="1:3">
      <c r="A994" s="481">
        <v>2200104</v>
      </c>
      <c r="B994" s="482" t="s">
        <v>1459</v>
      </c>
      <c r="C994" s="483"/>
    </row>
    <row r="995" ht="18.45" customHeight="1" spans="1:3">
      <c r="A995" s="481">
        <v>2200106</v>
      </c>
      <c r="B995" s="482" t="s">
        <v>1460</v>
      </c>
      <c r="C995" s="483">
        <v>200</v>
      </c>
    </row>
    <row r="996" ht="18.45" hidden="1" customHeight="1" spans="1:3">
      <c r="A996" s="481">
        <v>2200107</v>
      </c>
      <c r="B996" s="482" t="s">
        <v>1461</v>
      </c>
      <c r="C996" s="483"/>
    </row>
    <row r="997" ht="18.45" hidden="1" customHeight="1" spans="1:3">
      <c r="A997" s="481">
        <v>2200108</v>
      </c>
      <c r="B997" s="482" t="s">
        <v>1462</v>
      </c>
      <c r="C997" s="483"/>
    </row>
    <row r="998" ht="18.45" hidden="1" customHeight="1" spans="1:3">
      <c r="A998" s="481">
        <v>2200109</v>
      </c>
      <c r="B998" s="482" t="s">
        <v>1463</v>
      </c>
      <c r="C998" s="483"/>
    </row>
    <row r="999" ht="18.45" hidden="1" customHeight="1" spans="1:3">
      <c r="A999" s="481">
        <v>2200112</v>
      </c>
      <c r="B999" s="482" t="s">
        <v>1464</v>
      </c>
      <c r="C999" s="483"/>
    </row>
    <row r="1000" ht="18.45" hidden="1" customHeight="1" spans="1:3">
      <c r="A1000" s="481">
        <v>2200113</v>
      </c>
      <c r="B1000" s="482" t="s">
        <v>1465</v>
      </c>
      <c r="C1000" s="483"/>
    </row>
    <row r="1001" ht="18.45" hidden="1" customHeight="1" spans="1:3">
      <c r="A1001" s="481">
        <v>2200114</v>
      </c>
      <c r="B1001" s="482" t="s">
        <v>1466</v>
      </c>
      <c r="C1001" s="483"/>
    </row>
    <row r="1002" ht="18.45" hidden="1" customHeight="1" spans="1:3">
      <c r="A1002" s="481">
        <v>2200115</v>
      </c>
      <c r="B1002" s="482" t="s">
        <v>1467</v>
      </c>
      <c r="C1002" s="483"/>
    </row>
    <row r="1003" ht="18.45" hidden="1" customHeight="1" spans="1:3">
      <c r="A1003" s="481">
        <v>2200116</v>
      </c>
      <c r="B1003" s="482" t="s">
        <v>1468</v>
      </c>
      <c r="C1003" s="483"/>
    </row>
    <row r="1004" ht="18.45" hidden="1" customHeight="1" spans="1:3">
      <c r="A1004" s="481">
        <v>2200119</v>
      </c>
      <c r="B1004" s="482" t="s">
        <v>1469</v>
      </c>
      <c r="C1004" s="483"/>
    </row>
    <row r="1005" ht="18.45" hidden="1" customHeight="1" spans="1:3">
      <c r="A1005" s="481">
        <v>2200120</v>
      </c>
      <c r="B1005" s="482" t="s">
        <v>1470</v>
      </c>
      <c r="C1005" s="483"/>
    </row>
    <row r="1006" ht="18.45" hidden="1" customHeight="1" spans="1:3">
      <c r="A1006" s="481">
        <v>2200121</v>
      </c>
      <c r="B1006" s="482" t="s">
        <v>1471</v>
      </c>
      <c r="C1006" s="483"/>
    </row>
    <row r="1007" ht="18.45" hidden="1" customHeight="1" spans="1:3">
      <c r="A1007" s="481">
        <v>2200122</v>
      </c>
      <c r="B1007" s="482" t="s">
        <v>1472</v>
      </c>
      <c r="C1007" s="483"/>
    </row>
    <row r="1008" ht="18.45" hidden="1" customHeight="1" spans="1:3">
      <c r="A1008" s="481">
        <v>2200123</v>
      </c>
      <c r="B1008" s="482" t="s">
        <v>1473</v>
      </c>
      <c r="C1008" s="483"/>
    </row>
    <row r="1009" ht="18.45" hidden="1" customHeight="1" spans="1:3">
      <c r="A1009" s="481">
        <v>2200124</v>
      </c>
      <c r="B1009" s="482" t="s">
        <v>1474</v>
      </c>
      <c r="C1009" s="483"/>
    </row>
    <row r="1010" ht="18.45" hidden="1" customHeight="1" spans="1:3">
      <c r="A1010" s="481">
        <v>2200125</v>
      </c>
      <c r="B1010" s="482" t="s">
        <v>1475</v>
      </c>
      <c r="C1010" s="483"/>
    </row>
    <row r="1011" ht="18.45" hidden="1" customHeight="1" spans="1:3">
      <c r="A1011" s="481">
        <v>2200126</v>
      </c>
      <c r="B1011" s="482" t="s">
        <v>1476</v>
      </c>
      <c r="C1011" s="483"/>
    </row>
    <row r="1012" ht="18.45" hidden="1" customHeight="1" spans="1:3">
      <c r="A1012" s="481">
        <v>2200127</v>
      </c>
      <c r="B1012" s="482" t="s">
        <v>1477</v>
      </c>
      <c r="C1012" s="483"/>
    </row>
    <row r="1013" ht="18.45" hidden="1" customHeight="1" spans="1:3">
      <c r="A1013" s="481">
        <v>2200128</v>
      </c>
      <c r="B1013" s="482" t="s">
        <v>1478</v>
      </c>
      <c r="C1013" s="483"/>
    </row>
    <row r="1014" ht="18.45" hidden="1" customHeight="1" spans="1:3">
      <c r="A1014" s="481">
        <v>2200129</v>
      </c>
      <c r="B1014" s="482" t="s">
        <v>1479</v>
      </c>
      <c r="C1014" s="483"/>
    </row>
    <row r="1015" ht="18.45" customHeight="1" spans="1:3">
      <c r="A1015" s="481">
        <v>2200150</v>
      </c>
      <c r="B1015" s="482" t="s">
        <v>712</v>
      </c>
      <c r="C1015" s="483">
        <v>760</v>
      </c>
    </row>
    <row r="1016" ht="18.45" customHeight="1" spans="1:3">
      <c r="A1016" s="481">
        <v>2200199</v>
      </c>
      <c r="B1016" s="482" t="s">
        <v>1480</v>
      </c>
      <c r="C1016" s="483">
        <v>2000</v>
      </c>
    </row>
    <row r="1017" ht="18.45" hidden="1" customHeight="1" spans="1:3">
      <c r="A1017" s="481">
        <v>22005</v>
      </c>
      <c r="B1017" s="482" t="s">
        <v>1481</v>
      </c>
      <c r="C1017" s="483"/>
    </row>
    <row r="1018" ht="18.45" hidden="1" customHeight="1" spans="1:3">
      <c r="A1018" s="481">
        <v>2200501</v>
      </c>
      <c r="B1018" s="482" t="s">
        <v>696</v>
      </c>
      <c r="C1018" s="483"/>
    </row>
    <row r="1019" ht="18.45" hidden="1" customHeight="1" spans="1:3">
      <c r="A1019" s="481">
        <v>2200502</v>
      </c>
      <c r="B1019" s="482" t="s">
        <v>706</v>
      </c>
      <c r="C1019" s="483"/>
    </row>
    <row r="1020" ht="18.45" hidden="1" customHeight="1" spans="1:3">
      <c r="A1020" s="481">
        <v>2200503</v>
      </c>
      <c r="B1020" s="482" t="s">
        <v>707</v>
      </c>
      <c r="C1020" s="483"/>
    </row>
    <row r="1021" ht="18.45" hidden="1" customHeight="1" spans="1:3">
      <c r="A1021" s="481">
        <v>2200504</v>
      </c>
      <c r="B1021" s="482" t="s">
        <v>1482</v>
      </c>
      <c r="C1021" s="483"/>
    </row>
    <row r="1022" ht="18.45" hidden="1" customHeight="1" spans="1:3">
      <c r="A1022" s="481">
        <v>2200506</v>
      </c>
      <c r="B1022" s="482" t="s">
        <v>1483</v>
      </c>
      <c r="C1022" s="483"/>
    </row>
    <row r="1023" ht="18.45" hidden="1" customHeight="1" spans="1:3">
      <c r="A1023" s="481">
        <v>2200507</v>
      </c>
      <c r="B1023" s="482" t="s">
        <v>1484</v>
      </c>
      <c r="C1023" s="483"/>
    </row>
    <row r="1024" ht="18.45" hidden="1" customHeight="1" spans="1:3">
      <c r="A1024" s="481">
        <v>2200508</v>
      </c>
      <c r="B1024" s="482" t="s">
        <v>1485</v>
      </c>
      <c r="C1024" s="483"/>
    </row>
    <row r="1025" ht="18.45" hidden="1" customHeight="1" spans="1:3">
      <c r="A1025" s="481">
        <v>2200509</v>
      </c>
      <c r="B1025" s="482" t="s">
        <v>1486</v>
      </c>
      <c r="C1025" s="483"/>
    </row>
    <row r="1026" ht="18.45" hidden="1" customHeight="1" spans="1:3">
      <c r="A1026" s="481">
        <v>2200510</v>
      </c>
      <c r="B1026" s="482" t="s">
        <v>1487</v>
      </c>
      <c r="C1026" s="483"/>
    </row>
    <row r="1027" ht="18.45" hidden="1" customHeight="1" spans="1:3">
      <c r="A1027" s="481">
        <v>2200511</v>
      </c>
      <c r="B1027" s="482" t="s">
        <v>1488</v>
      </c>
      <c r="C1027" s="483"/>
    </row>
    <row r="1028" ht="18.45" hidden="1" customHeight="1" spans="1:3">
      <c r="A1028" s="481">
        <v>2200512</v>
      </c>
      <c r="B1028" s="482" t="s">
        <v>1489</v>
      </c>
      <c r="C1028" s="483"/>
    </row>
    <row r="1029" ht="18.45" hidden="1" customHeight="1" spans="1:3">
      <c r="A1029" s="481">
        <v>2200513</v>
      </c>
      <c r="B1029" s="482" t="s">
        <v>1490</v>
      </c>
      <c r="C1029" s="483"/>
    </row>
    <row r="1030" ht="18.45" hidden="1" customHeight="1" spans="1:3">
      <c r="A1030" s="481">
        <v>2200514</v>
      </c>
      <c r="B1030" s="482" t="s">
        <v>1491</v>
      </c>
      <c r="C1030" s="483"/>
    </row>
    <row r="1031" ht="18.45" hidden="1" customHeight="1" spans="1:3">
      <c r="A1031" s="481">
        <v>2200599</v>
      </c>
      <c r="B1031" s="482" t="s">
        <v>1492</v>
      </c>
      <c r="C1031" s="483"/>
    </row>
    <row r="1032" ht="18.45" hidden="1" customHeight="1" spans="1:3">
      <c r="A1032" s="481">
        <v>22099</v>
      </c>
      <c r="B1032" s="482" t="s">
        <v>1493</v>
      </c>
      <c r="C1032" s="483"/>
    </row>
    <row r="1033" ht="18.45" hidden="1" customHeight="1" spans="1:3">
      <c r="A1033" s="481">
        <v>2209901</v>
      </c>
      <c r="B1033" s="482" t="s">
        <v>1493</v>
      </c>
      <c r="C1033" s="483"/>
    </row>
    <row r="1034" ht="18.45" customHeight="1" spans="1:3">
      <c r="A1034" s="481">
        <v>221</v>
      </c>
      <c r="B1034" s="482" t="s">
        <v>1494</v>
      </c>
      <c r="C1034" s="483">
        <v>383</v>
      </c>
    </row>
    <row r="1035" ht="18.45" customHeight="1" spans="1:3">
      <c r="A1035" s="481">
        <v>22101</v>
      </c>
      <c r="B1035" s="482" t="s">
        <v>1495</v>
      </c>
      <c r="C1035" s="483">
        <v>383</v>
      </c>
    </row>
    <row r="1036" ht="18.45" hidden="1" customHeight="1" spans="1:3">
      <c r="A1036" s="481">
        <v>2210101</v>
      </c>
      <c r="B1036" s="482" t="s">
        <v>1496</v>
      </c>
      <c r="C1036" s="483"/>
    </row>
    <row r="1037" ht="18.45" hidden="1" customHeight="1" spans="1:3">
      <c r="A1037" s="481">
        <v>2210102</v>
      </c>
      <c r="B1037" s="482" t="s">
        <v>1497</v>
      </c>
      <c r="C1037" s="483"/>
    </row>
    <row r="1038" ht="18.45" hidden="1" customHeight="1" spans="1:3">
      <c r="A1038" s="481">
        <v>2210103</v>
      </c>
      <c r="B1038" s="482" t="s">
        <v>1498</v>
      </c>
      <c r="C1038" s="483"/>
    </row>
    <row r="1039" ht="18.45" hidden="1" customHeight="1" spans="1:3">
      <c r="A1039" s="481">
        <v>2210104</v>
      </c>
      <c r="B1039" s="482" t="s">
        <v>1499</v>
      </c>
      <c r="C1039" s="483"/>
    </row>
    <row r="1040" ht="18.45" hidden="1" customHeight="1" spans="1:3">
      <c r="A1040" s="481">
        <v>2210105</v>
      </c>
      <c r="B1040" s="482" t="s">
        <v>1500</v>
      </c>
      <c r="C1040" s="483"/>
    </row>
    <row r="1041" ht="18.45" hidden="1" customHeight="1" spans="1:3">
      <c r="A1041" s="481">
        <v>2210106</v>
      </c>
      <c r="B1041" s="482" t="s">
        <v>1501</v>
      </c>
      <c r="C1041" s="483"/>
    </row>
    <row r="1042" ht="18.45" hidden="1" customHeight="1" spans="1:3">
      <c r="A1042" s="481">
        <v>2210107</v>
      </c>
      <c r="B1042" s="482" t="s">
        <v>1502</v>
      </c>
      <c r="C1042" s="483"/>
    </row>
    <row r="1043" ht="18.45" hidden="1" customHeight="1" spans="1:3">
      <c r="A1043" s="481">
        <v>2210108</v>
      </c>
      <c r="B1043" s="482" t="s">
        <v>1503</v>
      </c>
      <c r="C1043" s="483"/>
    </row>
    <row r="1044" ht="18.45" hidden="1" customHeight="1" spans="1:3">
      <c r="A1044" s="481">
        <v>2210109</v>
      </c>
      <c r="B1044" s="482" t="s">
        <v>1504</v>
      </c>
      <c r="C1044" s="483"/>
    </row>
    <row r="1045" ht="18.45" customHeight="1" spans="1:3">
      <c r="A1045" s="481">
        <v>2210199</v>
      </c>
      <c r="B1045" s="482" t="s">
        <v>1505</v>
      </c>
      <c r="C1045" s="483">
        <v>383</v>
      </c>
    </row>
    <row r="1046" ht="18.45" hidden="1" customHeight="1" spans="1:3">
      <c r="A1046" s="481">
        <v>22102</v>
      </c>
      <c r="B1046" s="482" t="s">
        <v>1506</v>
      </c>
      <c r="C1046" s="483"/>
    </row>
    <row r="1047" ht="18.45" hidden="1" customHeight="1" spans="1:3">
      <c r="A1047" s="481">
        <v>2210201</v>
      </c>
      <c r="B1047" s="482" t="s">
        <v>1507</v>
      </c>
      <c r="C1047" s="483"/>
    </row>
    <row r="1048" ht="18.45" hidden="1" customHeight="1" spans="1:3">
      <c r="A1048" s="481">
        <v>2210202</v>
      </c>
      <c r="B1048" s="482" t="s">
        <v>1508</v>
      </c>
      <c r="C1048" s="483"/>
    </row>
    <row r="1049" ht="18.45" hidden="1" customHeight="1" spans="1:3">
      <c r="A1049" s="481">
        <v>2210203</v>
      </c>
      <c r="B1049" s="482" t="s">
        <v>1509</v>
      </c>
      <c r="C1049" s="483"/>
    </row>
    <row r="1050" ht="18.45" hidden="1" customHeight="1" spans="1:3">
      <c r="A1050" s="481">
        <v>22103</v>
      </c>
      <c r="B1050" s="482" t="s">
        <v>1510</v>
      </c>
      <c r="C1050" s="483"/>
    </row>
    <row r="1051" ht="18.45" hidden="1" customHeight="1" spans="1:3">
      <c r="A1051" s="481">
        <v>2210301</v>
      </c>
      <c r="B1051" s="482" t="s">
        <v>1511</v>
      </c>
      <c r="C1051" s="483"/>
    </row>
    <row r="1052" ht="18.45" hidden="1" customHeight="1" spans="1:3">
      <c r="A1052" s="481">
        <v>2210302</v>
      </c>
      <c r="B1052" s="482" t="s">
        <v>1512</v>
      </c>
      <c r="C1052" s="483"/>
    </row>
    <row r="1053" ht="18.45" hidden="1" customHeight="1" spans="1:3">
      <c r="A1053" s="481">
        <v>2210399</v>
      </c>
      <c r="B1053" s="482" t="s">
        <v>1513</v>
      </c>
      <c r="C1053" s="483"/>
    </row>
    <row r="1054" ht="18.45" customHeight="1" spans="1:3">
      <c r="A1054" s="481">
        <v>222</v>
      </c>
      <c r="B1054" s="482" t="s">
        <v>1514</v>
      </c>
      <c r="C1054" s="483">
        <v>200</v>
      </c>
    </row>
    <row r="1055" ht="18.45" hidden="1" customHeight="1" spans="1:3">
      <c r="A1055" s="481">
        <v>22201</v>
      </c>
      <c r="B1055" s="482" t="s">
        <v>1515</v>
      </c>
      <c r="C1055" s="483"/>
    </row>
    <row r="1056" ht="18.45" hidden="1" customHeight="1" spans="1:3">
      <c r="A1056" s="481">
        <v>2220101</v>
      </c>
      <c r="B1056" s="482" t="s">
        <v>696</v>
      </c>
      <c r="C1056" s="483"/>
    </row>
    <row r="1057" ht="18.45" hidden="1" customHeight="1" spans="1:3">
      <c r="A1057" s="481">
        <v>2220102</v>
      </c>
      <c r="B1057" s="482" t="s">
        <v>706</v>
      </c>
      <c r="C1057" s="483"/>
    </row>
    <row r="1058" ht="18.45" hidden="1" customHeight="1" spans="1:3">
      <c r="A1058" s="481">
        <v>2220103</v>
      </c>
      <c r="B1058" s="482" t="s">
        <v>707</v>
      </c>
      <c r="C1058" s="483"/>
    </row>
    <row r="1059" ht="18.45" hidden="1" customHeight="1" spans="1:3">
      <c r="A1059" s="481">
        <v>2220104</v>
      </c>
      <c r="B1059" s="482" t="s">
        <v>1516</v>
      </c>
      <c r="C1059" s="483"/>
    </row>
    <row r="1060" ht="18.45" hidden="1" customHeight="1" spans="1:3">
      <c r="A1060" s="481">
        <v>2220105</v>
      </c>
      <c r="B1060" s="482" t="s">
        <v>1517</v>
      </c>
      <c r="C1060" s="483"/>
    </row>
    <row r="1061" ht="18.45" hidden="1" customHeight="1" spans="1:3">
      <c r="A1061" s="481">
        <v>2220106</v>
      </c>
      <c r="B1061" s="482" t="s">
        <v>1518</v>
      </c>
      <c r="C1061" s="483"/>
    </row>
    <row r="1062" ht="18.45" hidden="1" customHeight="1" spans="1:3">
      <c r="A1062" s="481">
        <v>2220107</v>
      </c>
      <c r="B1062" s="482" t="s">
        <v>1519</v>
      </c>
      <c r="C1062" s="483"/>
    </row>
    <row r="1063" ht="18.45" hidden="1" customHeight="1" spans="1:3">
      <c r="A1063" s="481">
        <v>2220112</v>
      </c>
      <c r="B1063" s="482" t="s">
        <v>1520</v>
      </c>
      <c r="C1063" s="483"/>
    </row>
    <row r="1064" ht="18.45" hidden="1" customHeight="1" spans="1:3">
      <c r="A1064" s="481">
        <v>2220113</v>
      </c>
      <c r="B1064" s="482" t="s">
        <v>1521</v>
      </c>
      <c r="C1064" s="483"/>
    </row>
    <row r="1065" ht="18.45" hidden="1" customHeight="1" spans="1:3">
      <c r="A1065" s="481">
        <v>2220114</v>
      </c>
      <c r="B1065" s="482" t="s">
        <v>1522</v>
      </c>
      <c r="C1065" s="483"/>
    </row>
    <row r="1066" ht="18.45" hidden="1" customHeight="1" spans="1:3">
      <c r="A1066" s="481">
        <v>2220115</v>
      </c>
      <c r="B1066" s="482" t="s">
        <v>1523</v>
      </c>
      <c r="C1066" s="483"/>
    </row>
    <row r="1067" ht="18.45" hidden="1" customHeight="1" spans="1:3">
      <c r="A1067" s="481">
        <v>2220118</v>
      </c>
      <c r="B1067" s="482" t="s">
        <v>1524</v>
      </c>
      <c r="C1067" s="483"/>
    </row>
    <row r="1068" ht="18.45" hidden="1" customHeight="1" spans="1:3">
      <c r="A1068" s="481">
        <v>2220150</v>
      </c>
      <c r="B1068" s="482" t="s">
        <v>712</v>
      </c>
      <c r="C1068" s="483"/>
    </row>
    <row r="1069" ht="18.45" hidden="1" customHeight="1" spans="1:3">
      <c r="A1069" s="481">
        <v>2220199</v>
      </c>
      <c r="B1069" s="482" t="s">
        <v>1525</v>
      </c>
      <c r="C1069" s="483"/>
    </row>
    <row r="1070" ht="18.45" hidden="1" customHeight="1" spans="1:3">
      <c r="A1070" s="481">
        <v>22202</v>
      </c>
      <c r="B1070" s="482" t="s">
        <v>1526</v>
      </c>
      <c r="C1070" s="483"/>
    </row>
    <row r="1071" ht="18.45" hidden="1" customHeight="1" spans="1:3">
      <c r="A1071" s="481">
        <v>2220201</v>
      </c>
      <c r="B1071" s="482" t="s">
        <v>696</v>
      </c>
      <c r="C1071" s="483"/>
    </row>
    <row r="1072" ht="18.45" hidden="1" customHeight="1" spans="1:3">
      <c r="A1072" s="481">
        <v>2220202</v>
      </c>
      <c r="B1072" s="482" t="s">
        <v>706</v>
      </c>
      <c r="C1072" s="483"/>
    </row>
    <row r="1073" ht="18.45" hidden="1" customHeight="1" spans="1:3">
      <c r="A1073" s="481">
        <v>2220203</v>
      </c>
      <c r="B1073" s="482" t="s">
        <v>707</v>
      </c>
      <c r="C1073" s="483"/>
    </row>
    <row r="1074" ht="18.45" hidden="1" customHeight="1" spans="1:3">
      <c r="A1074" s="481">
        <v>2220204</v>
      </c>
      <c r="B1074" s="482" t="s">
        <v>1527</v>
      </c>
      <c r="C1074" s="483"/>
    </row>
    <row r="1075" ht="18.45" hidden="1" customHeight="1" spans="1:3">
      <c r="A1075" s="481">
        <v>2220205</v>
      </c>
      <c r="B1075" s="482" t="s">
        <v>1528</v>
      </c>
      <c r="C1075" s="483"/>
    </row>
    <row r="1076" ht="18.45" hidden="1" customHeight="1" spans="1:3">
      <c r="A1076" s="481">
        <v>2220206</v>
      </c>
      <c r="B1076" s="482" t="s">
        <v>1529</v>
      </c>
      <c r="C1076" s="483"/>
    </row>
    <row r="1077" ht="18.45" hidden="1" customHeight="1" spans="1:3">
      <c r="A1077" s="481">
        <v>2220207</v>
      </c>
      <c r="B1077" s="482" t="s">
        <v>1530</v>
      </c>
      <c r="C1077" s="483"/>
    </row>
    <row r="1078" ht="18.45" hidden="1" customHeight="1" spans="1:3">
      <c r="A1078" s="481">
        <v>2220209</v>
      </c>
      <c r="B1078" s="482" t="s">
        <v>1531</v>
      </c>
      <c r="C1078" s="483"/>
    </row>
    <row r="1079" ht="18.45" hidden="1" customHeight="1" spans="1:3">
      <c r="A1079" s="481">
        <v>2220210</v>
      </c>
      <c r="B1079" s="482" t="s">
        <v>1532</v>
      </c>
      <c r="C1079" s="483"/>
    </row>
    <row r="1080" ht="18.45" hidden="1" customHeight="1" spans="1:3">
      <c r="A1080" s="481">
        <v>2220211</v>
      </c>
      <c r="B1080" s="482" t="s">
        <v>1533</v>
      </c>
      <c r="C1080" s="483"/>
    </row>
    <row r="1081" ht="18.45" hidden="1" customHeight="1" spans="1:3">
      <c r="A1081" s="481">
        <v>2220212</v>
      </c>
      <c r="B1081" s="482" t="s">
        <v>1534</v>
      </c>
      <c r="C1081" s="483"/>
    </row>
    <row r="1082" ht="18.45" hidden="1" customHeight="1" spans="1:3">
      <c r="A1082" s="481">
        <v>2220250</v>
      </c>
      <c r="B1082" s="482" t="s">
        <v>712</v>
      </c>
      <c r="C1082" s="483"/>
    </row>
    <row r="1083" ht="18.45" hidden="1" customHeight="1" spans="1:3">
      <c r="A1083" s="481">
        <v>2220299</v>
      </c>
      <c r="B1083" s="482" t="s">
        <v>1535</v>
      </c>
      <c r="C1083" s="483"/>
    </row>
    <row r="1084" ht="18.45" hidden="1" customHeight="1" spans="1:3">
      <c r="A1084" s="481">
        <v>22203</v>
      </c>
      <c r="B1084" s="482" t="s">
        <v>1536</v>
      </c>
      <c r="C1084" s="483"/>
    </row>
    <row r="1085" ht="18.45" hidden="1" customHeight="1" spans="1:3">
      <c r="A1085" s="481">
        <v>2220301</v>
      </c>
      <c r="B1085" s="482" t="s">
        <v>1537</v>
      </c>
      <c r="C1085" s="483"/>
    </row>
    <row r="1086" ht="18.45" hidden="1" customHeight="1" spans="1:3">
      <c r="A1086" s="481">
        <v>2220303</v>
      </c>
      <c r="B1086" s="482" t="s">
        <v>1538</v>
      </c>
      <c r="C1086" s="483"/>
    </row>
    <row r="1087" ht="18.45" hidden="1" customHeight="1" spans="1:3">
      <c r="A1087" s="481">
        <v>2220304</v>
      </c>
      <c r="B1087" s="482" t="s">
        <v>1539</v>
      </c>
      <c r="C1087" s="483"/>
    </row>
    <row r="1088" ht="18.45" hidden="1" customHeight="1" spans="1:3">
      <c r="A1088" s="481">
        <v>2220399</v>
      </c>
      <c r="B1088" s="482" t="s">
        <v>1540</v>
      </c>
      <c r="C1088" s="483"/>
    </row>
    <row r="1089" ht="18.45" hidden="1" customHeight="1" spans="1:3">
      <c r="A1089" s="481">
        <v>22204</v>
      </c>
      <c r="B1089" s="482" t="s">
        <v>1541</v>
      </c>
      <c r="C1089" s="483"/>
    </row>
    <row r="1090" ht="18.45" hidden="1" customHeight="1" spans="1:3">
      <c r="A1090" s="481">
        <v>2220401</v>
      </c>
      <c r="B1090" s="482" t="s">
        <v>1542</v>
      </c>
      <c r="C1090" s="483"/>
    </row>
    <row r="1091" ht="18.45" hidden="1" customHeight="1" spans="1:3">
      <c r="A1091" s="481">
        <v>2220402</v>
      </c>
      <c r="B1091" s="482" t="s">
        <v>1543</v>
      </c>
      <c r="C1091" s="483"/>
    </row>
    <row r="1092" ht="18.45" hidden="1" customHeight="1" spans="1:3">
      <c r="A1092" s="481">
        <v>2220403</v>
      </c>
      <c r="B1092" s="482" t="s">
        <v>1544</v>
      </c>
      <c r="C1092" s="483"/>
    </row>
    <row r="1093" ht="18.45" hidden="1" customHeight="1" spans="1:3">
      <c r="A1093" s="481">
        <v>2220404</v>
      </c>
      <c r="B1093" s="482" t="s">
        <v>1545</v>
      </c>
      <c r="C1093" s="483"/>
    </row>
    <row r="1094" ht="18.45" hidden="1" customHeight="1" spans="1:3">
      <c r="A1094" s="481">
        <v>2220499</v>
      </c>
      <c r="B1094" s="482" t="s">
        <v>1546</v>
      </c>
      <c r="C1094" s="483"/>
    </row>
    <row r="1095" ht="18.45" customHeight="1" spans="1:3">
      <c r="A1095" s="481">
        <v>22205</v>
      </c>
      <c r="B1095" s="482" t="s">
        <v>1547</v>
      </c>
      <c r="C1095" s="483">
        <v>200</v>
      </c>
    </row>
    <row r="1096" ht="18.45" hidden="1" customHeight="1" spans="1:3">
      <c r="A1096" s="481">
        <v>2220501</v>
      </c>
      <c r="B1096" s="482" t="s">
        <v>1548</v>
      </c>
      <c r="C1096" s="483"/>
    </row>
    <row r="1097" ht="18.45" hidden="1" customHeight="1" spans="1:3">
      <c r="A1097" s="481">
        <v>2220502</v>
      </c>
      <c r="B1097" s="482" t="s">
        <v>1549</v>
      </c>
      <c r="C1097" s="483"/>
    </row>
    <row r="1098" ht="18.45" hidden="1" customHeight="1" spans="1:3">
      <c r="A1098" s="481">
        <v>2220503</v>
      </c>
      <c r="B1098" s="482" t="s">
        <v>1550</v>
      </c>
      <c r="C1098" s="483"/>
    </row>
    <row r="1099" ht="18.45" hidden="1" customHeight="1" spans="1:3">
      <c r="A1099" s="481">
        <v>2220504</v>
      </c>
      <c r="B1099" s="482" t="s">
        <v>1551</v>
      </c>
      <c r="C1099" s="483"/>
    </row>
    <row r="1100" ht="18.45" hidden="1" customHeight="1" spans="1:3">
      <c r="A1100" s="481">
        <v>2220505</v>
      </c>
      <c r="B1100" s="482" t="s">
        <v>1552</v>
      </c>
      <c r="C1100" s="483"/>
    </row>
    <row r="1101" ht="18.45" hidden="1" customHeight="1" spans="1:3">
      <c r="A1101" s="481">
        <v>2220506</v>
      </c>
      <c r="B1101" s="482" t="s">
        <v>1553</v>
      </c>
      <c r="C1101" s="483"/>
    </row>
    <row r="1102" ht="18.45" hidden="1" customHeight="1" spans="1:3">
      <c r="A1102" s="481">
        <v>2220507</v>
      </c>
      <c r="B1102" s="482" t="s">
        <v>1554</v>
      </c>
      <c r="C1102" s="483"/>
    </row>
    <row r="1103" ht="18.45" hidden="1" customHeight="1" spans="1:3">
      <c r="A1103" s="481">
        <v>2220508</v>
      </c>
      <c r="B1103" s="482" t="s">
        <v>1555</v>
      </c>
      <c r="C1103" s="483"/>
    </row>
    <row r="1104" ht="18.45" hidden="1" customHeight="1" spans="1:3">
      <c r="A1104" s="481">
        <v>2220509</v>
      </c>
      <c r="B1104" s="482" t="s">
        <v>1556</v>
      </c>
      <c r="C1104" s="483"/>
    </row>
    <row r="1105" ht="18.45" customHeight="1" spans="1:3">
      <c r="A1105" s="481">
        <v>2220511</v>
      </c>
      <c r="B1105" s="482" t="s">
        <v>1557</v>
      </c>
      <c r="C1105" s="483">
        <v>200</v>
      </c>
    </row>
    <row r="1106" ht="18.45" hidden="1" customHeight="1" spans="1:3">
      <c r="A1106" s="481">
        <v>2220599</v>
      </c>
      <c r="B1106" s="482" t="s">
        <v>1558</v>
      </c>
      <c r="C1106" s="483"/>
    </row>
    <row r="1107" ht="18.45" customHeight="1" spans="1:3">
      <c r="A1107" s="481">
        <v>224</v>
      </c>
      <c r="B1107" s="482" t="s">
        <v>1559</v>
      </c>
      <c r="C1107" s="483">
        <f>C1108+C1120+C1126+C1132+C1140+C1153+C1157+C1163</f>
        <v>6020</v>
      </c>
    </row>
    <row r="1108" ht="18.45" customHeight="1" spans="1:3">
      <c r="A1108" s="481">
        <v>22401</v>
      </c>
      <c r="B1108" s="482" t="s">
        <v>1560</v>
      </c>
      <c r="C1108" s="483">
        <f>SUM(C1109:C1119)</f>
        <v>2290</v>
      </c>
    </row>
    <row r="1109" ht="18.45" customHeight="1" spans="1:3">
      <c r="A1109" s="481">
        <v>2240101</v>
      </c>
      <c r="B1109" s="482" t="s">
        <v>696</v>
      </c>
      <c r="C1109" s="483">
        <v>1080</v>
      </c>
    </row>
    <row r="1110" ht="18.45" hidden="1" customHeight="1" spans="1:3">
      <c r="A1110" s="481">
        <v>2240102</v>
      </c>
      <c r="B1110" s="482" t="s">
        <v>706</v>
      </c>
      <c r="C1110" s="483"/>
    </row>
    <row r="1111" ht="18.45" hidden="1" customHeight="1" spans="1:3">
      <c r="A1111" s="481">
        <v>2240103</v>
      </c>
      <c r="B1111" s="482" t="s">
        <v>707</v>
      </c>
      <c r="C1111" s="483"/>
    </row>
    <row r="1112" ht="18.45" customHeight="1" spans="1:3">
      <c r="A1112" s="481">
        <v>2240104</v>
      </c>
      <c r="B1112" s="482" t="s">
        <v>1561</v>
      </c>
      <c r="C1112" s="483">
        <v>80</v>
      </c>
    </row>
    <row r="1113" ht="18.45" hidden="1" customHeight="1" spans="1:3">
      <c r="A1113" s="481">
        <v>2240105</v>
      </c>
      <c r="B1113" s="482" t="s">
        <v>1562</v>
      </c>
      <c r="C1113" s="483"/>
    </row>
    <row r="1114" ht="18.45" customHeight="1" spans="1:3">
      <c r="A1114" s="481">
        <v>2240106</v>
      </c>
      <c r="B1114" s="482" t="s">
        <v>1563</v>
      </c>
      <c r="C1114" s="483">
        <v>950</v>
      </c>
    </row>
    <row r="1115" ht="18.45" hidden="1" customHeight="1" spans="1:3">
      <c r="A1115" s="481">
        <v>2240107</v>
      </c>
      <c r="B1115" s="482" t="s">
        <v>1564</v>
      </c>
      <c r="C1115" s="483"/>
    </row>
    <row r="1116" ht="18.45" hidden="1" customHeight="1" spans="1:3">
      <c r="A1116" s="481">
        <v>2240108</v>
      </c>
      <c r="B1116" s="482" t="s">
        <v>1565</v>
      </c>
      <c r="C1116" s="483"/>
    </row>
    <row r="1117" ht="18.45" hidden="1" customHeight="1" spans="1:3">
      <c r="A1117" s="481">
        <v>2240109</v>
      </c>
      <c r="B1117" s="482" t="s">
        <v>1566</v>
      </c>
      <c r="C1117" s="483"/>
    </row>
    <row r="1118" ht="18.45" hidden="1" customHeight="1" spans="1:3">
      <c r="A1118" s="481">
        <v>2240150</v>
      </c>
      <c r="B1118" s="482" t="s">
        <v>712</v>
      </c>
      <c r="C1118" s="483"/>
    </row>
    <row r="1119" ht="18.45" customHeight="1" spans="1:3">
      <c r="A1119" s="481">
        <v>2240199</v>
      </c>
      <c r="B1119" s="482" t="s">
        <v>1567</v>
      </c>
      <c r="C1119" s="483">
        <v>180</v>
      </c>
    </row>
    <row r="1120" ht="18.45" customHeight="1" spans="1:3">
      <c r="A1120" s="481">
        <v>22402</v>
      </c>
      <c r="B1120" s="482" t="s">
        <v>1568</v>
      </c>
      <c r="C1120" s="483">
        <f>SUM(C1121:C1125)</f>
        <v>2280</v>
      </c>
    </row>
    <row r="1121" ht="18.45" customHeight="1" spans="1:3">
      <c r="A1121" s="481">
        <v>2240201</v>
      </c>
      <c r="B1121" s="482" t="s">
        <v>696</v>
      </c>
      <c r="C1121" s="483">
        <v>260</v>
      </c>
    </row>
    <row r="1122" ht="18.45" hidden="1" customHeight="1" spans="1:3">
      <c r="A1122" s="481">
        <v>2240202</v>
      </c>
      <c r="B1122" s="482" t="s">
        <v>706</v>
      </c>
      <c r="C1122" s="483"/>
    </row>
    <row r="1123" ht="18.45" hidden="1" customHeight="1" spans="1:3">
      <c r="A1123" s="481">
        <v>2240203</v>
      </c>
      <c r="B1123" s="482" t="s">
        <v>707</v>
      </c>
      <c r="C1123" s="483"/>
    </row>
    <row r="1124" ht="18.45" customHeight="1" spans="1:3">
      <c r="A1124" s="481">
        <v>2240204</v>
      </c>
      <c r="B1124" s="482" t="s">
        <v>1569</v>
      </c>
      <c r="C1124" s="483">
        <v>1700</v>
      </c>
    </row>
    <row r="1125" ht="18.45" customHeight="1" spans="1:3">
      <c r="A1125" s="481">
        <v>2240299</v>
      </c>
      <c r="B1125" s="482" t="s">
        <v>1570</v>
      </c>
      <c r="C1125" s="483">
        <v>320</v>
      </c>
    </row>
    <row r="1126" ht="18.45" hidden="1" customHeight="1" spans="1:3">
      <c r="A1126" s="481">
        <v>22403</v>
      </c>
      <c r="B1126" s="482" t="s">
        <v>1571</v>
      </c>
      <c r="C1126" s="483"/>
    </row>
    <row r="1127" ht="18.45" hidden="1" customHeight="1" spans="1:3">
      <c r="A1127" s="481">
        <v>2240301</v>
      </c>
      <c r="B1127" s="482" t="s">
        <v>696</v>
      </c>
      <c r="C1127" s="483"/>
    </row>
    <row r="1128" ht="18.45" hidden="1" customHeight="1" spans="1:3">
      <c r="A1128" s="481">
        <v>2240302</v>
      </c>
      <c r="B1128" s="482" t="s">
        <v>706</v>
      </c>
      <c r="C1128" s="483"/>
    </row>
    <row r="1129" ht="18.45" hidden="1" customHeight="1" spans="1:3">
      <c r="A1129" s="481">
        <v>2240303</v>
      </c>
      <c r="B1129" s="482" t="s">
        <v>707</v>
      </c>
      <c r="C1129" s="483"/>
    </row>
    <row r="1130" ht="18.45" hidden="1" customHeight="1" spans="1:3">
      <c r="A1130" s="481">
        <v>2240304</v>
      </c>
      <c r="B1130" s="482" t="s">
        <v>1572</v>
      </c>
      <c r="C1130" s="483"/>
    </row>
    <row r="1131" ht="18.45" hidden="1" customHeight="1" spans="1:3">
      <c r="A1131" s="481">
        <v>2240399</v>
      </c>
      <c r="B1131" s="482" t="s">
        <v>1573</v>
      </c>
      <c r="C1131" s="483"/>
    </row>
    <row r="1132" ht="18.45" hidden="1" customHeight="1" spans="1:3">
      <c r="A1132" s="481">
        <v>22404</v>
      </c>
      <c r="B1132" s="482" t="s">
        <v>1574</v>
      </c>
      <c r="C1132" s="483"/>
    </row>
    <row r="1133" ht="18.45" hidden="1" customHeight="1" spans="1:3">
      <c r="A1133" s="481">
        <v>2240401</v>
      </c>
      <c r="B1133" s="482" t="s">
        <v>696</v>
      </c>
      <c r="C1133" s="483"/>
    </row>
    <row r="1134" ht="18.45" hidden="1" customHeight="1" spans="1:3">
      <c r="A1134" s="481">
        <v>2240402</v>
      </c>
      <c r="B1134" s="482" t="s">
        <v>706</v>
      </c>
      <c r="C1134" s="483"/>
    </row>
    <row r="1135" ht="18.45" hidden="1" customHeight="1" spans="1:3">
      <c r="A1135" s="481">
        <v>2240403</v>
      </c>
      <c r="B1135" s="482" t="s">
        <v>707</v>
      </c>
      <c r="C1135" s="483"/>
    </row>
    <row r="1136" ht="18.45" hidden="1" customHeight="1" spans="1:3">
      <c r="A1136" s="481">
        <v>2240404</v>
      </c>
      <c r="B1136" s="482" t="s">
        <v>1575</v>
      </c>
      <c r="C1136" s="483"/>
    </row>
    <row r="1137" ht="18.45" hidden="1" customHeight="1" spans="1:3">
      <c r="A1137" s="481">
        <v>2240405</v>
      </c>
      <c r="B1137" s="482" t="s">
        <v>1576</v>
      </c>
      <c r="C1137" s="483"/>
    </row>
    <row r="1138" ht="18.45" hidden="1" customHeight="1" spans="1:3">
      <c r="A1138" s="481">
        <v>2240450</v>
      </c>
      <c r="B1138" s="482" t="s">
        <v>712</v>
      </c>
      <c r="C1138" s="483"/>
    </row>
    <row r="1139" ht="18.45" hidden="1" customHeight="1" spans="1:3">
      <c r="A1139" s="481">
        <v>2240499</v>
      </c>
      <c r="B1139" s="482" t="s">
        <v>1577</v>
      </c>
      <c r="C1139" s="483"/>
    </row>
    <row r="1140" ht="18.45" hidden="1" customHeight="1" spans="1:3">
      <c r="A1140" s="481">
        <v>22405</v>
      </c>
      <c r="B1140" s="482" t="s">
        <v>1578</v>
      </c>
      <c r="C1140" s="483"/>
    </row>
    <row r="1141" ht="18.45" hidden="1" customHeight="1" spans="1:3">
      <c r="A1141" s="481">
        <v>2240501</v>
      </c>
      <c r="B1141" s="482" t="s">
        <v>696</v>
      </c>
      <c r="C1141" s="483"/>
    </row>
    <row r="1142" ht="18.45" hidden="1" customHeight="1" spans="1:3">
      <c r="A1142" s="481">
        <v>2240502</v>
      </c>
      <c r="B1142" s="482" t="s">
        <v>706</v>
      </c>
      <c r="C1142" s="483"/>
    </row>
    <row r="1143" ht="18.45" hidden="1" customHeight="1" spans="1:3">
      <c r="A1143" s="481">
        <v>2240503</v>
      </c>
      <c r="B1143" s="482" t="s">
        <v>707</v>
      </c>
      <c r="C1143" s="483"/>
    </row>
    <row r="1144" ht="18.45" hidden="1" customHeight="1" spans="1:3">
      <c r="A1144" s="481">
        <v>2240504</v>
      </c>
      <c r="B1144" s="482" t="s">
        <v>1579</v>
      </c>
      <c r="C1144" s="483"/>
    </row>
    <row r="1145" ht="18.45" hidden="1" customHeight="1" spans="1:3">
      <c r="A1145" s="481">
        <v>2240505</v>
      </c>
      <c r="B1145" s="482" t="s">
        <v>1580</v>
      </c>
      <c r="C1145" s="483"/>
    </row>
    <row r="1146" ht="18.45" hidden="1" customHeight="1" spans="1:3">
      <c r="A1146" s="481">
        <v>2240506</v>
      </c>
      <c r="B1146" s="482" t="s">
        <v>1581</v>
      </c>
      <c r="C1146" s="483"/>
    </row>
    <row r="1147" ht="18.45" hidden="1" customHeight="1" spans="1:3">
      <c r="A1147" s="481">
        <v>2240507</v>
      </c>
      <c r="B1147" s="482" t="s">
        <v>1582</v>
      </c>
      <c r="C1147" s="483"/>
    </row>
    <row r="1148" ht="18.45" hidden="1" customHeight="1" spans="1:3">
      <c r="A1148" s="481">
        <v>2240508</v>
      </c>
      <c r="B1148" s="482" t="s">
        <v>1583</v>
      </c>
      <c r="C1148" s="483"/>
    </row>
    <row r="1149" ht="18.45" hidden="1" customHeight="1" spans="1:3">
      <c r="A1149" s="481">
        <v>2240509</v>
      </c>
      <c r="B1149" s="482" t="s">
        <v>1584</v>
      </c>
      <c r="C1149" s="483"/>
    </row>
    <row r="1150" ht="18.45" hidden="1" customHeight="1" spans="1:3">
      <c r="A1150" s="481">
        <v>2240510</v>
      </c>
      <c r="B1150" s="482" t="s">
        <v>1585</v>
      </c>
      <c r="C1150" s="483"/>
    </row>
    <row r="1151" ht="18.45" hidden="1" customHeight="1" spans="1:3">
      <c r="A1151" s="481">
        <v>2240550</v>
      </c>
      <c r="B1151" s="482" t="s">
        <v>1586</v>
      </c>
      <c r="C1151" s="483"/>
    </row>
    <row r="1152" ht="18.45" hidden="1" customHeight="1" spans="1:3">
      <c r="A1152" s="481">
        <v>2240599</v>
      </c>
      <c r="B1152" s="482" t="s">
        <v>1587</v>
      </c>
      <c r="C1152" s="483"/>
    </row>
    <row r="1153" ht="18.45" customHeight="1" spans="1:3">
      <c r="A1153" s="481">
        <v>22406</v>
      </c>
      <c r="B1153" s="482" t="s">
        <v>1588</v>
      </c>
      <c r="C1153" s="483">
        <f>SUM(C1154:C1156)</f>
        <v>1450</v>
      </c>
    </row>
    <row r="1154" ht="18.45" hidden="1" customHeight="1" spans="1:3">
      <c r="A1154" s="481">
        <v>2240601</v>
      </c>
      <c r="B1154" s="482" t="s">
        <v>1589</v>
      </c>
      <c r="C1154" s="483"/>
    </row>
    <row r="1155" ht="18.45" hidden="1" customHeight="1" spans="1:3">
      <c r="A1155" s="481">
        <v>2240602</v>
      </c>
      <c r="B1155" s="482" t="s">
        <v>1590</v>
      </c>
      <c r="C1155" s="483"/>
    </row>
    <row r="1156" ht="18.45" customHeight="1" spans="1:3">
      <c r="A1156" s="481">
        <v>2240699</v>
      </c>
      <c r="B1156" s="482" t="s">
        <v>1591</v>
      </c>
      <c r="C1156" s="483">
        <v>1450</v>
      </c>
    </row>
    <row r="1157" ht="18.45" hidden="1" customHeight="1" spans="1:3">
      <c r="A1157" s="481">
        <v>22407</v>
      </c>
      <c r="B1157" s="482" t="s">
        <v>1592</v>
      </c>
      <c r="C1157" s="483"/>
    </row>
    <row r="1158" ht="18.45" hidden="1" customHeight="1" spans="1:3">
      <c r="A1158" s="481">
        <v>2240701</v>
      </c>
      <c r="B1158" s="482" t="s">
        <v>1593</v>
      </c>
      <c r="C1158" s="483"/>
    </row>
    <row r="1159" ht="18.45" hidden="1" customHeight="1" spans="1:3">
      <c r="A1159" s="481">
        <v>2240702</v>
      </c>
      <c r="B1159" s="482" t="s">
        <v>1594</v>
      </c>
      <c r="C1159" s="483"/>
    </row>
    <row r="1160" ht="18.45" hidden="1" customHeight="1" spans="1:3">
      <c r="A1160" s="481">
        <v>2240703</v>
      </c>
      <c r="B1160" s="482" t="s">
        <v>1595</v>
      </c>
      <c r="C1160" s="483"/>
    </row>
    <row r="1161" ht="18.45" hidden="1" customHeight="1" spans="1:3">
      <c r="A1161" s="481">
        <v>2240704</v>
      </c>
      <c r="B1161" s="482" t="s">
        <v>1596</v>
      </c>
      <c r="C1161" s="483"/>
    </row>
    <row r="1162" ht="18.45" hidden="1" customHeight="1" spans="1:3">
      <c r="A1162" s="481">
        <v>2240799</v>
      </c>
      <c r="B1162" s="482" t="s">
        <v>1597</v>
      </c>
      <c r="C1162" s="483"/>
    </row>
    <row r="1163" ht="18.45" hidden="1" customHeight="1" spans="1:3">
      <c r="A1163" s="481">
        <v>22499</v>
      </c>
      <c r="B1163" s="482" t="s">
        <v>1598</v>
      </c>
      <c r="C1163" s="483"/>
    </row>
    <row r="1164" ht="18.45" customHeight="1" spans="1:3">
      <c r="A1164" s="481">
        <v>227</v>
      </c>
      <c r="B1164" s="482" t="s">
        <v>1599</v>
      </c>
      <c r="C1164" s="483">
        <v>10000</v>
      </c>
    </row>
    <row r="1165" ht="18.45" hidden="1" customHeight="1" spans="1:3">
      <c r="A1165" s="481">
        <v>229</v>
      </c>
      <c r="B1165" s="482" t="s">
        <v>784</v>
      </c>
      <c r="C1165" s="483"/>
    </row>
    <row r="1166" ht="18.45" hidden="1" customHeight="1" spans="1:3">
      <c r="A1166" s="481">
        <v>22902</v>
      </c>
      <c r="B1166" s="482" t="s">
        <v>1600</v>
      </c>
      <c r="C1166" s="483"/>
    </row>
    <row r="1167" ht="18.45" hidden="1" customHeight="1" spans="1:3">
      <c r="A1167" s="481">
        <v>22999</v>
      </c>
      <c r="B1167" s="482" t="s">
        <v>784</v>
      </c>
      <c r="C1167" s="483"/>
    </row>
    <row r="1168" ht="18.45" hidden="1" customHeight="1" spans="1:3">
      <c r="A1168" s="481">
        <v>2299901</v>
      </c>
      <c r="B1168" s="482" t="s">
        <v>784</v>
      </c>
      <c r="C1168" s="483"/>
    </row>
    <row r="1169" ht="18.45" hidden="1" customHeight="1" spans="1:3">
      <c r="A1169" s="481">
        <v>230</v>
      </c>
      <c r="B1169" s="482" t="s">
        <v>199</v>
      </c>
      <c r="C1169" s="483"/>
    </row>
    <row r="1170" ht="18.45" hidden="1" customHeight="1" spans="1:3">
      <c r="A1170" s="481">
        <v>23001</v>
      </c>
      <c r="B1170" s="482" t="s">
        <v>1601</v>
      </c>
      <c r="C1170" s="483"/>
    </row>
    <row r="1171" ht="18.45" hidden="1" customHeight="1" spans="1:3">
      <c r="A1171" s="481">
        <v>2300102</v>
      </c>
      <c r="B1171" s="482" t="s">
        <v>1602</v>
      </c>
      <c r="C1171" s="483"/>
    </row>
    <row r="1172" ht="18.45" hidden="1" customHeight="1" spans="1:3">
      <c r="A1172" s="481">
        <v>2300103</v>
      </c>
      <c r="B1172" s="482" t="s">
        <v>1603</v>
      </c>
      <c r="C1172" s="483"/>
    </row>
    <row r="1173" ht="18.45" hidden="1" customHeight="1" spans="1:3">
      <c r="A1173" s="481">
        <v>2300104</v>
      </c>
      <c r="B1173" s="482" t="s">
        <v>1604</v>
      </c>
      <c r="C1173" s="483"/>
    </row>
    <row r="1174" ht="18.45" hidden="1" customHeight="1" spans="1:3">
      <c r="A1174" s="481">
        <v>2300105</v>
      </c>
      <c r="B1174" s="482" t="s">
        <v>1605</v>
      </c>
      <c r="C1174" s="483"/>
    </row>
    <row r="1175" ht="18.45" hidden="1" customHeight="1" spans="1:3">
      <c r="A1175" s="481">
        <v>2300106</v>
      </c>
      <c r="B1175" s="482" t="s">
        <v>1606</v>
      </c>
      <c r="C1175" s="483"/>
    </row>
    <row r="1176" ht="18.45" hidden="1" customHeight="1" spans="1:3">
      <c r="A1176" s="481">
        <v>2300199</v>
      </c>
      <c r="B1176" s="482" t="s">
        <v>1607</v>
      </c>
      <c r="C1176" s="483"/>
    </row>
    <row r="1177" ht="18.45" hidden="1" customHeight="1" spans="1:3">
      <c r="A1177" s="481">
        <v>23002</v>
      </c>
      <c r="B1177" s="482" t="s">
        <v>1608</v>
      </c>
      <c r="C1177" s="483"/>
    </row>
    <row r="1178" ht="18.45" hidden="1" customHeight="1" spans="1:3">
      <c r="A1178" s="481">
        <v>2300201</v>
      </c>
      <c r="B1178" s="482" t="s">
        <v>1609</v>
      </c>
      <c r="C1178" s="483"/>
    </row>
    <row r="1179" ht="18.45" hidden="1" customHeight="1" spans="1:3">
      <c r="A1179" s="481">
        <v>2300202</v>
      </c>
      <c r="B1179" s="482" t="s">
        <v>1610</v>
      </c>
      <c r="C1179" s="483"/>
    </row>
    <row r="1180" ht="18.45" hidden="1" customHeight="1" spans="1:3">
      <c r="A1180" s="481">
        <v>2300207</v>
      </c>
      <c r="B1180" s="482" t="s">
        <v>1611</v>
      </c>
      <c r="C1180" s="483"/>
    </row>
    <row r="1181" ht="18.45" hidden="1" customHeight="1" spans="1:3">
      <c r="A1181" s="481">
        <v>2300208</v>
      </c>
      <c r="B1181" s="482" t="s">
        <v>1612</v>
      </c>
      <c r="C1181" s="483"/>
    </row>
    <row r="1182" ht="18.45" hidden="1" customHeight="1" spans="1:3">
      <c r="A1182" s="481">
        <v>2300212</v>
      </c>
      <c r="B1182" s="482" t="s">
        <v>1613</v>
      </c>
      <c r="C1182" s="483"/>
    </row>
    <row r="1183" ht="18.45" hidden="1" customHeight="1" spans="1:3">
      <c r="A1183" s="481">
        <v>2300214</v>
      </c>
      <c r="B1183" s="482" t="s">
        <v>1614</v>
      </c>
      <c r="C1183" s="483"/>
    </row>
    <row r="1184" ht="18.45" hidden="1" customHeight="1" spans="1:3">
      <c r="A1184" s="481">
        <v>2300225</v>
      </c>
      <c r="B1184" s="482" t="s">
        <v>1615</v>
      </c>
      <c r="C1184" s="483"/>
    </row>
    <row r="1185" ht="18.45" hidden="1" customHeight="1" spans="1:3">
      <c r="A1185" s="481">
        <v>2300226</v>
      </c>
      <c r="B1185" s="482" t="s">
        <v>1616</v>
      </c>
      <c r="C1185" s="483"/>
    </row>
    <row r="1186" ht="18.45" hidden="1" customHeight="1" spans="1:3">
      <c r="A1186" s="481">
        <v>2300227</v>
      </c>
      <c r="B1186" s="482" t="s">
        <v>1617</v>
      </c>
      <c r="C1186" s="483"/>
    </row>
    <row r="1187" ht="18.45" hidden="1" customHeight="1" spans="1:3">
      <c r="A1187" s="481">
        <v>2300228</v>
      </c>
      <c r="B1187" s="482" t="s">
        <v>1618</v>
      </c>
      <c r="C1187" s="483"/>
    </row>
    <row r="1188" ht="18.45" hidden="1" customHeight="1" spans="1:3">
      <c r="A1188" s="481">
        <v>2300229</v>
      </c>
      <c r="B1188" s="482" t="s">
        <v>1619</v>
      </c>
      <c r="C1188" s="483"/>
    </row>
    <row r="1189" ht="18.45" hidden="1" customHeight="1" spans="1:3">
      <c r="A1189" s="481">
        <v>2300230</v>
      </c>
      <c r="B1189" s="482" t="s">
        <v>1620</v>
      </c>
      <c r="C1189" s="483"/>
    </row>
    <row r="1190" ht="18.45" hidden="1" customHeight="1" spans="1:3">
      <c r="A1190" s="481">
        <v>2300231</v>
      </c>
      <c r="B1190" s="482" t="s">
        <v>1621</v>
      </c>
      <c r="C1190" s="483"/>
    </row>
    <row r="1191" ht="18.45" hidden="1" customHeight="1" spans="1:3">
      <c r="A1191" s="481">
        <v>2300241</v>
      </c>
      <c r="B1191" s="482" t="s">
        <v>1622</v>
      </c>
      <c r="C1191" s="483"/>
    </row>
    <row r="1192" ht="18.45" hidden="1" customHeight="1" spans="1:3">
      <c r="A1192" s="481">
        <v>2300242</v>
      </c>
      <c r="B1192" s="482" t="s">
        <v>1623</v>
      </c>
      <c r="C1192" s="483"/>
    </row>
    <row r="1193" ht="18.45" hidden="1" customHeight="1" spans="1:3">
      <c r="A1193" s="481">
        <v>2300243</v>
      </c>
      <c r="B1193" s="482" t="s">
        <v>1624</v>
      </c>
      <c r="C1193" s="483"/>
    </row>
    <row r="1194" ht="18.45" hidden="1" customHeight="1" spans="1:3">
      <c r="A1194" s="481">
        <v>2300244</v>
      </c>
      <c r="B1194" s="482" t="s">
        <v>1625</v>
      </c>
      <c r="C1194" s="483"/>
    </row>
    <row r="1195" ht="18.45" hidden="1" customHeight="1" spans="1:3">
      <c r="A1195" s="481">
        <v>2300245</v>
      </c>
      <c r="B1195" s="482" t="s">
        <v>1626</v>
      </c>
      <c r="C1195" s="483"/>
    </row>
    <row r="1196" ht="18.45" hidden="1" customHeight="1" spans="1:3">
      <c r="A1196" s="481">
        <v>2300246</v>
      </c>
      <c r="B1196" s="482" t="s">
        <v>1627</v>
      </c>
      <c r="C1196" s="483"/>
    </row>
    <row r="1197" ht="18.45" hidden="1" customHeight="1" spans="1:3">
      <c r="A1197" s="481">
        <v>2300247</v>
      </c>
      <c r="B1197" s="482" t="s">
        <v>1628</v>
      </c>
      <c r="C1197" s="483"/>
    </row>
    <row r="1198" ht="18.45" hidden="1" customHeight="1" spans="1:3">
      <c r="A1198" s="481">
        <v>2300248</v>
      </c>
      <c r="B1198" s="482" t="s">
        <v>1629</v>
      </c>
      <c r="C1198" s="483"/>
    </row>
    <row r="1199" ht="18.45" hidden="1" customHeight="1" spans="1:3">
      <c r="A1199" s="481">
        <v>2300249</v>
      </c>
      <c r="B1199" s="482" t="s">
        <v>1630</v>
      </c>
      <c r="C1199" s="483"/>
    </row>
    <row r="1200" ht="18.45" hidden="1" customHeight="1" spans="1:3">
      <c r="A1200" s="481">
        <v>2300250</v>
      </c>
      <c r="B1200" s="482" t="s">
        <v>1631</v>
      </c>
      <c r="C1200" s="483"/>
    </row>
    <row r="1201" ht="18.45" hidden="1" customHeight="1" spans="1:3">
      <c r="A1201" s="481">
        <v>2300251</v>
      </c>
      <c r="B1201" s="482" t="s">
        <v>1632</v>
      </c>
      <c r="C1201" s="483"/>
    </row>
    <row r="1202" ht="18.45" hidden="1" customHeight="1" spans="1:3">
      <c r="A1202" s="481">
        <v>2300252</v>
      </c>
      <c r="B1202" s="482" t="s">
        <v>1633</v>
      </c>
      <c r="C1202" s="483"/>
    </row>
    <row r="1203" ht="18.45" hidden="1" customHeight="1" spans="1:3">
      <c r="A1203" s="481">
        <v>2300253</v>
      </c>
      <c r="B1203" s="482" t="s">
        <v>1634</v>
      </c>
      <c r="C1203" s="483"/>
    </row>
    <row r="1204" ht="18.45" hidden="1" customHeight="1" spans="1:3">
      <c r="A1204" s="481">
        <v>2300254</v>
      </c>
      <c r="B1204" s="482" t="s">
        <v>1635</v>
      </c>
      <c r="C1204" s="483"/>
    </row>
    <row r="1205" ht="18.45" hidden="1" customHeight="1" spans="1:3">
      <c r="A1205" s="481">
        <v>2300255</v>
      </c>
      <c r="B1205" s="482" t="s">
        <v>1636</v>
      </c>
      <c r="C1205" s="483"/>
    </row>
    <row r="1206" ht="18.45" hidden="1" customHeight="1" spans="1:3">
      <c r="A1206" s="481">
        <v>2300256</v>
      </c>
      <c r="B1206" s="482" t="s">
        <v>1637</v>
      </c>
      <c r="C1206" s="483"/>
    </row>
    <row r="1207" ht="18.45" hidden="1" customHeight="1" spans="1:3">
      <c r="A1207" s="481">
        <v>2300257</v>
      </c>
      <c r="B1207" s="482" t="s">
        <v>1638</v>
      </c>
      <c r="C1207" s="483"/>
    </row>
    <row r="1208" ht="18.45" hidden="1" customHeight="1" spans="1:3">
      <c r="A1208" s="481">
        <v>2300258</v>
      </c>
      <c r="B1208" s="482" t="s">
        <v>1639</v>
      </c>
      <c r="C1208" s="483"/>
    </row>
    <row r="1209" ht="18.45" hidden="1" customHeight="1" spans="1:3">
      <c r="A1209" s="481">
        <v>2300259</v>
      </c>
      <c r="B1209" s="482" t="s">
        <v>1640</v>
      </c>
      <c r="C1209" s="483"/>
    </row>
    <row r="1210" ht="18.45" hidden="1" customHeight="1" spans="1:3">
      <c r="A1210" s="481">
        <v>2300260</v>
      </c>
      <c r="B1210" s="482" t="s">
        <v>1641</v>
      </c>
      <c r="C1210" s="483"/>
    </row>
    <row r="1211" ht="18.45" hidden="1" customHeight="1" spans="1:3">
      <c r="A1211" s="481">
        <v>2300269</v>
      </c>
      <c r="B1211" s="482" t="s">
        <v>1642</v>
      </c>
      <c r="C1211" s="483"/>
    </row>
    <row r="1212" ht="18.45" hidden="1" customHeight="1" spans="1:3">
      <c r="A1212" s="481">
        <v>2300299</v>
      </c>
      <c r="B1212" s="482" t="s">
        <v>1643</v>
      </c>
      <c r="C1212" s="483"/>
    </row>
    <row r="1213" ht="18.45" hidden="1" customHeight="1" spans="1:3">
      <c r="A1213" s="481">
        <v>23003</v>
      </c>
      <c r="B1213" s="482" t="s">
        <v>1644</v>
      </c>
      <c r="C1213" s="483"/>
    </row>
    <row r="1214" ht="18.45" hidden="1" customHeight="1" spans="1:3">
      <c r="A1214" s="481">
        <v>2300301</v>
      </c>
      <c r="B1214" s="482" t="s">
        <v>1449</v>
      </c>
      <c r="C1214" s="483"/>
    </row>
    <row r="1215" ht="18.45" hidden="1" customHeight="1" spans="1:3">
      <c r="A1215" s="481">
        <v>2300302</v>
      </c>
      <c r="B1215" s="482" t="s">
        <v>1645</v>
      </c>
      <c r="C1215" s="483"/>
    </row>
    <row r="1216" ht="18.45" hidden="1" customHeight="1" spans="1:3">
      <c r="A1216" s="481">
        <v>2300303</v>
      </c>
      <c r="B1216" s="482" t="s">
        <v>1646</v>
      </c>
      <c r="C1216" s="483"/>
    </row>
    <row r="1217" ht="18.45" hidden="1" customHeight="1" spans="1:3">
      <c r="A1217" s="481">
        <v>2300304</v>
      </c>
      <c r="B1217" s="482" t="s">
        <v>1647</v>
      </c>
      <c r="C1217" s="483"/>
    </row>
    <row r="1218" ht="18.45" hidden="1" customHeight="1" spans="1:3">
      <c r="A1218" s="481">
        <v>2300305</v>
      </c>
      <c r="B1218" s="482" t="s">
        <v>1450</v>
      </c>
      <c r="C1218" s="483"/>
    </row>
    <row r="1219" ht="18.45" hidden="1" customHeight="1" spans="1:3">
      <c r="A1219" s="481">
        <v>2300306</v>
      </c>
      <c r="B1219" s="482" t="s">
        <v>1648</v>
      </c>
      <c r="C1219" s="483"/>
    </row>
    <row r="1220" ht="18.45" hidden="1" customHeight="1" spans="1:3">
      <c r="A1220" s="481">
        <v>2300307</v>
      </c>
      <c r="B1220" s="482" t="s">
        <v>1649</v>
      </c>
      <c r="C1220" s="483"/>
    </row>
    <row r="1221" ht="18.45" hidden="1" customHeight="1" spans="1:3">
      <c r="A1221" s="481">
        <v>2300308</v>
      </c>
      <c r="B1221" s="482" t="s">
        <v>1650</v>
      </c>
      <c r="C1221" s="483"/>
    </row>
    <row r="1222" ht="18.45" hidden="1" customHeight="1" spans="1:3">
      <c r="A1222" s="481">
        <v>2300310</v>
      </c>
      <c r="B1222" s="482" t="s">
        <v>1651</v>
      </c>
      <c r="C1222" s="483"/>
    </row>
    <row r="1223" ht="18.45" hidden="1" customHeight="1" spans="1:3">
      <c r="A1223" s="481">
        <v>2300311</v>
      </c>
      <c r="B1223" s="482" t="s">
        <v>1453</v>
      </c>
      <c r="C1223" s="483"/>
    </row>
    <row r="1224" ht="18.45" hidden="1" customHeight="1" spans="1:3">
      <c r="A1224" s="481">
        <v>2300312</v>
      </c>
      <c r="B1224" s="482" t="s">
        <v>1652</v>
      </c>
      <c r="C1224" s="483"/>
    </row>
    <row r="1225" ht="18.45" hidden="1" customHeight="1" spans="1:3">
      <c r="A1225" s="481">
        <v>2300313</v>
      </c>
      <c r="B1225" s="482" t="s">
        <v>1653</v>
      </c>
      <c r="C1225" s="483"/>
    </row>
    <row r="1226" ht="18.45" hidden="1" customHeight="1" spans="1:3">
      <c r="A1226" s="481">
        <v>2300314</v>
      </c>
      <c r="B1226" s="482" t="s">
        <v>1455</v>
      </c>
      <c r="C1226" s="483"/>
    </row>
    <row r="1227" ht="18.45" hidden="1" customHeight="1" spans="1:3">
      <c r="A1227" s="481">
        <v>2300315</v>
      </c>
      <c r="B1227" s="482" t="s">
        <v>1654</v>
      </c>
      <c r="C1227" s="483"/>
    </row>
    <row r="1228" ht="18.45" hidden="1" customHeight="1" spans="1:3">
      <c r="A1228" s="481">
        <v>2300316</v>
      </c>
      <c r="B1228" s="482" t="s">
        <v>1655</v>
      </c>
      <c r="C1228" s="483"/>
    </row>
    <row r="1229" ht="18.45" hidden="1" customHeight="1" spans="1:3">
      <c r="A1229" s="481">
        <v>2300317</v>
      </c>
      <c r="B1229" s="482" t="s">
        <v>1656</v>
      </c>
      <c r="C1229" s="483"/>
    </row>
    <row r="1230" ht="18.45" hidden="1" customHeight="1" spans="1:3">
      <c r="A1230" s="481">
        <v>2300320</v>
      </c>
      <c r="B1230" s="482" t="s">
        <v>1657</v>
      </c>
      <c r="C1230" s="483"/>
    </row>
    <row r="1231" ht="18.45" hidden="1" customHeight="1" spans="1:3">
      <c r="A1231" s="481">
        <v>2300321</v>
      </c>
      <c r="B1231" s="482" t="s">
        <v>1456</v>
      </c>
      <c r="C1231" s="483"/>
    </row>
    <row r="1232" ht="18.45" hidden="1" customHeight="1" spans="1:3">
      <c r="A1232" s="481">
        <v>2300322</v>
      </c>
      <c r="B1232" s="482" t="s">
        <v>1658</v>
      </c>
      <c r="C1232" s="483"/>
    </row>
    <row r="1233" ht="18.45" hidden="1" customHeight="1" spans="1:3">
      <c r="A1233" s="481">
        <v>2300324</v>
      </c>
      <c r="B1233" s="482" t="s">
        <v>1659</v>
      </c>
      <c r="C1233" s="483"/>
    </row>
    <row r="1234" ht="18.45" hidden="1" customHeight="1" spans="1:3">
      <c r="A1234" s="481">
        <v>2300399</v>
      </c>
      <c r="B1234" s="482" t="s">
        <v>784</v>
      </c>
      <c r="C1234" s="483"/>
    </row>
    <row r="1235" ht="18.45" hidden="1" customHeight="1" spans="1:3">
      <c r="A1235" s="481">
        <v>23006</v>
      </c>
      <c r="B1235" s="482" t="s">
        <v>1660</v>
      </c>
      <c r="C1235" s="483"/>
    </row>
    <row r="1236" ht="18.45" hidden="1" customHeight="1" spans="1:3">
      <c r="A1236" s="481">
        <v>2300601</v>
      </c>
      <c r="B1236" s="482" t="s">
        <v>1661</v>
      </c>
      <c r="C1236" s="483"/>
    </row>
    <row r="1237" ht="18.45" hidden="1" customHeight="1" spans="1:3">
      <c r="A1237" s="481">
        <v>2300602</v>
      </c>
      <c r="B1237" s="482" t="s">
        <v>1662</v>
      </c>
      <c r="C1237" s="483"/>
    </row>
    <row r="1238" ht="18.45" hidden="1" customHeight="1" spans="1:3">
      <c r="A1238" s="481">
        <v>23008</v>
      </c>
      <c r="B1238" s="482" t="s">
        <v>1663</v>
      </c>
      <c r="C1238" s="483"/>
    </row>
    <row r="1239" ht="18.45" hidden="1" customHeight="1" spans="1:3">
      <c r="A1239" s="481">
        <v>23009</v>
      </c>
      <c r="B1239" s="482" t="s">
        <v>1664</v>
      </c>
      <c r="C1239" s="483"/>
    </row>
    <row r="1240" ht="18.45" hidden="1" customHeight="1" spans="1:3">
      <c r="A1240" s="481">
        <v>2300901</v>
      </c>
      <c r="B1240" s="482" t="s">
        <v>1665</v>
      </c>
      <c r="C1240" s="483"/>
    </row>
    <row r="1241" ht="18.45" hidden="1" customHeight="1" spans="1:3">
      <c r="A1241" s="481">
        <v>23011</v>
      </c>
      <c r="B1241" s="482" t="s">
        <v>1666</v>
      </c>
      <c r="C1241" s="483"/>
    </row>
    <row r="1242" ht="18.45" hidden="1" customHeight="1" spans="1:3">
      <c r="A1242" s="481">
        <v>2301101</v>
      </c>
      <c r="B1242" s="482" t="s">
        <v>1667</v>
      </c>
      <c r="C1242" s="483"/>
    </row>
    <row r="1243" ht="18.45" hidden="1" customHeight="1" spans="1:3">
      <c r="A1243" s="481">
        <v>2301102</v>
      </c>
      <c r="B1243" s="482" t="s">
        <v>1668</v>
      </c>
      <c r="C1243" s="483"/>
    </row>
    <row r="1244" ht="18.45" hidden="1" customHeight="1" spans="1:3">
      <c r="A1244" s="481">
        <v>2301103</v>
      </c>
      <c r="B1244" s="482" t="s">
        <v>1669</v>
      </c>
      <c r="C1244" s="483"/>
    </row>
    <row r="1245" ht="18.45" hidden="1" customHeight="1" spans="1:3">
      <c r="A1245" s="481">
        <v>2301104</v>
      </c>
      <c r="B1245" s="482" t="s">
        <v>1670</v>
      </c>
      <c r="C1245" s="483"/>
    </row>
    <row r="1246" ht="18.45" hidden="1" customHeight="1" spans="1:3">
      <c r="A1246" s="481">
        <v>23013</v>
      </c>
      <c r="B1246" s="482" t="s">
        <v>1448</v>
      </c>
      <c r="C1246" s="483"/>
    </row>
    <row r="1247" ht="18.45" hidden="1" customHeight="1" spans="1:3">
      <c r="A1247" s="481">
        <v>23015</v>
      </c>
      <c r="B1247" s="482" t="s">
        <v>1671</v>
      </c>
      <c r="C1247" s="483"/>
    </row>
    <row r="1248" ht="18.45" hidden="1" customHeight="1" spans="1:3">
      <c r="A1248" s="481">
        <v>23016</v>
      </c>
      <c r="B1248" s="482" t="s">
        <v>1672</v>
      </c>
      <c r="C1248" s="483"/>
    </row>
    <row r="1249" ht="18.45" hidden="1" customHeight="1" spans="1:3">
      <c r="A1249" s="481">
        <v>231</v>
      </c>
      <c r="B1249" s="482" t="s">
        <v>1673</v>
      </c>
      <c r="C1249" s="483"/>
    </row>
    <row r="1250" ht="18.45" hidden="1" customHeight="1" spans="1:3">
      <c r="A1250" s="481">
        <v>23101</v>
      </c>
      <c r="B1250" s="482" t="s">
        <v>1674</v>
      </c>
      <c r="C1250" s="483"/>
    </row>
    <row r="1251" ht="18.45" hidden="1" customHeight="1" spans="1:3">
      <c r="A1251" s="481">
        <v>23102</v>
      </c>
      <c r="B1251" s="482" t="s">
        <v>1675</v>
      </c>
      <c r="C1251" s="483"/>
    </row>
    <row r="1252" ht="18.45" hidden="1" customHeight="1" spans="1:3">
      <c r="A1252" s="481">
        <v>23103</v>
      </c>
      <c r="B1252" s="482" t="s">
        <v>198</v>
      </c>
      <c r="C1252" s="483"/>
    </row>
    <row r="1253" ht="18.45" hidden="1" customHeight="1" spans="1:3">
      <c r="A1253" s="481">
        <v>2310301</v>
      </c>
      <c r="B1253" s="482" t="s">
        <v>1676</v>
      </c>
      <c r="C1253" s="483"/>
    </row>
    <row r="1254" ht="18.45" hidden="1" customHeight="1" spans="1:3">
      <c r="A1254" s="481">
        <v>2310302</v>
      </c>
      <c r="B1254" s="482" t="s">
        <v>1677</v>
      </c>
      <c r="C1254" s="483"/>
    </row>
    <row r="1255" ht="18.45" hidden="1" customHeight="1" spans="1:3">
      <c r="A1255" s="481">
        <v>2310303</v>
      </c>
      <c r="B1255" s="482" t="s">
        <v>1678</v>
      </c>
      <c r="C1255" s="483"/>
    </row>
    <row r="1256" ht="18.45" hidden="1" customHeight="1" spans="1:3">
      <c r="A1256" s="481">
        <v>2310399</v>
      </c>
      <c r="B1256" s="482" t="s">
        <v>1679</v>
      </c>
      <c r="C1256" s="483"/>
    </row>
    <row r="1257" ht="18.45" customHeight="1" spans="1:3">
      <c r="A1257" s="481">
        <v>232</v>
      </c>
      <c r="B1257" s="482" t="s">
        <v>1680</v>
      </c>
      <c r="C1257" s="483">
        <v>15200</v>
      </c>
    </row>
    <row r="1258" ht="18.45" hidden="1" customHeight="1" spans="1:3">
      <c r="A1258" s="481">
        <v>23201</v>
      </c>
      <c r="B1258" s="482" t="s">
        <v>1681</v>
      </c>
      <c r="C1258" s="483"/>
    </row>
    <row r="1259" ht="18.45" hidden="1" customHeight="1" spans="1:3">
      <c r="A1259" s="481">
        <v>23202</v>
      </c>
      <c r="B1259" s="482" t="s">
        <v>1682</v>
      </c>
      <c r="C1259" s="483"/>
    </row>
    <row r="1260" ht="18.45" customHeight="1" spans="1:3">
      <c r="A1260" s="481">
        <v>23203</v>
      </c>
      <c r="B1260" s="482" t="s">
        <v>1683</v>
      </c>
      <c r="C1260" s="483">
        <v>15200</v>
      </c>
    </row>
    <row r="1261" ht="18.45" customHeight="1" spans="1:3">
      <c r="A1261" s="481">
        <v>2320301</v>
      </c>
      <c r="B1261" s="482" t="s">
        <v>1684</v>
      </c>
      <c r="C1261" s="483">
        <v>15200</v>
      </c>
    </row>
    <row r="1262" ht="18.45" hidden="1" customHeight="1" spans="1:3">
      <c r="A1262" s="481">
        <v>2320302</v>
      </c>
      <c r="B1262" s="482" t="s">
        <v>1685</v>
      </c>
      <c r="C1262" s="483"/>
    </row>
    <row r="1263" ht="18.45" hidden="1" customHeight="1" spans="1:3">
      <c r="A1263" s="481">
        <v>2320303</v>
      </c>
      <c r="B1263" s="482" t="s">
        <v>1686</v>
      </c>
      <c r="C1263" s="483"/>
    </row>
    <row r="1264" ht="18.45" hidden="1" customHeight="1" spans="1:3">
      <c r="A1264" s="481">
        <v>2320304</v>
      </c>
      <c r="B1264" s="482" t="s">
        <v>1687</v>
      </c>
      <c r="C1264" s="483"/>
    </row>
    <row r="1265" ht="18.45" customHeight="1" spans="1:3">
      <c r="A1265" s="481">
        <v>233</v>
      </c>
      <c r="B1265" s="482" t="s">
        <v>1688</v>
      </c>
      <c r="C1265" s="483">
        <v>150</v>
      </c>
    </row>
    <row r="1266" ht="18.45" customHeight="1" spans="1:3">
      <c r="A1266" s="481">
        <v>23301</v>
      </c>
      <c r="B1266" s="482" t="s">
        <v>1689</v>
      </c>
      <c r="C1266" s="483">
        <v>150</v>
      </c>
    </row>
    <row r="1267" ht="18.45" hidden="1" customHeight="1" spans="1:3">
      <c r="A1267" s="481">
        <v>23302</v>
      </c>
      <c r="B1267" s="482" t="s">
        <v>1690</v>
      </c>
      <c r="C1267" s="483"/>
    </row>
    <row r="1268" hidden="1" spans="1:3">
      <c r="A1268" s="491">
        <v>23303</v>
      </c>
      <c r="B1268" s="492" t="s">
        <v>1691</v>
      </c>
      <c r="C1268" s="492"/>
    </row>
  </sheetData>
  <autoFilter ref="A4:G1268">
    <filterColumn colId="2">
      <filters>
        <filter val="164,901"/>
        <filter val="100"/>
        <filter val="500"/>
        <filter val="900"/>
        <filter val="1,100"/>
        <filter val="1,500"/>
        <filter val="2,500"/>
        <filter val="4,500"/>
        <filter val="7,500"/>
        <filter val="2,102"/>
        <filter val="5,502"/>
        <filter val="5"/>
        <filter val="105"/>
        <filter val="6"/>
        <filter val="108"/>
        <filter val="109"/>
        <filter val="164,540"/>
        <filter val="511"/>
        <filter val="516"/>
        <filter val="518"/>
        <filter val="119"/>
        <filter val="120"/>
        <filter val="520"/>
        <filter val="1,120"/>
        <filter val="4,520"/>
        <filter val="522"/>
        <filter val="922"/>
        <filter val="3,922"/>
        <filter val="7,922"/>
        <filter val="18,523"/>
        <filter val="126"/>
        <filter val="6,926"/>
        <filter val="130"/>
        <filter val="530"/>
        <filter val="16,532"/>
        <filter val="1,134"/>
        <filter val="1,534"/>
        <filter val="1,538"/>
        <filter val="9,538"/>
        <filter val="8,141"/>
        <filter val="543"/>
        <filter val="1,147"/>
        <filter val="4,147"/>
        <filter val="15,148"/>
        <filter val="150"/>
        <filter val="950"/>
        <filter val="164,581"/>
        <filter val="54,553"/>
        <filter val="36,554"/>
        <filter val="10,155"/>
        <filter val="557"/>
        <filter val="159"/>
        <filter val="34,159"/>
        <filter val="160"/>
        <filter val="560"/>
        <filter val="11,960"/>
        <filter val="165"/>
        <filter val="568"/>
        <filter val="569"/>
        <filter val="170"/>
        <filter val="1,173"/>
        <filter val="974"/>
        <filter val="14,579"/>
        <filter val="180"/>
        <filter val="980"/>
        <filter val="2,580"/>
        <filter val="16,180"/>
        <filter val="1,581"/>
        <filter val="988"/>
        <filter val="189"/>
        <filter val="592"/>
        <filter val="1,595"/>
        <filter val="196"/>
        <filter val="197,600"/>
        <filter val="200"/>
        <filter val="600"/>
        <filter val="1,200"/>
        <filter val="1,600"/>
        <filter val="3,200"/>
        <filter val="3,600"/>
        <filter val="4,200"/>
        <filter val="5,600"/>
        <filter val="6,600"/>
        <filter val="15,200"/>
        <filter val="5,209"/>
        <filter val="11,612"/>
        <filter val="13,212"/>
        <filter val="16,212"/>
        <filter val="11,616"/>
        <filter val="220"/>
        <filter val="620"/>
        <filter val="5,620"/>
        <filter val="2,223"/>
        <filter val="24,230"/>
        <filter val="635"/>
        <filter val="37,641"/>
        <filter val="242"/>
        <filter val="642"/>
        <filter val="12,643"/>
        <filter val="250"/>
        <filter val="1,250"/>
        <filter val="4,250"/>
        <filter val="652"/>
        <filter val="8,254"/>
        <filter val="19,657"/>
        <filter val="260"/>
        <filter val="4,264"/>
        <filter val="4,665"/>
        <filter val="268"/>
        <filter val="24,268"/>
        <filter val="270"/>
        <filter val="10,270"/>
        <filter val="1,675"/>
        <filter val="2,276"/>
        <filter val="3,678"/>
        <filter val="279"/>
        <filter val="2,279"/>
        <filter val="2,280"/>
        <filter val="21,281"/>
        <filter val="283"/>
        <filter val="683"/>
        <filter val="284"/>
        <filter val="288"/>
        <filter val="2,290"/>
        <filter val="38,691"/>
        <filter val="28,696"/>
        <filter val="300"/>
        <filter val="1,300"/>
        <filter val="1,700"/>
        <filter val="306"/>
        <filter val="307"/>
        <filter val="1,308"/>
        <filter val="5,316"/>
        <filter val="318"/>
        <filter val="320"/>
        <filter val="720"/>
        <filter val="1,320"/>
        <filter val="1,720"/>
        <filter val="2,724"/>
        <filter val="934,734"/>
        <filter val="330"/>
        <filter val="734"/>
        <filter val="1,337"/>
        <filter val="8,343"/>
        <filter val="345"/>
        <filter val="97,345"/>
        <filter val="10,347"/>
        <filter val="350"/>
        <filter val="750"/>
        <filter val="38,752"/>
        <filter val="354"/>
        <filter val="2,758"/>
        <filter val="360"/>
        <filter val="760"/>
        <filter val="2,763"/>
        <filter val="371"/>
        <filter val="5,379"/>
        <filter val="18,379"/>
        <filter val="780"/>
        <filter val="382"/>
        <filter val="383"/>
        <filter val="3,383"/>
        <filter val="2,384"/>
        <filter val="1,786"/>
        <filter val="13,389"/>
        <filter val="1,391"/>
        <filter val="1,397"/>
        <filter val="400"/>
        <filter val="800"/>
        <filter val="1,000"/>
        <filter val="2,000"/>
        <filter val="3,000"/>
        <filter val="4,800"/>
        <filter val="5,000"/>
        <filter val="6,000"/>
        <filter val="6,400"/>
        <filter val="8,000"/>
        <filter val="9,000"/>
        <filter val="9,400"/>
        <filter val="9,800"/>
        <filter val="10,000"/>
        <filter val="10,400"/>
        <filter val="11,000"/>
        <filter val="15,000"/>
        <filter val="17,000"/>
        <filter val="20,000"/>
        <filter val="26,000"/>
        <filter val="56,000"/>
        <filter val="60,000"/>
        <filter val="6,401"/>
        <filter val="3,008"/>
        <filter val="409"/>
        <filter val="810"/>
        <filter val="12"/>
        <filter val="1,413"/>
        <filter val="1,414"/>
        <filter val="15"/>
        <filter val="16"/>
        <filter val="17"/>
        <filter val="39,418"/>
        <filter val="419"/>
        <filter val="20"/>
        <filter val="420"/>
        <filter val="820"/>
        <filter val="2,820"/>
        <filter val="6,020"/>
        <filter val="8,020"/>
        <filter val="22"/>
        <filter val="23"/>
        <filter val="25"/>
        <filter val="3,425"/>
        <filter val="28"/>
        <filter val="5,029"/>
        <filter val="30"/>
        <filter val="1,830"/>
        <filter val="20,430"/>
        <filter val="32"/>
        <filter val="34"/>
        <filter val="434"/>
        <filter val="35"/>
        <filter val="56,835"/>
        <filter val="1,037"/>
        <filter val="3,037"/>
        <filter val="2,438"/>
        <filter val="39"/>
        <filter val="83,840"/>
        <filter val="3,441"/>
        <filter val="31,041"/>
        <filter val="442"/>
        <filter val="5,049"/>
        <filter val="50"/>
        <filter val="450"/>
        <filter val="850"/>
        <filter val="1,450"/>
        <filter val="11,850"/>
        <filter val="1,051"/>
        <filter val="1,052"/>
        <filter val="3,453"/>
        <filter val="55"/>
        <filter val="56"/>
        <filter val="856"/>
        <filter val="116,486"/>
        <filter val="460"/>
        <filter val="860"/>
        <filter val="1,860"/>
        <filter val="862"/>
        <filter val="48,062"/>
        <filter val="16,063"/>
        <filter val="1,065"/>
        <filter val="66"/>
        <filter val="1,866"/>
        <filter val="67"/>
        <filter val="70"/>
        <filter val="1,070"/>
        <filter val="12,470"/>
        <filter val="5,478"/>
        <filter val="80"/>
        <filter val="480"/>
        <filter val="1,080"/>
        <filter val="882"/>
        <filter val="3,484"/>
        <filter val="86"/>
        <filter val="1,888"/>
        <filter val="90"/>
        <filter val="95"/>
        <filter val="896"/>
        <filter val="6,496"/>
        <filter val="497"/>
        <filter val="899"/>
      </filters>
    </filterColumn>
    <extLst/>
  </autoFilter>
  <mergeCells count="1">
    <mergeCell ref="A2:C2"/>
  </mergeCells>
  <printOptions horizontalCentered="1"/>
  <pageMargins left="0.707638888888889" right="0.707638888888889" top="0.751388888888889" bottom="0.747916666666667" header="0.310416666666667" footer="0.310416666666667"/>
  <pageSetup paperSize="9" scale="95" fitToHeight="0" orientation="portrait"/>
  <headerFooter/>
  <rowBreaks count="2" manualBreakCount="2">
    <brk id="1160" max="16383" man="1"/>
    <brk id="1267" max="16383" man="1"/>
  </rowBreaks>
  <ignoredErrors>
    <ignoredError sqref="C18 C70" formulaRange="1"/>
  </ignoredErrors>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A1" sqref="A1:B1"/>
    </sheetView>
  </sheetViews>
  <sheetFormatPr defaultColWidth="9" defaultRowHeight="15" outlineLevelCol="1"/>
  <cols>
    <col min="1" max="1" width="53.4416666666667" style="43" customWidth="1"/>
    <col min="2" max="2" width="24" style="462" customWidth="1"/>
    <col min="3" max="16384" width="9" style="43"/>
  </cols>
  <sheetData>
    <row r="1" ht="19.95" customHeight="1" spans="1:2">
      <c r="A1" s="121" t="s">
        <v>1692</v>
      </c>
      <c r="B1" s="121"/>
    </row>
    <row r="2" ht="52.8" customHeight="1" spans="1:2">
      <c r="A2" s="201" t="s">
        <v>1693</v>
      </c>
      <c r="B2" s="202"/>
    </row>
    <row r="3" ht="18" customHeight="1" spans="1:2">
      <c r="A3" s="124" t="s">
        <v>126</v>
      </c>
      <c r="B3" s="124"/>
    </row>
    <row r="4" ht="24" customHeight="1" spans="1:2">
      <c r="A4" s="125" t="s">
        <v>1694</v>
      </c>
      <c r="B4" s="463" t="s">
        <v>1695</v>
      </c>
    </row>
    <row r="5" ht="21" customHeight="1" spans="1:2">
      <c r="A5" s="127" t="s">
        <v>615</v>
      </c>
      <c r="B5" s="464">
        <f>B6+B11+B22+B26</f>
        <v>205463.17</v>
      </c>
    </row>
    <row r="6" ht="21" customHeight="1" spans="1:2">
      <c r="A6" s="129" t="s">
        <v>620</v>
      </c>
      <c r="B6" s="464">
        <f>SUM(B7:B10)</f>
        <v>86936.39</v>
      </c>
    </row>
    <row r="7" ht="21" customHeight="1" spans="1:2">
      <c r="A7" s="131" t="s">
        <v>621</v>
      </c>
      <c r="B7" s="465">
        <f>67298+347+650.39</f>
        <v>68295.39</v>
      </c>
    </row>
    <row r="8" ht="21" customHeight="1" spans="1:2">
      <c r="A8" s="131" t="s">
        <v>622</v>
      </c>
      <c r="B8" s="465">
        <f>9859+400</f>
        <v>10259</v>
      </c>
    </row>
    <row r="9" ht="21" customHeight="1" spans="1:2">
      <c r="A9" s="131" t="s">
        <v>623</v>
      </c>
      <c r="B9" s="465">
        <f>4542+200+100</f>
        <v>4842</v>
      </c>
    </row>
    <row r="10" ht="21" customHeight="1" spans="1:2">
      <c r="A10" s="131" t="s">
        <v>624</v>
      </c>
      <c r="B10" s="465">
        <v>3540</v>
      </c>
    </row>
    <row r="11" ht="21" customHeight="1" spans="1:2">
      <c r="A11" s="129" t="s">
        <v>625</v>
      </c>
      <c r="B11" s="464">
        <f>SUM(B12:B21)</f>
        <v>4269.83</v>
      </c>
    </row>
    <row r="12" ht="21" customHeight="1" spans="1:2">
      <c r="A12" s="131" t="s">
        <v>626</v>
      </c>
      <c r="B12" s="465">
        <v>2098.49</v>
      </c>
    </row>
    <row r="13" ht="21" customHeight="1" spans="1:2">
      <c r="A13" s="131" t="s">
        <v>627</v>
      </c>
      <c r="B13" s="465">
        <v>150</v>
      </c>
    </row>
    <row r="14" ht="21" customHeight="1" spans="1:2">
      <c r="A14" s="131" t="s">
        <v>628</v>
      </c>
      <c r="B14" s="465">
        <v>220</v>
      </c>
    </row>
    <row r="15" ht="21" customHeight="1" spans="1:2">
      <c r="A15" s="131" t="s">
        <v>629</v>
      </c>
      <c r="B15" s="465"/>
    </row>
    <row r="16" ht="21" customHeight="1" spans="1:2">
      <c r="A16" s="131" t="s">
        <v>630</v>
      </c>
      <c r="B16" s="465"/>
    </row>
    <row r="17" ht="21" customHeight="1" spans="1:2">
      <c r="A17" s="131" t="s">
        <v>631</v>
      </c>
      <c r="B17" s="465">
        <v>660</v>
      </c>
    </row>
    <row r="18" ht="21" customHeight="1" spans="1:2">
      <c r="A18" s="131" t="s">
        <v>632</v>
      </c>
      <c r="B18" s="465">
        <v>61</v>
      </c>
    </row>
    <row r="19" ht="21" customHeight="1" spans="1:2">
      <c r="A19" s="131" t="s">
        <v>633</v>
      </c>
      <c r="B19" s="465">
        <v>538</v>
      </c>
    </row>
    <row r="20" ht="21" customHeight="1" spans="1:2">
      <c r="A20" s="131" t="s">
        <v>1696</v>
      </c>
      <c r="B20" s="465"/>
    </row>
    <row r="21" ht="21" customHeight="1" spans="1:2">
      <c r="A21" s="131" t="s">
        <v>635</v>
      </c>
      <c r="B21" s="465">
        <v>542.34</v>
      </c>
    </row>
    <row r="22" ht="21" customHeight="1" spans="1:2">
      <c r="A22" s="129" t="s">
        <v>1697</v>
      </c>
      <c r="B22" s="464">
        <f>SUM(B23:B25)</f>
        <v>112277.95</v>
      </c>
    </row>
    <row r="23" ht="21" customHeight="1" spans="1:2">
      <c r="A23" s="466" t="s">
        <v>1698</v>
      </c>
      <c r="B23" s="465">
        <v>111335.61</v>
      </c>
    </row>
    <row r="24" ht="21" customHeight="1" spans="1:2">
      <c r="A24" s="131" t="s">
        <v>1699</v>
      </c>
      <c r="B24" s="465">
        <v>942.34</v>
      </c>
    </row>
    <row r="25" ht="21" customHeight="1" spans="1:2">
      <c r="A25" s="131" t="s">
        <v>1700</v>
      </c>
      <c r="B25" s="465"/>
    </row>
    <row r="26" ht="21" customHeight="1" spans="1:2">
      <c r="A26" s="129" t="s">
        <v>1701</v>
      </c>
      <c r="B26" s="464">
        <f>SUM(B27:B31)</f>
        <v>1979</v>
      </c>
    </row>
    <row r="27" ht="21" customHeight="1" spans="1:2">
      <c r="A27" s="131" t="s">
        <v>1702</v>
      </c>
      <c r="B27" s="465">
        <v>1979</v>
      </c>
    </row>
    <row r="28" ht="21" customHeight="1" spans="1:2">
      <c r="A28" s="131" t="s">
        <v>1703</v>
      </c>
      <c r="B28" s="465"/>
    </row>
    <row r="29" ht="21" customHeight="1" spans="1:2">
      <c r="A29" s="466" t="s">
        <v>1704</v>
      </c>
      <c r="B29" s="465"/>
    </row>
    <row r="30" ht="21" customHeight="1" spans="1:2">
      <c r="A30" s="131" t="s">
        <v>1705</v>
      </c>
      <c r="B30" s="465"/>
    </row>
    <row r="31" ht="21" customHeight="1" spans="1:2">
      <c r="A31" s="467" t="s">
        <v>1706</v>
      </c>
      <c r="B31" s="468"/>
    </row>
    <row r="32" customHeight="1" spans="1:2">
      <c r="A32" s="469"/>
      <c r="B32" s="470"/>
    </row>
  </sheetData>
  <mergeCells count="4">
    <mergeCell ref="A1:B1"/>
    <mergeCell ref="A2:B2"/>
    <mergeCell ref="A3:B3"/>
    <mergeCell ref="A32:B32"/>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64"/>
  <sheetViews>
    <sheetView workbookViewId="0">
      <selection activeCell="A1" sqref="A1"/>
    </sheetView>
  </sheetViews>
  <sheetFormatPr defaultColWidth="9" defaultRowHeight="13.5"/>
  <cols>
    <col min="1" max="1" width="9.775" style="446" customWidth="1"/>
    <col min="2" max="2" width="13.6666666666667" style="446" customWidth="1"/>
    <col min="3" max="3" width="16.2166666666667" style="446" customWidth="1"/>
    <col min="4" max="4" width="16.4416666666667" style="446" customWidth="1"/>
    <col min="5" max="5" width="15.6666666666667" style="446" customWidth="1"/>
    <col min="6" max="6" width="13.1083333333333" style="446" customWidth="1"/>
    <col min="7" max="7" width="9.775" style="446" customWidth="1"/>
    <col min="8" max="8" width="13.775" style="446" customWidth="1"/>
    <col min="9" max="9" width="14.1083333333333" style="446" customWidth="1"/>
    <col min="10" max="10" width="17.2166666666667" style="446" customWidth="1"/>
    <col min="11" max="16384" width="9" style="446"/>
  </cols>
  <sheetData>
    <row r="1" ht="17.1" customHeight="1" spans="1:5">
      <c r="A1" s="447" t="s">
        <v>1707</v>
      </c>
      <c r="B1" s="139"/>
      <c r="C1" s="139"/>
      <c r="D1" s="139"/>
      <c r="E1" s="139"/>
    </row>
    <row r="2" s="163" customFormat="1" ht="61.05" customHeight="1" spans="1:6">
      <c r="A2" s="448" t="s">
        <v>1708</v>
      </c>
      <c r="B2" s="448"/>
      <c r="C2" s="448"/>
      <c r="D2" s="448"/>
      <c r="E2" s="448"/>
      <c r="F2" s="448"/>
    </row>
    <row r="3" s="163" customFormat="1" ht="20.1" customHeight="1" spans="1:6">
      <c r="A3" s="253" t="s">
        <v>126</v>
      </c>
      <c r="B3" s="253"/>
      <c r="C3" s="253"/>
      <c r="D3" s="253"/>
      <c r="E3" s="253"/>
      <c r="F3" s="253"/>
    </row>
    <row r="4" s="163" customFormat="1" ht="37.95" customHeight="1" spans="1:6">
      <c r="A4" s="449" t="s">
        <v>1709</v>
      </c>
      <c r="B4" s="450" t="s">
        <v>1710</v>
      </c>
      <c r="C4" s="451" t="s">
        <v>1711</v>
      </c>
      <c r="D4" s="451" t="s">
        <v>1712</v>
      </c>
      <c r="E4" s="451" t="s">
        <v>1713</v>
      </c>
      <c r="F4" s="256" t="s">
        <v>1714</v>
      </c>
    </row>
    <row r="5" s="163" customFormat="1" ht="20.1" customHeight="1" spans="1:12">
      <c r="A5" s="452" t="s">
        <v>1715</v>
      </c>
      <c r="B5" s="453"/>
      <c r="C5" s="453"/>
      <c r="D5" s="454">
        <f>SUM(D6:D24)</f>
        <v>6370.58</v>
      </c>
      <c r="E5" s="454">
        <f>SUM(E6:E24)</f>
        <v>19694.6</v>
      </c>
      <c r="F5" s="455">
        <f>SUM(F6:F24)</f>
        <v>570</v>
      </c>
      <c r="L5" s="435"/>
    </row>
    <row r="6" s="163" customFormat="1" ht="22.05" customHeight="1" spans="1:6">
      <c r="A6" s="456">
        <v>1</v>
      </c>
      <c r="B6" s="453" t="s">
        <v>1716</v>
      </c>
      <c r="C6" s="453"/>
      <c r="D6" s="457">
        <v>281.72</v>
      </c>
      <c r="E6" s="457">
        <v>940.05</v>
      </c>
      <c r="F6" s="455">
        <v>12</v>
      </c>
    </row>
    <row r="7" s="163" customFormat="1" ht="22.05" customHeight="1" spans="1:6">
      <c r="A7" s="456">
        <v>2</v>
      </c>
      <c r="B7" s="453" t="s">
        <v>1717</v>
      </c>
      <c r="C7" s="453"/>
      <c r="D7" s="457">
        <v>305.81</v>
      </c>
      <c r="E7" s="457">
        <v>2315.53</v>
      </c>
      <c r="F7" s="455">
        <v>0</v>
      </c>
    </row>
    <row r="8" s="163" customFormat="1" ht="22.05" customHeight="1" spans="1:6">
      <c r="A8" s="456">
        <v>3</v>
      </c>
      <c r="B8" s="453" t="s">
        <v>1718</v>
      </c>
      <c r="C8" s="453"/>
      <c r="D8" s="457">
        <v>323.53</v>
      </c>
      <c r="E8" s="457">
        <v>2278.91</v>
      </c>
      <c r="F8" s="455">
        <v>0</v>
      </c>
    </row>
    <row r="9" s="163" customFormat="1" ht="22.05" customHeight="1" spans="1:6">
      <c r="A9" s="456">
        <v>4</v>
      </c>
      <c r="B9" s="453" t="s">
        <v>1719</v>
      </c>
      <c r="C9" s="453"/>
      <c r="D9" s="457">
        <v>369.6</v>
      </c>
      <c r="E9" s="457">
        <v>170.26</v>
      </c>
      <c r="F9" s="455">
        <v>75</v>
      </c>
    </row>
    <row r="10" s="163" customFormat="1" ht="22.05" customHeight="1" spans="1:6">
      <c r="A10" s="456">
        <v>5</v>
      </c>
      <c r="B10" s="453" t="s">
        <v>1720</v>
      </c>
      <c r="C10" s="453"/>
      <c r="D10" s="457">
        <v>250.2</v>
      </c>
      <c r="E10" s="457">
        <v>579.61</v>
      </c>
      <c r="F10" s="455">
        <v>23</v>
      </c>
    </row>
    <row r="11" s="163" customFormat="1" ht="22.05" customHeight="1" spans="1:6">
      <c r="A11" s="456">
        <v>6</v>
      </c>
      <c r="B11" s="453" t="s">
        <v>1721</v>
      </c>
      <c r="C11" s="453"/>
      <c r="D11" s="457">
        <v>375.55</v>
      </c>
      <c r="E11" s="457">
        <v>704.220000000001</v>
      </c>
      <c r="F11" s="455">
        <v>22</v>
      </c>
    </row>
    <row r="12" s="163" customFormat="1" ht="22.05" customHeight="1" spans="1:6">
      <c r="A12" s="456">
        <v>7</v>
      </c>
      <c r="B12" s="453" t="s">
        <v>1722</v>
      </c>
      <c r="C12" s="453"/>
      <c r="D12" s="457">
        <v>270.43</v>
      </c>
      <c r="E12" s="457">
        <v>860.71</v>
      </c>
      <c r="F12" s="455">
        <v>22</v>
      </c>
    </row>
    <row r="13" s="163" customFormat="1" ht="22.05" customHeight="1" spans="1:6">
      <c r="A13" s="456">
        <v>8</v>
      </c>
      <c r="B13" s="453" t="s">
        <v>1723</v>
      </c>
      <c r="C13" s="453"/>
      <c r="D13" s="457">
        <v>142.43</v>
      </c>
      <c r="E13" s="457">
        <v>44.55</v>
      </c>
      <c r="F13" s="455">
        <v>27</v>
      </c>
    </row>
    <row r="14" s="163" customFormat="1" ht="22.05" customHeight="1" spans="1:6">
      <c r="A14" s="456">
        <v>9</v>
      </c>
      <c r="B14" s="453" t="s">
        <v>1724</v>
      </c>
      <c r="C14" s="453"/>
      <c r="D14" s="457">
        <v>181.8</v>
      </c>
      <c r="E14" s="457">
        <v>474.35</v>
      </c>
      <c r="F14" s="455">
        <v>26</v>
      </c>
    </row>
    <row r="15" s="163" customFormat="1" ht="22.05" customHeight="1" spans="1:6">
      <c r="A15" s="456">
        <v>10</v>
      </c>
      <c r="B15" s="453" t="s">
        <v>1725</v>
      </c>
      <c r="C15" s="453"/>
      <c r="D15" s="457">
        <v>199.13</v>
      </c>
      <c r="E15" s="457">
        <v>538.01</v>
      </c>
      <c r="F15" s="455">
        <v>34</v>
      </c>
    </row>
    <row r="16" s="163" customFormat="1" ht="22.05" customHeight="1" spans="1:6">
      <c r="A16" s="456">
        <v>11</v>
      </c>
      <c r="B16" s="453" t="s">
        <v>1726</v>
      </c>
      <c r="C16" s="453"/>
      <c r="D16" s="457">
        <v>220.36</v>
      </c>
      <c r="E16" s="457">
        <v>569.86</v>
      </c>
      <c r="F16" s="455">
        <v>24</v>
      </c>
    </row>
    <row r="17" s="163" customFormat="1" ht="22.05" customHeight="1" spans="1:6">
      <c r="A17" s="456">
        <v>12</v>
      </c>
      <c r="B17" s="453" t="s">
        <v>1727</v>
      </c>
      <c r="C17" s="453"/>
      <c r="D17" s="457">
        <v>415.78</v>
      </c>
      <c r="E17" s="457">
        <v>1438.78</v>
      </c>
      <c r="F17" s="455">
        <v>25</v>
      </c>
    </row>
    <row r="18" s="163" customFormat="1" ht="22.05" customHeight="1" spans="1:6">
      <c r="A18" s="456">
        <v>13</v>
      </c>
      <c r="B18" s="453" t="s">
        <v>1728</v>
      </c>
      <c r="C18" s="453"/>
      <c r="D18" s="457">
        <v>317.32</v>
      </c>
      <c r="E18" s="457">
        <v>682.65</v>
      </c>
      <c r="F18" s="455">
        <v>26</v>
      </c>
    </row>
    <row r="19" s="163" customFormat="1" ht="22.05" customHeight="1" spans="1:6">
      <c r="A19" s="456">
        <v>14</v>
      </c>
      <c r="B19" s="453" t="s">
        <v>1729</v>
      </c>
      <c r="C19" s="453"/>
      <c r="D19" s="457">
        <v>300.97</v>
      </c>
      <c r="E19" s="457">
        <v>1212.34</v>
      </c>
      <c r="F19" s="455">
        <v>28</v>
      </c>
    </row>
    <row r="20" s="163" customFormat="1" ht="22.05" customHeight="1" spans="1:6">
      <c r="A20" s="456">
        <v>15</v>
      </c>
      <c r="B20" s="453" t="s">
        <v>1730</v>
      </c>
      <c r="C20" s="453"/>
      <c r="D20" s="457">
        <v>857.63</v>
      </c>
      <c r="E20" s="457">
        <v>1418.61</v>
      </c>
      <c r="F20" s="455">
        <v>69</v>
      </c>
    </row>
    <row r="21" s="163" customFormat="1" ht="22.05" customHeight="1" spans="1:6">
      <c r="A21" s="456">
        <v>16</v>
      </c>
      <c r="B21" s="453" t="s">
        <v>1731</v>
      </c>
      <c r="C21" s="453"/>
      <c r="D21" s="457">
        <v>309.45</v>
      </c>
      <c r="E21" s="457">
        <v>1092.17</v>
      </c>
      <c r="F21" s="455">
        <v>28</v>
      </c>
    </row>
    <row r="22" s="163" customFormat="1" ht="22.05" customHeight="1" spans="1:6">
      <c r="A22" s="456">
        <v>17</v>
      </c>
      <c r="B22" s="453" t="s">
        <v>1732</v>
      </c>
      <c r="C22" s="453"/>
      <c r="D22" s="457">
        <v>366.9</v>
      </c>
      <c r="E22" s="457">
        <v>1521.55</v>
      </c>
      <c r="F22" s="455">
        <v>50</v>
      </c>
    </row>
    <row r="23" s="163" customFormat="1" ht="22.05" customHeight="1" spans="1:6">
      <c r="A23" s="456">
        <v>18</v>
      </c>
      <c r="B23" s="453" t="s">
        <v>1733</v>
      </c>
      <c r="C23" s="453"/>
      <c r="D23" s="457">
        <v>497.51</v>
      </c>
      <c r="E23" s="457">
        <v>1825</v>
      </c>
      <c r="F23" s="455">
        <v>54</v>
      </c>
    </row>
    <row r="24" s="163" customFormat="1" ht="22.05" customHeight="1" spans="1:6">
      <c r="A24" s="458">
        <v>19</v>
      </c>
      <c r="B24" s="459" t="s">
        <v>1734</v>
      </c>
      <c r="C24" s="459"/>
      <c r="D24" s="460">
        <v>384.46</v>
      </c>
      <c r="E24" s="460">
        <v>1027.44</v>
      </c>
      <c r="F24" s="461">
        <v>25</v>
      </c>
    </row>
    <row r="25" s="163" customFormat="1" ht="20.1" customHeight="1"/>
    <row r="26" s="163" customFormat="1" ht="20.1" customHeight="1" spans="1:6">
      <c r="A26" s="445"/>
      <c r="B26" s="445"/>
      <c r="C26" s="445"/>
      <c r="D26" s="445"/>
      <c r="E26" s="445"/>
      <c r="F26" s="445"/>
    </row>
    <row r="27" s="163" customFormat="1" ht="20.1" customHeight="1" spans="1:6">
      <c r="A27" s="445"/>
      <c r="B27" s="445"/>
      <c r="C27" s="445"/>
      <c r="D27" s="445"/>
      <c r="E27" s="445"/>
      <c r="F27" s="445"/>
    </row>
    <row r="28" s="163" customFormat="1" ht="20.1" customHeight="1" spans="1:6">
      <c r="A28" s="445"/>
      <c r="B28" s="445"/>
      <c r="C28" s="445"/>
      <c r="D28" s="445"/>
      <c r="E28" s="445"/>
      <c r="F28" s="445"/>
    </row>
    <row r="29" s="163" customFormat="1" ht="20.1" customHeight="1" spans="1:6">
      <c r="A29" s="445"/>
      <c r="B29" s="445"/>
      <c r="C29" s="445"/>
      <c r="D29" s="445"/>
      <c r="E29" s="445"/>
      <c r="F29" s="445"/>
    </row>
    <row r="30" s="163" customFormat="1" ht="20.1" customHeight="1" spans="1:6">
      <c r="A30" s="445"/>
      <c r="B30" s="445"/>
      <c r="C30" s="445"/>
      <c r="D30" s="445"/>
      <c r="E30" s="445"/>
      <c r="F30" s="445"/>
    </row>
    <row r="31" s="163" customFormat="1" spans="1:6">
      <c r="A31" s="445"/>
      <c r="B31" s="445"/>
      <c r="C31" s="445"/>
      <c r="D31" s="445"/>
      <c r="E31" s="445"/>
      <c r="F31" s="445"/>
    </row>
    <row r="32" s="445" customFormat="1"/>
    <row r="33" s="445" customFormat="1"/>
    <row r="34" s="445" customFormat="1"/>
    <row r="35" s="445" customFormat="1"/>
    <row r="36" s="445" customFormat="1" ht="10.95" customHeight="1"/>
    <row r="37" s="445" customFormat="1" ht="10.95" customHeight="1"/>
    <row r="38" s="445" customFormat="1" ht="10.95" customHeight="1"/>
    <row r="39" s="445" customFormat="1" ht="10.95" customHeight="1"/>
    <row r="40" s="445" customFormat="1" ht="10.95" customHeight="1"/>
    <row r="41" s="445" customFormat="1" ht="10.95" customHeight="1"/>
    <row r="42" s="445" customFormat="1" ht="10.95" customHeight="1"/>
    <row r="43" s="445" customFormat="1" ht="10.95" customHeight="1"/>
    <row r="44" s="445" customFormat="1" ht="10.95" customHeight="1"/>
    <row r="45" s="445" customFormat="1" ht="10.95" customHeight="1"/>
    <row r="46" s="445" customFormat="1" ht="10.95" customHeight="1"/>
    <row r="47" s="445" customFormat="1" ht="10.95" customHeight="1"/>
    <row r="48" s="445" customFormat="1" ht="10.95" customHeight="1"/>
    <row r="49" s="445" customFormat="1" ht="10.95" customHeight="1"/>
    <row r="50" s="445" customFormat="1" ht="10.95" customHeight="1"/>
    <row r="51" s="445" customFormat="1" ht="10.95" customHeight="1"/>
    <row r="52" s="445" customFormat="1" ht="10.95" customHeight="1"/>
    <row r="53" s="445" customFormat="1" ht="10.95" customHeight="1"/>
    <row r="54" s="445" customFormat="1" ht="10.95" customHeight="1"/>
    <row r="55" s="445" customFormat="1" ht="10.95" customHeight="1"/>
    <row r="56" s="445" customFormat="1" ht="10.95" customHeight="1"/>
    <row r="57" s="445" customFormat="1" ht="10.95" customHeight="1"/>
    <row r="58" s="445" customFormat="1" ht="10.95" customHeight="1"/>
    <row r="59" s="445" customFormat="1" ht="10.95" customHeight="1" spans="1:6">
      <c r="A59" s="446"/>
      <c r="B59" s="446"/>
      <c r="C59" s="446"/>
      <c r="D59" s="446"/>
      <c r="E59" s="446"/>
      <c r="F59" s="446"/>
    </row>
    <row r="60" s="445" customFormat="1" ht="10.95" customHeight="1" spans="1:6">
      <c r="A60" s="446"/>
      <c r="B60" s="446"/>
      <c r="C60" s="446"/>
      <c r="D60" s="446"/>
      <c r="E60" s="446"/>
      <c r="F60" s="446"/>
    </row>
    <row r="61" s="445" customFormat="1" ht="10.95" customHeight="1" spans="1:6">
      <c r="A61" s="446"/>
      <c r="B61" s="446"/>
      <c r="C61" s="446"/>
      <c r="D61" s="446"/>
      <c r="E61" s="446"/>
      <c r="F61" s="446"/>
    </row>
    <row r="62" s="445" customFormat="1" spans="1:6">
      <c r="A62" s="446"/>
      <c r="B62" s="446"/>
      <c r="C62" s="446"/>
      <c r="D62" s="446"/>
      <c r="E62" s="446"/>
      <c r="F62" s="446"/>
    </row>
    <row r="63" s="445" customFormat="1" spans="1:6">
      <c r="A63" s="446"/>
      <c r="B63" s="446"/>
      <c r="C63" s="446"/>
      <c r="D63" s="446"/>
      <c r="E63" s="446"/>
      <c r="F63" s="446"/>
    </row>
    <row r="64" s="445" customFormat="1" spans="1:6">
      <c r="A64" s="446"/>
      <c r="B64" s="446"/>
      <c r="C64" s="446"/>
      <c r="D64" s="446"/>
      <c r="E64" s="446"/>
      <c r="F64" s="446"/>
    </row>
  </sheetData>
  <mergeCells count="2">
    <mergeCell ref="A2:F2"/>
    <mergeCell ref="A3:F3"/>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I30"/>
  <sheetViews>
    <sheetView workbookViewId="0">
      <selection activeCell="A1" sqref="A1"/>
    </sheetView>
  </sheetViews>
  <sheetFormatPr defaultColWidth="9" defaultRowHeight="15"/>
  <cols>
    <col min="1" max="1" width="8.88333333333333" style="426" customWidth="1"/>
    <col min="2" max="2" width="21.3333333333333" style="427" customWidth="1"/>
    <col min="3" max="4" width="21.3333333333333" style="428" customWidth="1"/>
    <col min="5" max="16384" width="9" style="428"/>
  </cols>
  <sheetData>
    <row r="1" ht="21.9" customHeight="1" spans="1:4">
      <c r="A1" s="429" t="s">
        <v>1735</v>
      </c>
      <c r="C1" s="430"/>
      <c r="D1" s="430"/>
    </row>
    <row r="2" ht="54.9" customHeight="1" spans="1:16363">
      <c r="A2" s="251" t="s">
        <v>1736</v>
      </c>
      <c r="B2" s="252"/>
      <c r="C2" s="252"/>
      <c r="D2" s="252"/>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c r="BC2" s="163"/>
      <c r="BD2" s="163"/>
      <c r="BE2" s="163"/>
      <c r="BF2" s="163"/>
      <c r="BG2" s="163"/>
      <c r="BH2" s="163"/>
      <c r="BI2" s="163"/>
      <c r="BJ2" s="163"/>
      <c r="BK2" s="163"/>
      <c r="BL2" s="163"/>
      <c r="BM2" s="163"/>
      <c r="BN2" s="163"/>
      <c r="BO2" s="163"/>
      <c r="BP2" s="163"/>
      <c r="BQ2" s="163"/>
      <c r="BR2" s="163"/>
      <c r="BS2" s="163"/>
      <c r="BT2" s="163"/>
      <c r="BU2" s="163"/>
      <c r="BV2" s="163"/>
      <c r="BW2" s="163"/>
      <c r="BX2" s="163"/>
      <c r="BY2" s="163"/>
      <c r="BZ2" s="163"/>
      <c r="CA2" s="163"/>
      <c r="CB2" s="163"/>
      <c r="CC2" s="163"/>
      <c r="CD2" s="163"/>
      <c r="CE2" s="163"/>
      <c r="CF2" s="163"/>
      <c r="CG2" s="163"/>
      <c r="CH2" s="163"/>
      <c r="CI2" s="163"/>
      <c r="CJ2" s="163"/>
      <c r="CK2" s="163"/>
      <c r="CL2" s="163"/>
      <c r="CM2" s="163"/>
      <c r="CN2" s="163"/>
      <c r="CO2" s="163"/>
      <c r="CP2" s="163"/>
      <c r="CQ2" s="163"/>
      <c r="CR2" s="163"/>
      <c r="CS2" s="163"/>
      <c r="CT2" s="163"/>
      <c r="CU2" s="163"/>
      <c r="CV2" s="163"/>
      <c r="CW2" s="163"/>
      <c r="CX2" s="163"/>
      <c r="CY2" s="163"/>
      <c r="CZ2" s="163"/>
      <c r="DA2" s="163"/>
      <c r="DB2" s="163"/>
      <c r="DC2" s="163"/>
      <c r="DD2" s="163"/>
      <c r="DE2" s="163"/>
      <c r="DF2" s="163"/>
      <c r="DG2" s="163"/>
      <c r="DH2" s="163"/>
      <c r="DI2" s="163"/>
      <c r="DJ2" s="163"/>
      <c r="DK2" s="163"/>
      <c r="DL2" s="163"/>
      <c r="DM2" s="163"/>
      <c r="DN2" s="163"/>
      <c r="DO2" s="163"/>
      <c r="DP2" s="163"/>
      <c r="DQ2" s="163"/>
      <c r="DR2" s="163"/>
      <c r="DS2" s="163"/>
      <c r="DT2" s="163"/>
      <c r="DU2" s="163"/>
      <c r="DV2" s="163"/>
      <c r="DW2" s="163"/>
      <c r="DX2" s="163"/>
      <c r="DY2" s="163"/>
      <c r="DZ2" s="163"/>
      <c r="EA2" s="163"/>
      <c r="EB2" s="163"/>
      <c r="EC2" s="163"/>
      <c r="ED2" s="163"/>
      <c r="EE2" s="163"/>
      <c r="EF2" s="163"/>
      <c r="EG2" s="163"/>
      <c r="EH2" s="163"/>
      <c r="EI2" s="163"/>
      <c r="EJ2" s="163"/>
      <c r="EK2" s="163"/>
      <c r="EL2" s="163"/>
      <c r="EM2" s="163"/>
      <c r="EN2" s="163"/>
      <c r="EO2" s="163"/>
      <c r="EP2" s="163"/>
      <c r="EQ2" s="163"/>
      <c r="ER2" s="163"/>
      <c r="ES2" s="163"/>
      <c r="ET2" s="163"/>
      <c r="EU2" s="163"/>
      <c r="EV2" s="163"/>
      <c r="EW2" s="163"/>
      <c r="EX2" s="163"/>
      <c r="EY2" s="163"/>
      <c r="EZ2" s="163"/>
      <c r="FA2" s="163"/>
      <c r="FB2" s="163"/>
      <c r="FC2" s="163"/>
      <c r="FD2" s="163"/>
      <c r="FE2" s="163"/>
      <c r="FF2" s="163"/>
      <c r="FG2" s="163"/>
      <c r="FH2" s="163"/>
      <c r="FI2" s="163"/>
      <c r="FJ2" s="163"/>
      <c r="FK2" s="163"/>
      <c r="FL2" s="163"/>
      <c r="FM2" s="163"/>
      <c r="FN2" s="163"/>
      <c r="FO2" s="163"/>
      <c r="FP2" s="163"/>
      <c r="FQ2" s="163"/>
      <c r="FR2" s="163"/>
      <c r="FS2" s="163"/>
      <c r="FT2" s="163"/>
      <c r="FU2" s="163"/>
      <c r="FV2" s="163"/>
      <c r="FW2" s="163"/>
      <c r="FX2" s="163"/>
      <c r="FY2" s="163"/>
      <c r="FZ2" s="163"/>
      <c r="GA2" s="163"/>
      <c r="GB2" s="163"/>
      <c r="GC2" s="163"/>
      <c r="GD2" s="163"/>
      <c r="GE2" s="163"/>
      <c r="GF2" s="163"/>
      <c r="GG2" s="163"/>
      <c r="GH2" s="163"/>
      <c r="GI2" s="163"/>
      <c r="GJ2" s="163"/>
      <c r="GK2" s="163"/>
      <c r="GL2" s="163"/>
      <c r="GM2" s="163"/>
      <c r="GN2" s="163"/>
      <c r="GO2" s="163"/>
      <c r="GP2" s="163"/>
      <c r="GQ2" s="163"/>
      <c r="GR2" s="163"/>
      <c r="GS2" s="163"/>
      <c r="GT2" s="163"/>
      <c r="GU2" s="163"/>
      <c r="GV2" s="163"/>
      <c r="GW2" s="163"/>
      <c r="GX2" s="163"/>
      <c r="GY2" s="163"/>
      <c r="GZ2" s="163"/>
      <c r="HA2" s="163"/>
      <c r="HB2" s="163"/>
      <c r="HC2" s="163"/>
      <c r="HD2" s="163"/>
      <c r="HE2" s="163"/>
      <c r="HF2" s="163"/>
      <c r="HG2" s="163"/>
      <c r="HH2" s="163"/>
      <c r="HI2" s="163"/>
      <c r="HJ2" s="163"/>
      <c r="HK2" s="163"/>
      <c r="HL2" s="163"/>
      <c r="HM2" s="163"/>
      <c r="HN2" s="163"/>
      <c r="HO2" s="163"/>
      <c r="HP2" s="163"/>
      <c r="HQ2" s="163"/>
      <c r="HR2" s="163"/>
      <c r="HS2" s="163"/>
      <c r="HT2" s="163"/>
      <c r="HU2" s="163"/>
      <c r="HV2" s="163"/>
      <c r="HW2" s="163"/>
      <c r="HX2" s="163"/>
      <c r="HY2" s="163"/>
      <c r="HZ2" s="163"/>
      <c r="IA2" s="163"/>
      <c r="IB2" s="163"/>
      <c r="IC2" s="163"/>
      <c r="ID2" s="163"/>
      <c r="IE2" s="163"/>
      <c r="IF2" s="163"/>
      <c r="IG2" s="163"/>
      <c r="IH2" s="163"/>
      <c r="II2" s="163"/>
      <c r="IJ2" s="163"/>
      <c r="IK2" s="163"/>
      <c r="IL2" s="163"/>
      <c r="IM2" s="163"/>
      <c r="IN2" s="163"/>
      <c r="IO2" s="163"/>
      <c r="IP2" s="163"/>
      <c r="IQ2" s="163"/>
      <c r="IR2" s="163"/>
      <c r="IS2" s="163"/>
      <c r="IT2" s="163"/>
      <c r="IU2" s="163"/>
      <c r="IV2" s="163"/>
      <c r="IW2" s="163"/>
      <c r="IX2" s="163"/>
      <c r="IY2" s="163"/>
      <c r="IZ2" s="163"/>
      <c r="JA2" s="163"/>
      <c r="JB2" s="163"/>
      <c r="JC2" s="163"/>
      <c r="JD2" s="163"/>
      <c r="JE2" s="163"/>
      <c r="JF2" s="163"/>
      <c r="JG2" s="163"/>
      <c r="JH2" s="163"/>
      <c r="JI2" s="163"/>
      <c r="JJ2" s="163"/>
      <c r="JK2" s="163"/>
      <c r="JL2" s="163"/>
      <c r="JM2" s="163"/>
      <c r="JN2" s="163"/>
      <c r="JO2" s="163"/>
      <c r="JP2" s="163"/>
      <c r="JQ2" s="163"/>
      <c r="JR2" s="163"/>
      <c r="JS2" s="163"/>
      <c r="JT2" s="163"/>
      <c r="JU2" s="163"/>
      <c r="JV2" s="163"/>
      <c r="JW2" s="163"/>
      <c r="JX2" s="163"/>
      <c r="JY2" s="163"/>
      <c r="JZ2" s="163"/>
      <c r="KA2" s="163"/>
      <c r="KB2" s="163"/>
      <c r="KC2" s="163"/>
      <c r="KD2" s="163"/>
      <c r="KE2" s="163"/>
      <c r="KF2" s="163"/>
      <c r="KG2" s="163"/>
      <c r="KH2" s="163"/>
      <c r="KI2" s="163"/>
      <c r="KJ2" s="163"/>
      <c r="KK2" s="163"/>
      <c r="KL2" s="163"/>
      <c r="KM2" s="163"/>
      <c r="KN2" s="163"/>
      <c r="KO2" s="163"/>
      <c r="KP2" s="163"/>
      <c r="KQ2" s="163"/>
      <c r="KR2" s="163"/>
      <c r="KS2" s="163"/>
      <c r="KT2" s="163"/>
      <c r="KU2" s="163"/>
      <c r="KV2" s="163"/>
      <c r="KW2" s="163"/>
      <c r="KX2" s="163"/>
      <c r="KY2" s="163"/>
      <c r="KZ2" s="163"/>
      <c r="LA2" s="163"/>
      <c r="LB2" s="163"/>
      <c r="LC2" s="163"/>
      <c r="LD2" s="163"/>
      <c r="LE2" s="163"/>
      <c r="LF2" s="163"/>
      <c r="LG2" s="163"/>
      <c r="LH2" s="163"/>
      <c r="LI2" s="163"/>
      <c r="LJ2" s="163"/>
      <c r="LK2" s="163"/>
      <c r="LL2" s="163"/>
      <c r="LM2" s="163"/>
      <c r="LN2" s="163"/>
      <c r="LO2" s="163"/>
      <c r="LP2" s="163"/>
      <c r="LQ2" s="163"/>
      <c r="LR2" s="163"/>
      <c r="LS2" s="163"/>
      <c r="LT2" s="163"/>
      <c r="LU2" s="163"/>
      <c r="LV2" s="163"/>
      <c r="LW2" s="163"/>
      <c r="LX2" s="163"/>
      <c r="LY2" s="163"/>
      <c r="LZ2" s="163"/>
      <c r="MA2" s="163"/>
      <c r="MB2" s="163"/>
      <c r="MC2" s="163"/>
      <c r="MD2" s="163"/>
      <c r="ME2" s="163"/>
      <c r="MF2" s="163"/>
      <c r="MG2" s="163"/>
      <c r="MH2" s="163"/>
      <c r="MI2" s="163"/>
      <c r="MJ2" s="163"/>
      <c r="MK2" s="163"/>
      <c r="ML2" s="163"/>
      <c r="MM2" s="163"/>
      <c r="MN2" s="163"/>
      <c r="MO2" s="163"/>
      <c r="MP2" s="163"/>
      <c r="MQ2" s="163"/>
      <c r="MR2" s="163"/>
      <c r="MS2" s="163"/>
      <c r="MT2" s="163"/>
      <c r="MU2" s="163"/>
      <c r="MV2" s="163"/>
      <c r="MW2" s="163"/>
      <c r="MX2" s="163"/>
      <c r="MY2" s="163"/>
      <c r="MZ2" s="163"/>
      <c r="NA2" s="163"/>
      <c r="NB2" s="163"/>
      <c r="NC2" s="163"/>
      <c r="ND2" s="163"/>
      <c r="NE2" s="163"/>
      <c r="NF2" s="163"/>
      <c r="NG2" s="163"/>
      <c r="NH2" s="163"/>
      <c r="NI2" s="163"/>
      <c r="NJ2" s="163"/>
      <c r="NK2" s="163"/>
      <c r="NL2" s="163"/>
      <c r="NM2" s="163"/>
      <c r="NN2" s="163"/>
      <c r="NO2" s="163"/>
      <c r="NP2" s="163"/>
      <c r="NQ2" s="163"/>
      <c r="NR2" s="163"/>
      <c r="NS2" s="163"/>
      <c r="NT2" s="163"/>
      <c r="NU2" s="163"/>
      <c r="NV2" s="163"/>
      <c r="NW2" s="163"/>
      <c r="NX2" s="163"/>
      <c r="NY2" s="163"/>
      <c r="NZ2" s="163"/>
      <c r="OA2" s="163"/>
      <c r="OB2" s="163"/>
      <c r="OC2" s="163"/>
      <c r="OD2" s="163"/>
      <c r="OE2" s="163"/>
      <c r="OF2" s="163"/>
      <c r="OG2" s="163"/>
      <c r="OH2" s="163"/>
      <c r="OI2" s="163"/>
      <c r="OJ2" s="163"/>
      <c r="OK2" s="163"/>
      <c r="OL2" s="163"/>
      <c r="OM2" s="163"/>
      <c r="ON2" s="163"/>
      <c r="OO2" s="163"/>
      <c r="OP2" s="163"/>
      <c r="OQ2" s="163"/>
      <c r="OR2" s="163"/>
      <c r="OS2" s="163"/>
      <c r="OT2" s="163"/>
      <c r="OU2" s="163"/>
      <c r="OV2" s="163"/>
      <c r="OW2" s="163"/>
      <c r="OX2" s="163"/>
      <c r="OY2" s="163"/>
      <c r="OZ2" s="163"/>
      <c r="PA2" s="163"/>
      <c r="PB2" s="163"/>
      <c r="PC2" s="163"/>
      <c r="PD2" s="163"/>
      <c r="PE2" s="163"/>
      <c r="PF2" s="163"/>
      <c r="PG2" s="163"/>
      <c r="PH2" s="163"/>
      <c r="PI2" s="163"/>
      <c r="PJ2" s="163"/>
      <c r="PK2" s="163"/>
      <c r="PL2" s="163"/>
      <c r="PM2" s="163"/>
      <c r="PN2" s="163"/>
      <c r="PO2" s="163"/>
      <c r="PP2" s="163"/>
      <c r="PQ2" s="163"/>
      <c r="PR2" s="163"/>
      <c r="PS2" s="163"/>
      <c r="PT2" s="163"/>
      <c r="PU2" s="163"/>
      <c r="PV2" s="163"/>
      <c r="PW2" s="163"/>
      <c r="PX2" s="163"/>
      <c r="PY2" s="163"/>
      <c r="PZ2" s="163"/>
      <c r="QA2" s="163"/>
      <c r="QB2" s="163"/>
      <c r="QC2" s="163"/>
      <c r="QD2" s="163"/>
      <c r="QE2" s="163"/>
      <c r="QF2" s="163"/>
      <c r="QG2" s="163"/>
      <c r="QH2" s="163"/>
      <c r="QI2" s="163"/>
      <c r="QJ2" s="163"/>
      <c r="QK2" s="163"/>
      <c r="QL2" s="163"/>
      <c r="QM2" s="163"/>
      <c r="QN2" s="163"/>
      <c r="QO2" s="163"/>
      <c r="QP2" s="163"/>
      <c r="QQ2" s="163"/>
      <c r="QR2" s="163"/>
      <c r="QS2" s="163"/>
      <c r="QT2" s="163"/>
      <c r="QU2" s="163"/>
      <c r="QV2" s="163"/>
      <c r="QW2" s="163"/>
      <c r="QX2" s="163"/>
      <c r="QY2" s="163"/>
      <c r="QZ2" s="163"/>
      <c r="RA2" s="163"/>
      <c r="RB2" s="163"/>
      <c r="RC2" s="163"/>
      <c r="RD2" s="163"/>
      <c r="RE2" s="163"/>
      <c r="RF2" s="163"/>
      <c r="RG2" s="163"/>
      <c r="RH2" s="163"/>
      <c r="RI2" s="163"/>
      <c r="RJ2" s="163"/>
      <c r="RK2" s="163"/>
      <c r="RL2" s="163"/>
      <c r="RM2" s="163"/>
      <c r="RN2" s="163"/>
      <c r="RO2" s="163"/>
      <c r="RP2" s="163"/>
      <c r="RQ2" s="163"/>
      <c r="RR2" s="163"/>
      <c r="RS2" s="163"/>
      <c r="RT2" s="163"/>
      <c r="RU2" s="163"/>
      <c r="RV2" s="163"/>
      <c r="RW2" s="163"/>
      <c r="RX2" s="163"/>
      <c r="RY2" s="163"/>
      <c r="RZ2" s="163"/>
      <c r="SA2" s="163"/>
      <c r="SB2" s="163"/>
      <c r="SC2" s="163"/>
      <c r="SD2" s="163"/>
      <c r="SE2" s="163"/>
      <c r="SF2" s="163"/>
      <c r="SG2" s="163"/>
      <c r="SH2" s="163"/>
      <c r="SI2" s="163"/>
      <c r="SJ2" s="163"/>
      <c r="SK2" s="163"/>
      <c r="SL2" s="163"/>
      <c r="SM2" s="163"/>
      <c r="SN2" s="163"/>
      <c r="SO2" s="163"/>
      <c r="SP2" s="163"/>
      <c r="SQ2" s="163"/>
      <c r="SR2" s="163"/>
      <c r="SS2" s="163"/>
      <c r="ST2" s="163"/>
      <c r="SU2" s="163"/>
      <c r="SV2" s="163"/>
      <c r="SW2" s="163"/>
      <c r="SX2" s="163"/>
      <c r="SY2" s="163"/>
      <c r="SZ2" s="163"/>
      <c r="TA2" s="163"/>
      <c r="TB2" s="163"/>
      <c r="TC2" s="163"/>
      <c r="TD2" s="163"/>
      <c r="TE2" s="163"/>
      <c r="TF2" s="163"/>
      <c r="TG2" s="163"/>
      <c r="TH2" s="163"/>
      <c r="TI2" s="163"/>
      <c r="TJ2" s="163"/>
      <c r="TK2" s="163"/>
      <c r="TL2" s="163"/>
      <c r="TM2" s="163"/>
      <c r="TN2" s="163"/>
      <c r="TO2" s="163"/>
      <c r="TP2" s="163"/>
      <c r="TQ2" s="163"/>
      <c r="TR2" s="163"/>
      <c r="TS2" s="163"/>
      <c r="TT2" s="163"/>
      <c r="TU2" s="163"/>
      <c r="TV2" s="163"/>
      <c r="TW2" s="163"/>
      <c r="TX2" s="163"/>
      <c r="TY2" s="163"/>
      <c r="TZ2" s="163"/>
      <c r="UA2" s="163"/>
      <c r="UB2" s="163"/>
      <c r="UC2" s="163"/>
      <c r="UD2" s="163"/>
      <c r="UE2" s="163"/>
      <c r="UF2" s="163"/>
      <c r="UG2" s="163"/>
      <c r="UH2" s="163"/>
      <c r="UI2" s="163"/>
      <c r="UJ2" s="163"/>
      <c r="UK2" s="163"/>
      <c r="UL2" s="163"/>
      <c r="UM2" s="163"/>
      <c r="UN2" s="163"/>
      <c r="UO2" s="163"/>
      <c r="UP2" s="163"/>
      <c r="UQ2" s="163"/>
      <c r="UR2" s="163"/>
      <c r="US2" s="163"/>
      <c r="UT2" s="163"/>
      <c r="UU2" s="163"/>
      <c r="UV2" s="163"/>
      <c r="UW2" s="163"/>
      <c r="UX2" s="163"/>
      <c r="UY2" s="163"/>
      <c r="UZ2" s="163"/>
      <c r="VA2" s="163"/>
      <c r="VB2" s="163"/>
      <c r="VC2" s="163"/>
      <c r="VD2" s="163"/>
      <c r="VE2" s="163"/>
      <c r="VF2" s="163"/>
      <c r="VG2" s="163"/>
      <c r="VH2" s="163"/>
      <c r="VI2" s="163"/>
      <c r="VJ2" s="163"/>
      <c r="VK2" s="163"/>
      <c r="VL2" s="163"/>
      <c r="VM2" s="163"/>
      <c r="VN2" s="163"/>
      <c r="VO2" s="163"/>
      <c r="VP2" s="163"/>
      <c r="VQ2" s="163"/>
      <c r="VR2" s="163"/>
      <c r="VS2" s="163"/>
      <c r="VT2" s="163"/>
      <c r="VU2" s="163"/>
      <c r="VV2" s="163"/>
      <c r="VW2" s="163"/>
      <c r="VX2" s="163"/>
      <c r="VY2" s="163"/>
      <c r="VZ2" s="163"/>
      <c r="WA2" s="163"/>
      <c r="WB2" s="163"/>
      <c r="WC2" s="163"/>
      <c r="WD2" s="163"/>
      <c r="WE2" s="163"/>
      <c r="WF2" s="163"/>
      <c r="WG2" s="163"/>
      <c r="WH2" s="163"/>
      <c r="WI2" s="163"/>
      <c r="WJ2" s="163"/>
      <c r="WK2" s="163"/>
      <c r="WL2" s="163"/>
      <c r="WM2" s="163"/>
      <c r="WN2" s="163"/>
      <c r="WO2" s="163"/>
      <c r="WP2" s="163"/>
      <c r="WQ2" s="163"/>
      <c r="WR2" s="163"/>
      <c r="WS2" s="163"/>
      <c r="WT2" s="163"/>
      <c r="WU2" s="163"/>
      <c r="WV2" s="163"/>
      <c r="WW2" s="163"/>
      <c r="WX2" s="163"/>
      <c r="WY2" s="163"/>
      <c r="WZ2" s="163"/>
      <c r="XA2" s="163"/>
      <c r="XB2" s="163"/>
      <c r="XC2" s="163"/>
      <c r="XD2" s="163"/>
      <c r="XE2" s="163"/>
      <c r="XF2" s="163"/>
      <c r="XG2" s="163"/>
      <c r="XH2" s="163"/>
      <c r="XI2" s="163"/>
      <c r="XJ2" s="163"/>
      <c r="XK2" s="163"/>
      <c r="XL2" s="163"/>
      <c r="XM2" s="163"/>
      <c r="XN2" s="163"/>
      <c r="XO2" s="163"/>
      <c r="XP2" s="163"/>
      <c r="XQ2" s="163"/>
      <c r="XR2" s="163"/>
      <c r="XS2" s="163"/>
      <c r="XT2" s="163"/>
      <c r="XU2" s="163"/>
      <c r="XV2" s="163"/>
      <c r="XW2" s="163"/>
      <c r="XX2" s="163"/>
      <c r="XY2" s="163"/>
      <c r="XZ2" s="163"/>
      <c r="YA2" s="163"/>
      <c r="YB2" s="163"/>
      <c r="YC2" s="163"/>
      <c r="YD2" s="163"/>
      <c r="YE2" s="163"/>
      <c r="YF2" s="163"/>
      <c r="YG2" s="163"/>
      <c r="YH2" s="163"/>
      <c r="YI2" s="163"/>
      <c r="YJ2" s="163"/>
      <c r="YK2" s="163"/>
      <c r="YL2" s="163"/>
      <c r="YM2" s="163"/>
      <c r="YN2" s="163"/>
      <c r="YO2" s="163"/>
      <c r="YP2" s="163"/>
      <c r="YQ2" s="163"/>
      <c r="YR2" s="163"/>
      <c r="YS2" s="163"/>
      <c r="YT2" s="163"/>
      <c r="YU2" s="163"/>
      <c r="YV2" s="163"/>
      <c r="YW2" s="163"/>
      <c r="YX2" s="163"/>
      <c r="YY2" s="163"/>
      <c r="YZ2" s="163"/>
      <c r="ZA2" s="163"/>
      <c r="ZB2" s="163"/>
      <c r="ZC2" s="163"/>
      <c r="ZD2" s="163"/>
      <c r="ZE2" s="163"/>
      <c r="ZF2" s="163"/>
      <c r="ZG2" s="163"/>
      <c r="ZH2" s="163"/>
      <c r="ZI2" s="163"/>
      <c r="ZJ2" s="163"/>
      <c r="ZK2" s="163"/>
      <c r="ZL2" s="163"/>
      <c r="ZM2" s="163"/>
      <c r="ZN2" s="163"/>
      <c r="ZO2" s="163"/>
      <c r="ZP2" s="163"/>
      <c r="ZQ2" s="163"/>
      <c r="ZR2" s="163"/>
      <c r="ZS2" s="163"/>
      <c r="ZT2" s="163"/>
      <c r="ZU2" s="163"/>
      <c r="ZV2" s="163"/>
      <c r="ZW2" s="163"/>
      <c r="ZX2" s="163"/>
      <c r="ZY2" s="163"/>
      <c r="ZZ2" s="163"/>
      <c r="AAA2" s="163"/>
      <c r="AAB2" s="163"/>
      <c r="AAC2" s="163"/>
      <c r="AAD2" s="163"/>
      <c r="AAE2" s="163"/>
      <c r="AAF2" s="163"/>
      <c r="AAG2" s="163"/>
      <c r="AAH2" s="163"/>
      <c r="AAI2" s="163"/>
      <c r="AAJ2" s="163"/>
      <c r="AAK2" s="163"/>
      <c r="AAL2" s="163"/>
      <c r="AAM2" s="163"/>
      <c r="AAN2" s="163"/>
      <c r="AAO2" s="163"/>
      <c r="AAP2" s="163"/>
      <c r="AAQ2" s="163"/>
      <c r="AAR2" s="163"/>
      <c r="AAS2" s="163"/>
      <c r="AAT2" s="163"/>
      <c r="AAU2" s="163"/>
      <c r="AAV2" s="163"/>
      <c r="AAW2" s="163"/>
      <c r="AAX2" s="163"/>
      <c r="AAY2" s="163"/>
      <c r="AAZ2" s="163"/>
      <c r="ABA2" s="163"/>
      <c r="ABB2" s="163"/>
      <c r="ABC2" s="163"/>
      <c r="ABD2" s="163"/>
      <c r="ABE2" s="163"/>
      <c r="ABF2" s="163"/>
      <c r="ABG2" s="163"/>
      <c r="ABH2" s="163"/>
      <c r="ABI2" s="163"/>
      <c r="ABJ2" s="163"/>
      <c r="ABK2" s="163"/>
      <c r="ABL2" s="163"/>
      <c r="ABM2" s="163"/>
      <c r="ABN2" s="163"/>
      <c r="ABO2" s="163"/>
      <c r="ABP2" s="163"/>
      <c r="ABQ2" s="163"/>
      <c r="ABR2" s="163"/>
      <c r="ABS2" s="163"/>
      <c r="ABT2" s="163"/>
      <c r="ABU2" s="163"/>
      <c r="ABV2" s="163"/>
      <c r="ABW2" s="163"/>
      <c r="ABX2" s="163"/>
      <c r="ABY2" s="163"/>
      <c r="ABZ2" s="163"/>
      <c r="ACA2" s="163"/>
      <c r="ACB2" s="163"/>
      <c r="ACC2" s="163"/>
      <c r="ACD2" s="163"/>
      <c r="ACE2" s="163"/>
      <c r="ACF2" s="163"/>
      <c r="ACG2" s="163"/>
      <c r="ACH2" s="163"/>
      <c r="ACI2" s="163"/>
      <c r="ACJ2" s="163"/>
      <c r="ACK2" s="163"/>
      <c r="ACL2" s="163"/>
      <c r="ACM2" s="163"/>
      <c r="ACN2" s="163"/>
      <c r="ACO2" s="163"/>
      <c r="ACP2" s="163"/>
      <c r="ACQ2" s="163"/>
      <c r="ACR2" s="163"/>
      <c r="ACS2" s="163"/>
      <c r="ACT2" s="163"/>
      <c r="ACU2" s="163"/>
      <c r="ACV2" s="163"/>
      <c r="ACW2" s="163"/>
      <c r="ACX2" s="163"/>
      <c r="ACY2" s="163"/>
      <c r="ACZ2" s="163"/>
      <c r="ADA2" s="163"/>
      <c r="ADB2" s="163"/>
      <c r="ADC2" s="163"/>
      <c r="ADD2" s="163"/>
      <c r="ADE2" s="163"/>
      <c r="ADF2" s="163"/>
      <c r="ADG2" s="163"/>
      <c r="ADH2" s="163"/>
      <c r="ADI2" s="163"/>
      <c r="ADJ2" s="163"/>
      <c r="ADK2" s="163"/>
      <c r="ADL2" s="163"/>
      <c r="ADM2" s="163"/>
      <c r="ADN2" s="163"/>
      <c r="ADO2" s="163"/>
      <c r="ADP2" s="163"/>
      <c r="ADQ2" s="163"/>
      <c r="ADR2" s="163"/>
      <c r="ADS2" s="163"/>
      <c r="ADT2" s="163"/>
      <c r="ADU2" s="163"/>
      <c r="ADV2" s="163"/>
      <c r="ADW2" s="163"/>
      <c r="ADX2" s="163"/>
      <c r="ADY2" s="163"/>
      <c r="ADZ2" s="163"/>
      <c r="AEA2" s="163"/>
      <c r="AEB2" s="163"/>
      <c r="AEC2" s="163"/>
      <c r="AED2" s="163"/>
      <c r="AEE2" s="163"/>
      <c r="AEF2" s="163"/>
      <c r="AEG2" s="163"/>
      <c r="AEH2" s="163"/>
      <c r="AEI2" s="163"/>
      <c r="AEJ2" s="163"/>
      <c r="AEK2" s="163"/>
      <c r="AEL2" s="163"/>
      <c r="AEM2" s="163"/>
      <c r="AEN2" s="163"/>
      <c r="AEO2" s="163"/>
      <c r="AEP2" s="163"/>
      <c r="AEQ2" s="163"/>
      <c r="AER2" s="163"/>
      <c r="AES2" s="163"/>
      <c r="AET2" s="163"/>
      <c r="AEU2" s="163"/>
      <c r="AEV2" s="163"/>
      <c r="AEW2" s="163"/>
      <c r="AEX2" s="163"/>
      <c r="AEY2" s="163"/>
      <c r="AEZ2" s="163"/>
      <c r="AFA2" s="163"/>
      <c r="AFB2" s="163"/>
      <c r="AFC2" s="163"/>
      <c r="AFD2" s="163"/>
      <c r="AFE2" s="163"/>
      <c r="AFF2" s="163"/>
      <c r="AFG2" s="163"/>
      <c r="AFH2" s="163"/>
      <c r="AFI2" s="163"/>
      <c r="AFJ2" s="163"/>
      <c r="AFK2" s="163"/>
      <c r="AFL2" s="163"/>
      <c r="AFM2" s="163"/>
      <c r="AFN2" s="163"/>
      <c r="AFO2" s="163"/>
      <c r="AFP2" s="163"/>
      <c r="AFQ2" s="163"/>
      <c r="AFR2" s="163"/>
      <c r="AFS2" s="163"/>
      <c r="AFT2" s="163"/>
      <c r="AFU2" s="163"/>
      <c r="AFV2" s="163"/>
      <c r="AFW2" s="163"/>
      <c r="AFX2" s="163"/>
      <c r="AFY2" s="163"/>
      <c r="AFZ2" s="163"/>
      <c r="AGA2" s="163"/>
      <c r="AGB2" s="163"/>
      <c r="AGC2" s="163"/>
      <c r="AGD2" s="163"/>
      <c r="AGE2" s="163"/>
      <c r="AGF2" s="163"/>
      <c r="AGG2" s="163"/>
      <c r="AGH2" s="163"/>
      <c r="AGI2" s="163"/>
      <c r="AGJ2" s="163"/>
      <c r="AGK2" s="163"/>
      <c r="AGL2" s="163"/>
      <c r="AGM2" s="163"/>
      <c r="AGN2" s="163"/>
      <c r="AGO2" s="163"/>
      <c r="AGP2" s="163"/>
      <c r="AGQ2" s="163"/>
      <c r="AGR2" s="163"/>
      <c r="AGS2" s="163"/>
      <c r="AGT2" s="163"/>
      <c r="AGU2" s="163"/>
      <c r="AGV2" s="163"/>
      <c r="AGW2" s="163"/>
      <c r="AGX2" s="163"/>
      <c r="AGY2" s="163"/>
      <c r="AGZ2" s="163"/>
      <c r="AHA2" s="163"/>
      <c r="AHB2" s="163"/>
      <c r="AHC2" s="163"/>
      <c r="AHD2" s="163"/>
      <c r="AHE2" s="163"/>
      <c r="AHF2" s="163"/>
      <c r="AHG2" s="163"/>
      <c r="AHH2" s="163"/>
      <c r="AHI2" s="163"/>
      <c r="AHJ2" s="163"/>
      <c r="AHK2" s="163"/>
      <c r="AHL2" s="163"/>
      <c r="AHM2" s="163"/>
      <c r="AHN2" s="163"/>
      <c r="AHO2" s="163"/>
      <c r="AHP2" s="163"/>
      <c r="AHQ2" s="163"/>
      <c r="AHR2" s="163"/>
      <c r="AHS2" s="163"/>
      <c r="AHT2" s="163"/>
      <c r="AHU2" s="163"/>
      <c r="AHV2" s="163"/>
      <c r="AHW2" s="163"/>
      <c r="AHX2" s="163"/>
      <c r="AHY2" s="163"/>
      <c r="AHZ2" s="163"/>
      <c r="AIA2" s="163"/>
      <c r="AIB2" s="163"/>
      <c r="AIC2" s="163"/>
      <c r="AID2" s="163"/>
      <c r="AIE2" s="163"/>
      <c r="AIF2" s="163"/>
      <c r="AIG2" s="163"/>
      <c r="AIH2" s="163"/>
      <c r="AII2" s="163"/>
      <c r="AIJ2" s="163"/>
      <c r="AIK2" s="163"/>
      <c r="AIL2" s="163"/>
      <c r="AIM2" s="163"/>
      <c r="AIN2" s="163"/>
      <c r="AIO2" s="163"/>
      <c r="AIP2" s="163"/>
      <c r="AIQ2" s="163"/>
      <c r="AIR2" s="163"/>
      <c r="AIS2" s="163"/>
      <c r="AIT2" s="163"/>
      <c r="AIU2" s="163"/>
      <c r="AIV2" s="163"/>
      <c r="AIW2" s="163"/>
      <c r="AIX2" s="163"/>
      <c r="AIY2" s="163"/>
      <c r="AIZ2" s="163"/>
      <c r="AJA2" s="163"/>
      <c r="AJB2" s="163"/>
      <c r="AJC2" s="163"/>
      <c r="AJD2" s="163"/>
      <c r="AJE2" s="163"/>
      <c r="AJF2" s="163"/>
      <c r="AJG2" s="163"/>
      <c r="AJH2" s="163"/>
      <c r="AJI2" s="163"/>
      <c r="AJJ2" s="163"/>
      <c r="AJK2" s="163"/>
      <c r="AJL2" s="163"/>
      <c r="AJM2" s="163"/>
      <c r="AJN2" s="163"/>
      <c r="AJO2" s="163"/>
      <c r="AJP2" s="163"/>
      <c r="AJQ2" s="163"/>
      <c r="AJR2" s="163"/>
      <c r="AJS2" s="163"/>
      <c r="AJT2" s="163"/>
      <c r="AJU2" s="163"/>
      <c r="AJV2" s="163"/>
      <c r="AJW2" s="163"/>
      <c r="AJX2" s="163"/>
      <c r="AJY2" s="163"/>
      <c r="AJZ2" s="163"/>
      <c r="AKA2" s="163"/>
      <c r="AKB2" s="163"/>
      <c r="AKC2" s="163"/>
      <c r="AKD2" s="163"/>
      <c r="AKE2" s="163"/>
      <c r="AKF2" s="163"/>
      <c r="AKG2" s="163"/>
      <c r="AKH2" s="163"/>
      <c r="AKI2" s="163"/>
      <c r="AKJ2" s="163"/>
      <c r="AKK2" s="163"/>
      <c r="AKL2" s="163"/>
      <c r="AKM2" s="163"/>
      <c r="AKN2" s="163"/>
      <c r="AKO2" s="163"/>
      <c r="AKP2" s="163"/>
      <c r="AKQ2" s="163"/>
      <c r="AKR2" s="163"/>
      <c r="AKS2" s="163"/>
      <c r="AKT2" s="163"/>
      <c r="AKU2" s="163"/>
      <c r="AKV2" s="163"/>
      <c r="AKW2" s="163"/>
      <c r="AKX2" s="163"/>
      <c r="AKY2" s="163"/>
      <c r="AKZ2" s="163"/>
      <c r="ALA2" s="163"/>
      <c r="ALB2" s="163"/>
      <c r="ALC2" s="163"/>
      <c r="ALD2" s="163"/>
      <c r="ALE2" s="163"/>
      <c r="ALF2" s="163"/>
      <c r="ALG2" s="163"/>
      <c r="ALH2" s="163"/>
      <c r="ALI2" s="163"/>
      <c r="ALJ2" s="163"/>
      <c r="ALK2" s="163"/>
      <c r="ALL2" s="163"/>
      <c r="ALM2" s="163"/>
      <c r="ALN2" s="163"/>
      <c r="ALO2" s="163"/>
      <c r="ALP2" s="163"/>
      <c r="ALQ2" s="163"/>
      <c r="ALR2" s="163"/>
      <c r="ALS2" s="163"/>
      <c r="ALT2" s="163"/>
      <c r="ALU2" s="163"/>
      <c r="ALV2" s="163"/>
      <c r="ALW2" s="163"/>
      <c r="ALX2" s="163"/>
      <c r="ALY2" s="163"/>
      <c r="ALZ2" s="163"/>
      <c r="AMA2" s="163"/>
      <c r="AMB2" s="163"/>
      <c r="AMC2" s="163"/>
      <c r="AMD2" s="163"/>
      <c r="AME2" s="163"/>
      <c r="AMF2" s="163"/>
      <c r="AMG2" s="163"/>
      <c r="AMH2" s="163"/>
      <c r="AMI2" s="163"/>
      <c r="AMJ2" s="163"/>
      <c r="AMK2" s="163"/>
      <c r="AML2" s="163"/>
      <c r="AMM2" s="163"/>
      <c r="AMN2" s="163"/>
      <c r="AMO2" s="163"/>
      <c r="AMP2" s="163"/>
      <c r="AMQ2" s="163"/>
      <c r="AMR2" s="163"/>
      <c r="AMS2" s="163"/>
      <c r="AMT2" s="163"/>
      <c r="AMU2" s="163"/>
      <c r="AMV2" s="163"/>
      <c r="AMW2" s="163"/>
      <c r="AMX2" s="163"/>
      <c r="AMY2" s="163"/>
      <c r="AMZ2" s="163"/>
      <c r="ANA2" s="163"/>
      <c r="ANB2" s="163"/>
      <c r="ANC2" s="163"/>
      <c r="AND2" s="163"/>
      <c r="ANE2" s="163"/>
      <c r="ANF2" s="163"/>
      <c r="ANG2" s="163"/>
      <c r="ANH2" s="163"/>
      <c r="ANI2" s="163"/>
      <c r="ANJ2" s="163"/>
      <c r="ANK2" s="163"/>
      <c r="ANL2" s="163"/>
      <c r="ANM2" s="163"/>
      <c r="ANN2" s="163"/>
      <c r="ANO2" s="163"/>
      <c r="ANP2" s="163"/>
      <c r="ANQ2" s="163"/>
      <c r="ANR2" s="163"/>
      <c r="ANS2" s="163"/>
      <c r="ANT2" s="163"/>
      <c r="ANU2" s="163"/>
      <c r="ANV2" s="163"/>
      <c r="ANW2" s="163"/>
      <c r="ANX2" s="163"/>
      <c r="ANY2" s="163"/>
      <c r="ANZ2" s="163"/>
      <c r="AOA2" s="163"/>
      <c r="AOB2" s="163"/>
      <c r="AOC2" s="163"/>
      <c r="AOD2" s="163"/>
      <c r="AOE2" s="163"/>
      <c r="AOF2" s="163"/>
      <c r="AOG2" s="163"/>
      <c r="AOH2" s="163"/>
      <c r="AOI2" s="163"/>
      <c r="AOJ2" s="163"/>
      <c r="AOK2" s="163"/>
      <c r="AOL2" s="163"/>
      <c r="AOM2" s="163"/>
      <c r="AON2" s="163"/>
      <c r="AOO2" s="163"/>
      <c r="AOP2" s="163"/>
      <c r="AOQ2" s="163"/>
      <c r="AOR2" s="163"/>
      <c r="AOS2" s="163"/>
      <c r="AOT2" s="163"/>
      <c r="AOU2" s="163"/>
      <c r="AOV2" s="163"/>
      <c r="AOW2" s="163"/>
      <c r="AOX2" s="163"/>
      <c r="AOY2" s="163"/>
      <c r="AOZ2" s="163"/>
      <c r="APA2" s="163"/>
      <c r="APB2" s="163"/>
      <c r="APC2" s="163"/>
      <c r="APD2" s="163"/>
      <c r="APE2" s="163"/>
      <c r="APF2" s="163"/>
      <c r="APG2" s="163"/>
      <c r="APH2" s="163"/>
      <c r="API2" s="163"/>
      <c r="APJ2" s="163"/>
      <c r="APK2" s="163"/>
      <c r="APL2" s="163"/>
      <c r="APM2" s="163"/>
      <c r="APN2" s="163"/>
      <c r="APO2" s="163"/>
      <c r="APP2" s="163"/>
      <c r="APQ2" s="163"/>
      <c r="APR2" s="163"/>
      <c r="APS2" s="163"/>
      <c r="APT2" s="163"/>
      <c r="APU2" s="163"/>
      <c r="APV2" s="163"/>
      <c r="APW2" s="163"/>
      <c r="APX2" s="163"/>
      <c r="APY2" s="163"/>
      <c r="APZ2" s="163"/>
      <c r="AQA2" s="163"/>
      <c r="AQB2" s="163"/>
      <c r="AQC2" s="163"/>
      <c r="AQD2" s="163"/>
      <c r="AQE2" s="163"/>
      <c r="AQF2" s="163"/>
      <c r="AQG2" s="163"/>
      <c r="AQH2" s="163"/>
      <c r="AQI2" s="163"/>
      <c r="AQJ2" s="163"/>
      <c r="AQK2" s="163"/>
      <c r="AQL2" s="163"/>
      <c r="AQM2" s="163"/>
      <c r="AQN2" s="163"/>
      <c r="AQO2" s="163"/>
      <c r="AQP2" s="163"/>
      <c r="AQQ2" s="163"/>
      <c r="AQR2" s="163"/>
      <c r="AQS2" s="163"/>
      <c r="AQT2" s="163"/>
      <c r="AQU2" s="163"/>
      <c r="AQV2" s="163"/>
      <c r="AQW2" s="163"/>
      <c r="AQX2" s="163"/>
      <c r="AQY2" s="163"/>
      <c r="AQZ2" s="163"/>
      <c r="ARA2" s="163"/>
      <c r="ARB2" s="163"/>
      <c r="ARC2" s="163"/>
      <c r="ARD2" s="163"/>
      <c r="ARE2" s="163"/>
      <c r="ARF2" s="163"/>
      <c r="ARG2" s="163"/>
      <c r="ARH2" s="163"/>
      <c r="ARI2" s="163"/>
      <c r="ARJ2" s="163"/>
      <c r="ARK2" s="163"/>
      <c r="ARL2" s="163"/>
      <c r="ARM2" s="163"/>
      <c r="ARN2" s="163"/>
      <c r="ARO2" s="163"/>
      <c r="ARP2" s="163"/>
      <c r="ARQ2" s="163"/>
      <c r="ARR2" s="163"/>
      <c r="ARS2" s="163"/>
      <c r="ART2" s="163"/>
      <c r="ARU2" s="163"/>
      <c r="ARV2" s="163"/>
      <c r="ARW2" s="163"/>
      <c r="ARX2" s="163"/>
      <c r="ARY2" s="163"/>
      <c r="ARZ2" s="163"/>
      <c r="ASA2" s="163"/>
      <c r="ASB2" s="163"/>
      <c r="ASC2" s="163"/>
      <c r="ASD2" s="163"/>
      <c r="ASE2" s="163"/>
      <c r="ASF2" s="163"/>
      <c r="ASG2" s="163"/>
      <c r="ASH2" s="163"/>
      <c r="ASI2" s="163"/>
      <c r="ASJ2" s="163"/>
      <c r="ASK2" s="163"/>
      <c r="ASL2" s="163"/>
      <c r="ASM2" s="163"/>
      <c r="ASN2" s="163"/>
      <c r="ASO2" s="163"/>
      <c r="ASP2" s="163"/>
      <c r="ASQ2" s="163"/>
      <c r="ASR2" s="163"/>
      <c r="ASS2" s="163"/>
      <c r="AST2" s="163"/>
      <c r="ASU2" s="163"/>
      <c r="ASV2" s="163"/>
      <c r="ASW2" s="163"/>
      <c r="ASX2" s="163"/>
      <c r="ASY2" s="163"/>
      <c r="ASZ2" s="163"/>
      <c r="ATA2" s="163"/>
      <c r="ATB2" s="163"/>
      <c r="ATC2" s="163"/>
      <c r="ATD2" s="163"/>
      <c r="ATE2" s="163"/>
      <c r="ATF2" s="163"/>
      <c r="ATG2" s="163"/>
      <c r="ATH2" s="163"/>
      <c r="ATI2" s="163"/>
      <c r="ATJ2" s="163"/>
      <c r="ATK2" s="163"/>
      <c r="ATL2" s="163"/>
      <c r="ATM2" s="163"/>
      <c r="ATN2" s="163"/>
      <c r="ATO2" s="163"/>
      <c r="ATP2" s="163"/>
      <c r="ATQ2" s="163"/>
      <c r="ATR2" s="163"/>
      <c r="ATS2" s="163"/>
      <c r="ATT2" s="163"/>
      <c r="ATU2" s="163"/>
      <c r="ATV2" s="163"/>
      <c r="ATW2" s="163"/>
      <c r="ATX2" s="163"/>
      <c r="ATY2" s="163"/>
      <c r="ATZ2" s="163"/>
      <c r="AUA2" s="163"/>
      <c r="AUB2" s="163"/>
      <c r="AUC2" s="163"/>
      <c r="AUD2" s="163"/>
      <c r="AUE2" s="163"/>
      <c r="AUF2" s="163"/>
      <c r="AUG2" s="163"/>
      <c r="AUH2" s="163"/>
      <c r="AUI2" s="163"/>
      <c r="AUJ2" s="163"/>
      <c r="AUK2" s="163"/>
      <c r="AUL2" s="163"/>
      <c r="AUM2" s="163"/>
      <c r="AUN2" s="163"/>
      <c r="AUO2" s="163"/>
      <c r="AUP2" s="163"/>
      <c r="AUQ2" s="163"/>
      <c r="AUR2" s="163"/>
      <c r="AUS2" s="163"/>
      <c r="AUT2" s="163"/>
      <c r="AUU2" s="163"/>
      <c r="AUV2" s="163"/>
      <c r="AUW2" s="163"/>
      <c r="AUX2" s="163"/>
      <c r="AUY2" s="163"/>
      <c r="AUZ2" s="163"/>
      <c r="AVA2" s="163"/>
      <c r="AVB2" s="163"/>
      <c r="AVC2" s="163"/>
      <c r="AVD2" s="163"/>
      <c r="AVE2" s="163"/>
      <c r="AVF2" s="163"/>
      <c r="AVG2" s="163"/>
      <c r="AVH2" s="163"/>
      <c r="AVI2" s="163"/>
      <c r="AVJ2" s="163"/>
      <c r="AVK2" s="163"/>
      <c r="AVL2" s="163"/>
      <c r="AVM2" s="163"/>
      <c r="AVN2" s="163"/>
      <c r="AVO2" s="163"/>
      <c r="AVP2" s="163"/>
      <c r="AVQ2" s="163"/>
      <c r="AVR2" s="163"/>
      <c r="AVS2" s="163"/>
      <c r="AVT2" s="163"/>
      <c r="AVU2" s="163"/>
      <c r="AVV2" s="163"/>
      <c r="AVW2" s="163"/>
      <c r="AVX2" s="163"/>
      <c r="AVY2" s="163"/>
      <c r="AVZ2" s="163"/>
      <c r="AWA2" s="163"/>
      <c r="AWB2" s="163"/>
      <c r="AWC2" s="163"/>
      <c r="AWD2" s="163"/>
      <c r="AWE2" s="163"/>
      <c r="AWF2" s="163"/>
      <c r="AWG2" s="163"/>
      <c r="AWH2" s="163"/>
      <c r="AWI2" s="163"/>
      <c r="AWJ2" s="163"/>
      <c r="AWK2" s="163"/>
      <c r="AWL2" s="163"/>
      <c r="AWM2" s="163"/>
      <c r="AWN2" s="163"/>
      <c r="AWO2" s="163"/>
      <c r="AWP2" s="163"/>
      <c r="AWQ2" s="163"/>
      <c r="AWR2" s="163"/>
      <c r="AWS2" s="163"/>
      <c r="AWT2" s="163"/>
      <c r="AWU2" s="163"/>
      <c r="AWV2" s="163"/>
      <c r="AWW2" s="163"/>
      <c r="AWX2" s="163"/>
      <c r="AWY2" s="163"/>
      <c r="AWZ2" s="163"/>
      <c r="AXA2" s="163"/>
      <c r="AXB2" s="163"/>
      <c r="AXC2" s="163"/>
      <c r="AXD2" s="163"/>
      <c r="AXE2" s="163"/>
      <c r="AXF2" s="163"/>
      <c r="AXG2" s="163"/>
      <c r="AXH2" s="163"/>
      <c r="AXI2" s="163"/>
      <c r="AXJ2" s="163"/>
      <c r="AXK2" s="163"/>
      <c r="AXL2" s="163"/>
      <c r="AXM2" s="163"/>
      <c r="AXN2" s="163"/>
      <c r="AXO2" s="163"/>
      <c r="AXP2" s="163"/>
      <c r="AXQ2" s="163"/>
      <c r="AXR2" s="163"/>
      <c r="AXS2" s="163"/>
      <c r="AXT2" s="163"/>
      <c r="AXU2" s="163"/>
      <c r="AXV2" s="163"/>
      <c r="AXW2" s="163"/>
      <c r="AXX2" s="163"/>
      <c r="AXY2" s="163"/>
      <c r="AXZ2" s="163"/>
      <c r="AYA2" s="163"/>
      <c r="AYB2" s="163"/>
      <c r="AYC2" s="163"/>
      <c r="AYD2" s="163"/>
      <c r="AYE2" s="163"/>
      <c r="AYF2" s="163"/>
      <c r="AYG2" s="163"/>
      <c r="AYH2" s="163"/>
      <c r="AYI2" s="163"/>
      <c r="AYJ2" s="163"/>
      <c r="AYK2" s="163"/>
      <c r="AYL2" s="163"/>
      <c r="AYM2" s="163"/>
      <c r="AYN2" s="163"/>
      <c r="AYO2" s="163"/>
      <c r="AYP2" s="163"/>
      <c r="AYQ2" s="163"/>
      <c r="AYR2" s="163"/>
      <c r="AYS2" s="163"/>
      <c r="AYT2" s="163"/>
      <c r="AYU2" s="163"/>
      <c r="AYV2" s="163"/>
      <c r="AYW2" s="163"/>
      <c r="AYX2" s="163"/>
      <c r="AYY2" s="163"/>
      <c r="AYZ2" s="163"/>
      <c r="AZA2" s="163"/>
      <c r="AZB2" s="163"/>
      <c r="AZC2" s="163"/>
      <c r="AZD2" s="163"/>
      <c r="AZE2" s="163"/>
      <c r="AZF2" s="163"/>
      <c r="AZG2" s="163"/>
      <c r="AZH2" s="163"/>
      <c r="AZI2" s="163"/>
      <c r="AZJ2" s="163"/>
      <c r="AZK2" s="163"/>
      <c r="AZL2" s="163"/>
      <c r="AZM2" s="163"/>
      <c r="AZN2" s="163"/>
      <c r="AZO2" s="163"/>
      <c r="AZP2" s="163"/>
      <c r="AZQ2" s="163"/>
      <c r="AZR2" s="163"/>
      <c r="AZS2" s="163"/>
      <c r="AZT2" s="163"/>
      <c r="AZU2" s="163"/>
      <c r="AZV2" s="163"/>
      <c r="AZW2" s="163"/>
      <c r="AZX2" s="163"/>
      <c r="AZY2" s="163"/>
      <c r="AZZ2" s="163"/>
      <c r="BAA2" s="163"/>
      <c r="BAB2" s="163"/>
      <c r="BAC2" s="163"/>
      <c r="BAD2" s="163"/>
      <c r="BAE2" s="163"/>
      <c r="BAF2" s="163"/>
      <c r="BAG2" s="163"/>
      <c r="BAH2" s="163"/>
      <c r="BAI2" s="163"/>
      <c r="BAJ2" s="163"/>
      <c r="BAK2" s="163"/>
      <c r="BAL2" s="163"/>
      <c r="BAM2" s="163"/>
      <c r="BAN2" s="163"/>
      <c r="BAO2" s="163"/>
      <c r="BAP2" s="163"/>
      <c r="BAQ2" s="163"/>
      <c r="BAR2" s="163"/>
      <c r="BAS2" s="163"/>
      <c r="BAT2" s="163"/>
      <c r="BAU2" s="163"/>
      <c r="BAV2" s="163"/>
      <c r="BAW2" s="163"/>
      <c r="BAX2" s="163"/>
      <c r="BAY2" s="163"/>
      <c r="BAZ2" s="163"/>
      <c r="BBA2" s="163"/>
      <c r="BBB2" s="163"/>
      <c r="BBC2" s="163"/>
      <c r="BBD2" s="163"/>
      <c r="BBE2" s="163"/>
      <c r="BBF2" s="163"/>
      <c r="BBG2" s="163"/>
      <c r="BBH2" s="163"/>
      <c r="BBI2" s="163"/>
      <c r="BBJ2" s="163"/>
      <c r="BBK2" s="163"/>
      <c r="BBL2" s="163"/>
      <c r="BBM2" s="163"/>
      <c r="BBN2" s="163"/>
      <c r="BBO2" s="163"/>
      <c r="BBP2" s="163"/>
      <c r="BBQ2" s="163"/>
      <c r="BBR2" s="163"/>
      <c r="BBS2" s="163"/>
      <c r="BBT2" s="163"/>
      <c r="BBU2" s="163"/>
      <c r="BBV2" s="163"/>
      <c r="BBW2" s="163"/>
      <c r="BBX2" s="163"/>
      <c r="BBY2" s="163"/>
      <c r="BBZ2" s="163"/>
      <c r="BCA2" s="163"/>
      <c r="BCB2" s="163"/>
      <c r="BCC2" s="163"/>
      <c r="BCD2" s="163"/>
      <c r="BCE2" s="163"/>
      <c r="BCF2" s="163"/>
      <c r="BCG2" s="163"/>
      <c r="BCH2" s="163"/>
      <c r="BCI2" s="163"/>
      <c r="BCJ2" s="163"/>
      <c r="BCK2" s="163"/>
      <c r="BCL2" s="163"/>
      <c r="BCM2" s="163"/>
      <c r="BCN2" s="163"/>
      <c r="BCO2" s="163"/>
      <c r="BCP2" s="163"/>
      <c r="BCQ2" s="163"/>
      <c r="BCR2" s="163"/>
      <c r="BCS2" s="163"/>
      <c r="BCT2" s="163"/>
      <c r="BCU2" s="163"/>
      <c r="BCV2" s="163"/>
      <c r="BCW2" s="163"/>
      <c r="BCX2" s="163"/>
      <c r="BCY2" s="163"/>
      <c r="BCZ2" s="163"/>
      <c r="BDA2" s="163"/>
      <c r="BDB2" s="163"/>
      <c r="BDC2" s="163"/>
      <c r="BDD2" s="163"/>
      <c r="BDE2" s="163"/>
      <c r="BDF2" s="163"/>
      <c r="BDG2" s="163"/>
      <c r="BDH2" s="163"/>
      <c r="BDI2" s="163"/>
      <c r="BDJ2" s="163"/>
      <c r="BDK2" s="163"/>
      <c r="BDL2" s="163"/>
      <c r="BDM2" s="163"/>
      <c r="BDN2" s="163"/>
      <c r="BDO2" s="163"/>
      <c r="BDP2" s="163"/>
      <c r="BDQ2" s="163"/>
      <c r="BDR2" s="163"/>
      <c r="BDS2" s="163"/>
      <c r="BDT2" s="163"/>
      <c r="BDU2" s="163"/>
      <c r="BDV2" s="163"/>
      <c r="BDW2" s="163"/>
      <c r="BDX2" s="163"/>
      <c r="BDY2" s="163"/>
      <c r="BDZ2" s="163"/>
      <c r="BEA2" s="163"/>
      <c r="BEB2" s="163"/>
      <c r="BEC2" s="163"/>
      <c r="BED2" s="163"/>
      <c r="BEE2" s="163"/>
      <c r="BEF2" s="163"/>
      <c r="BEG2" s="163"/>
      <c r="BEH2" s="163"/>
      <c r="BEI2" s="163"/>
      <c r="BEJ2" s="163"/>
      <c r="BEK2" s="163"/>
      <c r="BEL2" s="163"/>
      <c r="BEM2" s="163"/>
      <c r="BEN2" s="163"/>
      <c r="BEO2" s="163"/>
      <c r="BEP2" s="163"/>
      <c r="BEQ2" s="163"/>
      <c r="BER2" s="163"/>
      <c r="BES2" s="163"/>
      <c r="BET2" s="163"/>
      <c r="BEU2" s="163"/>
      <c r="BEV2" s="163"/>
      <c r="BEW2" s="163"/>
      <c r="BEX2" s="163"/>
      <c r="BEY2" s="163"/>
      <c r="BEZ2" s="163"/>
      <c r="BFA2" s="163"/>
      <c r="BFB2" s="163"/>
      <c r="BFC2" s="163"/>
      <c r="BFD2" s="163"/>
      <c r="BFE2" s="163"/>
      <c r="BFF2" s="163"/>
      <c r="BFG2" s="163"/>
      <c r="BFH2" s="163"/>
      <c r="BFI2" s="163"/>
      <c r="BFJ2" s="163"/>
      <c r="BFK2" s="163"/>
      <c r="BFL2" s="163"/>
      <c r="BFM2" s="163"/>
      <c r="BFN2" s="163"/>
      <c r="BFO2" s="163"/>
      <c r="BFP2" s="163"/>
      <c r="BFQ2" s="163"/>
      <c r="BFR2" s="163"/>
      <c r="BFS2" s="163"/>
      <c r="BFT2" s="163"/>
      <c r="BFU2" s="163"/>
      <c r="BFV2" s="163"/>
      <c r="BFW2" s="163"/>
      <c r="BFX2" s="163"/>
      <c r="BFY2" s="163"/>
      <c r="BFZ2" s="163"/>
      <c r="BGA2" s="163"/>
      <c r="BGB2" s="163"/>
      <c r="BGC2" s="163"/>
      <c r="BGD2" s="163"/>
      <c r="BGE2" s="163"/>
      <c r="BGF2" s="163"/>
      <c r="BGG2" s="163"/>
      <c r="BGH2" s="163"/>
      <c r="BGI2" s="163"/>
      <c r="BGJ2" s="163"/>
      <c r="BGK2" s="163"/>
      <c r="BGL2" s="163"/>
      <c r="BGM2" s="163"/>
      <c r="BGN2" s="163"/>
      <c r="BGO2" s="163"/>
      <c r="BGP2" s="163"/>
      <c r="BGQ2" s="163"/>
      <c r="BGR2" s="163"/>
      <c r="BGS2" s="163"/>
      <c r="BGT2" s="163"/>
      <c r="BGU2" s="163"/>
      <c r="BGV2" s="163"/>
      <c r="BGW2" s="163"/>
      <c r="BGX2" s="163"/>
      <c r="BGY2" s="163"/>
      <c r="BGZ2" s="163"/>
      <c r="BHA2" s="163"/>
      <c r="BHB2" s="163"/>
      <c r="BHC2" s="163"/>
      <c r="BHD2" s="163"/>
      <c r="BHE2" s="163"/>
      <c r="BHF2" s="163"/>
      <c r="BHG2" s="163"/>
      <c r="BHH2" s="163"/>
      <c r="BHI2" s="163"/>
      <c r="BHJ2" s="163"/>
      <c r="BHK2" s="163"/>
      <c r="BHL2" s="163"/>
      <c r="BHM2" s="163"/>
      <c r="BHN2" s="163"/>
      <c r="BHO2" s="163"/>
      <c r="BHP2" s="163"/>
      <c r="BHQ2" s="163"/>
      <c r="BHR2" s="163"/>
      <c r="BHS2" s="163"/>
      <c r="BHT2" s="163"/>
      <c r="BHU2" s="163"/>
      <c r="BHV2" s="163"/>
      <c r="BHW2" s="163"/>
      <c r="BHX2" s="163"/>
      <c r="BHY2" s="163"/>
      <c r="BHZ2" s="163"/>
      <c r="BIA2" s="163"/>
      <c r="BIB2" s="163"/>
      <c r="BIC2" s="163"/>
      <c r="BID2" s="163"/>
      <c r="BIE2" s="163"/>
      <c r="BIF2" s="163"/>
      <c r="BIG2" s="163"/>
      <c r="BIH2" s="163"/>
      <c r="BII2" s="163"/>
      <c r="BIJ2" s="163"/>
      <c r="BIK2" s="163"/>
      <c r="BIL2" s="163"/>
      <c r="BIM2" s="163"/>
      <c r="BIN2" s="163"/>
      <c r="BIO2" s="163"/>
      <c r="BIP2" s="163"/>
      <c r="BIQ2" s="163"/>
      <c r="BIR2" s="163"/>
      <c r="BIS2" s="163"/>
      <c r="BIT2" s="163"/>
      <c r="BIU2" s="163"/>
      <c r="BIV2" s="163"/>
      <c r="BIW2" s="163"/>
      <c r="BIX2" s="163"/>
      <c r="BIY2" s="163"/>
      <c r="BIZ2" s="163"/>
      <c r="BJA2" s="163"/>
      <c r="BJB2" s="163"/>
      <c r="BJC2" s="163"/>
      <c r="BJD2" s="163"/>
      <c r="BJE2" s="163"/>
      <c r="BJF2" s="163"/>
      <c r="BJG2" s="163"/>
      <c r="BJH2" s="163"/>
      <c r="BJI2" s="163"/>
      <c r="BJJ2" s="163"/>
      <c r="BJK2" s="163"/>
      <c r="BJL2" s="163"/>
      <c r="BJM2" s="163"/>
      <c r="BJN2" s="163"/>
      <c r="BJO2" s="163"/>
      <c r="BJP2" s="163"/>
      <c r="BJQ2" s="163"/>
      <c r="BJR2" s="163"/>
      <c r="BJS2" s="163"/>
      <c r="BJT2" s="163"/>
      <c r="BJU2" s="163"/>
      <c r="BJV2" s="163"/>
      <c r="BJW2" s="163"/>
      <c r="BJX2" s="163"/>
      <c r="BJY2" s="163"/>
      <c r="BJZ2" s="163"/>
      <c r="BKA2" s="163"/>
      <c r="BKB2" s="163"/>
      <c r="BKC2" s="163"/>
      <c r="BKD2" s="163"/>
      <c r="BKE2" s="163"/>
      <c r="BKF2" s="163"/>
      <c r="BKG2" s="163"/>
      <c r="BKH2" s="163"/>
      <c r="BKI2" s="163"/>
      <c r="BKJ2" s="163"/>
      <c r="BKK2" s="163"/>
      <c r="BKL2" s="163"/>
      <c r="BKM2" s="163"/>
      <c r="BKN2" s="163"/>
      <c r="BKO2" s="163"/>
      <c r="BKP2" s="163"/>
      <c r="BKQ2" s="163"/>
      <c r="BKR2" s="163"/>
      <c r="BKS2" s="163"/>
      <c r="BKT2" s="163"/>
      <c r="BKU2" s="163"/>
      <c r="BKV2" s="163"/>
      <c r="BKW2" s="163"/>
      <c r="BKX2" s="163"/>
      <c r="BKY2" s="163"/>
      <c r="BKZ2" s="163"/>
      <c r="BLA2" s="163"/>
      <c r="BLB2" s="163"/>
      <c r="BLC2" s="163"/>
      <c r="BLD2" s="163"/>
      <c r="BLE2" s="163"/>
      <c r="BLF2" s="163"/>
      <c r="BLG2" s="163"/>
      <c r="BLH2" s="163"/>
      <c r="BLI2" s="163"/>
      <c r="BLJ2" s="163"/>
      <c r="BLK2" s="163"/>
      <c r="BLL2" s="163"/>
      <c r="BLM2" s="163"/>
      <c r="BLN2" s="163"/>
      <c r="BLO2" s="163"/>
      <c r="BLP2" s="163"/>
      <c r="BLQ2" s="163"/>
      <c r="BLR2" s="163"/>
      <c r="BLS2" s="163"/>
      <c r="BLT2" s="163"/>
      <c r="BLU2" s="163"/>
      <c r="BLV2" s="163"/>
      <c r="BLW2" s="163"/>
      <c r="BLX2" s="163"/>
      <c r="BLY2" s="163"/>
      <c r="BLZ2" s="163"/>
      <c r="BMA2" s="163"/>
      <c r="BMB2" s="163"/>
      <c r="BMC2" s="163"/>
      <c r="BMD2" s="163"/>
      <c r="BME2" s="163"/>
      <c r="BMF2" s="163"/>
      <c r="BMG2" s="163"/>
      <c r="BMH2" s="163"/>
      <c r="BMI2" s="163"/>
      <c r="BMJ2" s="163"/>
      <c r="BMK2" s="163"/>
      <c r="BML2" s="163"/>
      <c r="BMM2" s="163"/>
      <c r="BMN2" s="163"/>
      <c r="BMO2" s="163"/>
      <c r="BMP2" s="163"/>
      <c r="BMQ2" s="163"/>
      <c r="BMR2" s="163"/>
      <c r="BMS2" s="163"/>
      <c r="BMT2" s="163"/>
      <c r="BMU2" s="163"/>
      <c r="BMV2" s="163"/>
      <c r="BMW2" s="163"/>
      <c r="BMX2" s="163"/>
      <c r="BMY2" s="163"/>
      <c r="BMZ2" s="163"/>
      <c r="BNA2" s="163"/>
      <c r="BNB2" s="163"/>
      <c r="BNC2" s="163"/>
      <c r="BND2" s="163"/>
      <c r="BNE2" s="163"/>
      <c r="BNF2" s="163"/>
      <c r="BNG2" s="163"/>
      <c r="BNH2" s="163"/>
      <c r="BNI2" s="163"/>
      <c r="BNJ2" s="163"/>
      <c r="BNK2" s="163"/>
      <c r="BNL2" s="163"/>
      <c r="BNM2" s="163"/>
      <c r="BNN2" s="163"/>
      <c r="BNO2" s="163"/>
      <c r="BNP2" s="163"/>
      <c r="BNQ2" s="163"/>
      <c r="BNR2" s="163"/>
      <c r="BNS2" s="163"/>
      <c r="BNT2" s="163"/>
      <c r="BNU2" s="163"/>
      <c r="BNV2" s="163"/>
      <c r="BNW2" s="163"/>
      <c r="BNX2" s="163"/>
      <c r="BNY2" s="163"/>
      <c r="BNZ2" s="163"/>
      <c r="BOA2" s="163"/>
      <c r="BOB2" s="163"/>
      <c r="BOC2" s="163"/>
      <c r="BOD2" s="163"/>
      <c r="BOE2" s="163"/>
      <c r="BOF2" s="163"/>
      <c r="BOG2" s="163"/>
      <c r="BOH2" s="163"/>
      <c r="BOI2" s="163"/>
      <c r="BOJ2" s="163"/>
      <c r="BOK2" s="163"/>
      <c r="BOL2" s="163"/>
      <c r="BOM2" s="163"/>
      <c r="BON2" s="163"/>
      <c r="BOO2" s="163"/>
      <c r="BOP2" s="163"/>
      <c r="BOQ2" s="163"/>
      <c r="BOR2" s="163"/>
      <c r="BOS2" s="163"/>
      <c r="BOT2" s="163"/>
      <c r="BOU2" s="163"/>
      <c r="BOV2" s="163"/>
      <c r="BOW2" s="163"/>
      <c r="BOX2" s="163"/>
      <c r="BOY2" s="163"/>
      <c r="BOZ2" s="163"/>
      <c r="BPA2" s="163"/>
      <c r="BPB2" s="163"/>
      <c r="BPC2" s="163"/>
      <c r="BPD2" s="163"/>
      <c r="BPE2" s="163"/>
      <c r="BPF2" s="163"/>
      <c r="BPG2" s="163"/>
      <c r="BPH2" s="163"/>
      <c r="BPI2" s="163"/>
      <c r="BPJ2" s="163"/>
      <c r="BPK2" s="163"/>
      <c r="BPL2" s="163"/>
      <c r="BPM2" s="163"/>
      <c r="BPN2" s="163"/>
      <c r="BPO2" s="163"/>
      <c r="BPP2" s="163"/>
      <c r="BPQ2" s="163"/>
      <c r="BPR2" s="163"/>
      <c r="BPS2" s="163"/>
      <c r="BPT2" s="163"/>
      <c r="BPU2" s="163"/>
      <c r="BPV2" s="163"/>
      <c r="BPW2" s="163"/>
      <c r="BPX2" s="163"/>
      <c r="BPY2" s="163"/>
      <c r="BPZ2" s="163"/>
      <c r="BQA2" s="163"/>
      <c r="BQB2" s="163"/>
      <c r="BQC2" s="163"/>
      <c r="BQD2" s="163"/>
      <c r="BQE2" s="163"/>
      <c r="BQF2" s="163"/>
      <c r="BQG2" s="163"/>
      <c r="BQH2" s="163"/>
      <c r="BQI2" s="163"/>
      <c r="BQJ2" s="163"/>
      <c r="BQK2" s="163"/>
      <c r="BQL2" s="163"/>
      <c r="BQM2" s="163"/>
      <c r="BQN2" s="163"/>
      <c r="BQO2" s="163"/>
      <c r="BQP2" s="163"/>
      <c r="BQQ2" s="163"/>
      <c r="BQR2" s="163"/>
      <c r="BQS2" s="163"/>
      <c r="BQT2" s="163"/>
      <c r="BQU2" s="163"/>
      <c r="BQV2" s="163"/>
      <c r="BQW2" s="163"/>
      <c r="BQX2" s="163"/>
      <c r="BQY2" s="163"/>
      <c r="BQZ2" s="163"/>
      <c r="BRA2" s="163"/>
      <c r="BRB2" s="163"/>
      <c r="BRC2" s="163"/>
      <c r="BRD2" s="163"/>
      <c r="BRE2" s="163"/>
      <c r="BRF2" s="163"/>
      <c r="BRG2" s="163"/>
      <c r="BRH2" s="163"/>
      <c r="BRI2" s="163"/>
      <c r="BRJ2" s="163"/>
      <c r="BRK2" s="163"/>
      <c r="BRL2" s="163"/>
      <c r="BRM2" s="163"/>
      <c r="BRN2" s="163"/>
      <c r="BRO2" s="163"/>
      <c r="BRP2" s="163"/>
      <c r="BRQ2" s="163"/>
      <c r="BRR2" s="163"/>
      <c r="BRS2" s="163"/>
      <c r="BRT2" s="163"/>
      <c r="BRU2" s="163"/>
      <c r="BRV2" s="163"/>
      <c r="BRW2" s="163"/>
      <c r="BRX2" s="163"/>
      <c r="BRY2" s="163"/>
      <c r="BRZ2" s="163"/>
      <c r="BSA2" s="163"/>
      <c r="BSB2" s="163"/>
      <c r="BSC2" s="163"/>
      <c r="BSD2" s="163"/>
      <c r="BSE2" s="163"/>
      <c r="BSF2" s="163"/>
      <c r="BSG2" s="163"/>
      <c r="BSH2" s="163"/>
      <c r="BSI2" s="163"/>
      <c r="BSJ2" s="163"/>
      <c r="BSK2" s="163"/>
      <c r="BSL2" s="163"/>
      <c r="BSM2" s="163"/>
      <c r="BSN2" s="163"/>
      <c r="BSO2" s="163"/>
      <c r="BSP2" s="163"/>
      <c r="BSQ2" s="163"/>
      <c r="BSR2" s="163"/>
      <c r="BSS2" s="163"/>
      <c r="BST2" s="163"/>
      <c r="BSU2" s="163"/>
      <c r="BSV2" s="163"/>
      <c r="BSW2" s="163"/>
      <c r="BSX2" s="163"/>
      <c r="BSY2" s="163"/>
      <c r="BSZ2" s="163"/>
      <c r="BTA2" s="163"/>
      <c r="BTB2" s="163"/>
      <c r="BTC2" s="163"/>
      <c r="BTD2" s="163"/>
      <c r="BTE2" s="163"/>
      <c r="BTF2" s="163"/>
      <c r="BTG2" s="163"/>
      <c r="BTH2" s="163"/>
      <c r="BTI2" s="163"/>
      <c r="BTJ2" s="163"/>
      <c r="BTK2" s="163"/>
      <c r="BTL2" s="163"/>
      <c r="BTM2" s="163"/>
      <c r="BTN2" s="163"/>
      <c r="BTO2" s="163"/>
      <c r="BTP2" s="163"/>
      <c r="BTQ2" s="163"/>
      <c r="BTR2" s="163"/>
      <c r="BTS2" s="163"/>
      <c r="BTT2" s="163"/>
      <c r="BTU2" s="163"/>
      <c r="BTV2" s="163"/>
      <c r="BTW2" s="163"/>
      <c r="BTX2" s="163"/>
      <c r="BTY2" s="163"/>
      <c r="BTZ2" s="163"/>
      <c r="BUA2" s="163"/>
      <c r="BUB2" s="163"/>
      <c r="BUC2" s="163"/>
      <c r="BUD2" s="163"/>
      <c r="BUE2" s="163"/>
      <c r="BUF2" s="163"/>
      <c r="BUG2" s="163"/>
      <c r="BUH2" s="163"/>
      <c r="BUI2" s="163"/>
      <c r="BUJ2" s="163"/>
      <c r="BUK2" s="163"/>
      <c r="BUL2" s="163"/>
      <c r="BUM2" s="163"/>
      <c r="BUN2" s="163"/>
      <c r="BUO2" s="163"/>
      <c r="BUP2" s="163"/>
      <c r="BUQ2" s="163"/>
      <c r="BUR2" s="163"/>
      <c r="BUS2" s="163"/>
      <c r="BUT2" s="163"/>
      <c r="BUU2" s="163"/>
      <c r="BUV2" s="163"/>
      <c r="BUW2" s="163"/>
      <c r="BUX2" s="163"/>
      <c r="BUY2" s="163"/>
      <c r="BUZ2" s="163"/>
      <c r="BVA2" s="163"/>
      <c r="BVB2" s="163"/>
      <c r="BVC2" s="163"/>
      <c r="BVD2" s="163"/>
      <c r="BVE2" s="163"/>
      <c r="BVF2" s="163"/>
      <c r="BVG2" s="163"/>
      <c r="BVH2" s="163"/>
      <c r="BVI2" s="163"/>
      <c r="BVJ2" s="163"/>
      <c r="BVK2" s="163"/>
      <c r="BVL2" s="163"/>
      <c r="BVM2" s="163"/>
      <c r="BVN2" s="163"/>
      <c r="BVO2" s="163"/>
      <c r="BVP2" s="163"/>
      <c r="BVQ2" s="163"/>
      <c r="BVR2" s="163"/>
      <c r="BVS2" s="163"/>
      <c r="BVT2" s="163"/>
      <c r="BVU2" s="163"/>
      <c r="BVV2" s="163"/>
      <c r="BVW2" s="163"/>
      <c r="BVX2" s="163"/>
      <c r="BVY2" s="163"/>
      <c r="BVZ2" s="163"/>
      <c r="BWA2" s="163"/>
      <c r="BWB2" s="163"/>
      <c r="BWC2" s="163"/>
      <c r="BWD2" s="163"/>
      <c r="BWE2" s="163"/>
      <c r="BWF2" s="163"/>
      <c r="BWG2" s="163"/>
      <c r="BWH2" s="163"/>
      <c r="BWI2" s="163"/>
      <c r="BWJ2" s="163"/>
      <c r="BWK2" s="163"/>
      <c r="BWL2" s="163"/>
      <c r="BWM2" s="163"/>
      <c r="BWN2" s="163"/>
      <c r="BWO2" s="163"/>
      <c r="BWP2" s="163"/>
      <c r="BWQ2" s="163"/>
      <c r="BWR2" s="163"/>
      <c r="BWS2" s="163"/>
      <c r="BWT2" s="163"/>
      <c r="BWU2" s="163"/>
      <c r="BWV2" s="163"/>
      <c r="BWW2" s="163"/>
      <c r="BWX2" s="163"/>
      <c r="BWY2" s="163"/>
      <c r="BWZ2" s="163"/>
      <c r="BXA2" s="163"/>
      <c r="BXB2" s="163"/>
      <c r="BXC2" s="163"/>
      <c r="BXD2" s="163"/>
      <c r="BXE2" s="163"/>
      <c r="BXF2" s="163"/>
      <c r="BXG2" s="163"/>
      <c r="BXH2" s="163"/>
      <c r="BXI2" s="163"/>
      <c r="BXJ2" s="163"/>
      <c r="BXK2" s="163"/>
      <c r="BXL2" s="163"/>
      <c r="BXM2" s="163"/>
      <c r="BXN2" s="163"/>
      <c r="BXO2" s="163"/>
      <c r="BXP2" s="163"/>
      <c r="BXQ2" s="163"/>
      <c r="BXR2" s="163"/>
      <c r="BXS2" s="163"/>
      <c r="BXT2" s="163"/>
      <c r="BXU2" s="163"/>
      <c r="BXV2" s="163"/>
      <c r="BXW2" s="163"/>
      <c r="BXX2" s="163"/>
      <c r="BXY2" s="163"/>
      <c r="BXZ2" s="163"/>
      <c r="BYA2" s="163"/>
      <c r="BYB2" s="163"/>
      <c r="BYC2" s="163"/>
      <c r="BYD2" s="163"/>
      <c r="BYE2" s="163"/>
      <c r="BYF2" s="163"/>
      <c r="BYG2" s="163"/>
      <c r="BYH2" s="163"/>
      <c r="BYI2" s="163"/>
      <c r="BYJ2" s="163"/>
      <c r="BYK2" s="163"/>
      <c r="BYL2" s="163"/>
      <c r="BYM2" s="163"/>
      <c r="BYN2" s="163"/>
      <c r="BYO2" s="163"/>
      <c r="BYP2" s="163"/>
      <c r="BYQ2" s="163"/>
      <c r="BYR2" s="163"/>
      <c r="BYS2" s="163"/>
      <c r="BYT2" s="163"/>
      <c r="BYU2" s="163"/>
      <c r="BYV2" s="163"/>
      <c r="BYW2" s="163"/>
      <c r="BYX2" s="163"/>
      <c r="BYY2" s="163"/>
      <c r="BYZ2" s="163"/>
      <c r="BZA2" s="163"/>
      <c r="BZB2" s="163"/>
      <c r="BZC2" s="163"/>
      <c r="BZD2" s="163"/>
      <c r="BZE2" s="163"/>
      <c r="BZF2" s="163"/>
      <c r="BZG2" s="163"/>
      <c r="BZH2" s="163"/>
      <c r="BZI2" s="163"/>
      <c r="BZJ2" s="163"/>
      <c r="BZK2" s="163"/>
      <c r="BZL2" s="163"/>
      <c r="BZM2" s="163"/>
      <c r="BZN2" s="163"/>
      <c r="BZO2" s="163"/>
      <c r="BZP2" s="163"/>
      <c r="BZQ2" s="163"/>
      <c r="BZR2" s="163"/>
      <c r="BZS2" s="163"/>
      <c r="BZT2" s="163"/>
      <c r="BZU2" s="163"/>
      <c r="BZV2" s="163"/>
      <c r="BZW2" s="163"/>
      <c r="BZX2" s="163"/>
      <c r="BZY2" s="163"/>
      <c r="BZZ2" s="163"/>
      <c r="CAA2" s="163"/>
      <c r="CAB2" s="163"/>
      <c r="CAC2" s="163"/>
      <c r="CAD2" s="163"/>
      <c r="CAE2" s="163"/>
      <c r="CAF2" s="163"/>
      <c r="CAG2" s="163"/>
      <c r="CAH2" s="163"/>
      <c r="CAI2" s="163"/>
      <c r="CAJ2" s="163"/>
      <c r="CAK2" s="163"/>
      <c r="CAL2" s="163"/>
      <c r="CAM2" s="163"/>
      <c r="CAN2" s="163"/>
      <c r="CAO2" s="163"/>
      <c r="CAP2" s="163"/>
      <c r="CAQ2" s="163"/>
      <c r="CAR2" s="163"/>
      <c r="CAS2" s="163"/>
      <c r="CAT2" s="163"/>
      <c r="CAU2" s="163"/>
      <c r="CAV2" s="163"/>
      <c r="CAW2" s="163"/>
      <c r="CAX2" s="163"/>
      <c r="CAY2" s="163"/>
      <c r="CAZ2" s="163"/>
      <c r="CBA2" s="163"/>
      <c r="CBB2" s="163"/>
      <c r="CBC2" s="163"/>
      <c r="CBD2" s="163"/>
      <c r="CBE2" s="163"/>
      <c r="CBF2" s="163"/>
      <c r="CBG2" s="163"/>
      <c r="CBH2" s="163"/>
      <c r="CBI2" s="163"/>
      <c r="CBJ2" s="163"/>
      <c r="CBK2" s="163"/>
      <c r="CBL2" s="163"/>
      <c r="CBM2" s="163"/>
      <c r="CBN2" s="163"/>
      <c r="CBO2" s="163"/>
      <c r="CBP2" s="163"/>
      <c r="CBQ2" s="163"/>
      <c r="CBR2" s="163"/>
      <c r="CBS2" s="163"/>
      <c r="CBT2" s="163"/>
      <c r="CBU2" s="163"/>
      <c r="CBV2" s="163"/>
      <c r="CBW2" s="163"/>
      <c r="CBX2" s="163"/>
      <c r="CBY2" s="163"/>
      <c r="CBZ2" s="163"/>
      <c r="CCA2" s="163"/>
      <c r="CCB2" s="163"/>
      <c r="CCC2" s="163"/>
      <c r="CCD2" s="163"/>
      <c r="CCE2" s="163"/>
      <c r="CCF2" s="163"/>
      <c r="CCG2" s="163"/>
      <c r="CCH2" s="163"/>
      <c r="CCI2" s="163"/>
      <c r="CCJ2" s="163"/>
      <c r="CCK2" s="163"/>
      <c r="CCL2" s="163"/>
      <c r="CCM2" s="163"/>
      <c r="CCN2" s="163"/>
      <c r="CCO2" s="163"/>
      <c r="CCP2" s="163"/>
      <c r="CCQ2" s="163"/>
      <c r="CCR2" s="163"/>
      <c r="CCS2" s="163"/>
      <c r="CCT2" s="163"/>
      <c r="CCU2" s="163"/>
      <c r="CCV2" s="163"/>
      <c r="CCW2" s="163"/>
      <c r="CCX2" s="163"/>
      <c r="CCY2" s="163"/>
      <c r="CCZ2" s="163"/>
      <c r="CDA2" s="163"/>
      <c r="CDB2" s="163"/>
      <c r="CDC2" s="163"/>
      <c r="CDD2" s="163"/>
      <c r="CDE2" s="163"/>
      <c r="CDF2" s="163"/>
      <c r="CDG2" s="163"/>
      <c r="CDH2" s="163"/>
      <c r="CDI2" s="163"/>
      <c r="CDJ2" s="163"/>
      <c r="CDK2" s="163"/>
      <c r="CDL2" s="163"/>
      <c r="CDM2" s="163"/>
      <c r="CDN2" s="163"/>
      <c r="CDO2" s="163"/>
      <c r="CDP2" s="163"/>
      <c r="CDQ2" s="163"/>
      <c r="CDR2" s="163"/>
      <c r="CDS2" s="163"/>
      <c r="CDT2" s="163"/>
      <c r="CDU2" s="163"/>
      <c r="CDV2" s="163"/>
      <c r="CDW2" s="163"/>
      <c r="CDX2" s="163"/>
      <c r="CDY2" s="163"/>
      <c r="CDZ2" s="163"/>
      <c r="CEA2" s="163"/>
      <c r="CEB2" s="163"/>
      <c r="CEC2" s="163"/>
      <c r="CED2" s="163"/>
      <c r="CEE2" s="163"/>
      <c r="CEF2" s="163"/>
      <c r="CEG2" s="163"/>
      <c r="CEH2" s="163"/>
      <c r="CEI2" s="163"/>
      <c r="CEJ2" s="163"/>
      <c r="CEK2" s="163"/>
      <c r="CEL2" s="163"/>
      <c r="CEM2" s="163"/>
      <c r="CEN2" s="163"/>
      <c r="CEO2" s="163"/>
      <c r="CEP2" s="163"/>
      <c r="CEQ2" s="163"/>
      <c r="CER2" s="163"/>
      <c r="CES2" s="163"/>
      <c r="CET2" s="163"/>
      <c r="CEU2" s="163"/>
      <c r="CEV2" s="163"/>
      <c r="CEW2" s="163"/>
      <c r="CEX2" s="163"/>
      <c r="CEY2" s="163"/>
      <c r="CEZ2" s="163"/>
      <c r="CFA2" s="163"/>
      <c r="CFB2" s="163"/>
      <c r="CFC2" s="163"/>
      <c r="CFD2" s="163"/>
      <c r="CFE2" s="163"/>
      <c r="CFF2" s="163"/>
      <c r="CFG2" s="163"/>
      <c r="CFH2" s="163"/>
      <c r="CFI2" s="163"/>
      <c r="CFJ2" s="163"/>
      <c r="CFK2" s="163"/>
      <c r="CFL2" s="163"/>
      <c r="CFM2" s="163"/>
      <c r="CFN2" s="163"/>
      <c r="CFO2" s="163"/>
      <c r="CFP2" s="163"/>
      <c r="CFQ2" s="163"/>
      <c r="CFR2" s="163"/>
      <c r="CFS2" s="163"/>
      <c r="CFT2" s="163"/>
      <c r="CFU2" s="163"/>
      <c r="CFV2" s="163"/>
      <c r="CFW2" s="163"/>
      <c r="CFX2" s="163"/>
      <c r="CFY2" s="163"/>
      <c r="CFZ2" s="163"/>
      <c r="CGA2" s="163"/>
      <c r="CGB2" s="163"/>
      <c r="CGC2" s="163"/>
      <c r="CGD2" s="163"/>
      <c r="CGE2" s="163"/>
      <c r="CGF2" s="163"/>
      <c r="CGG2" s="163"/>
      <c r="CGH2" s="163"/>
      <c r="CGI2" s="163"/>
      <c r="CGJ2" s="163"/>
      <c r="CGK2" s="163"/>
      <c r="CGL2" s="163"/>
      <c r="CGM2" s="163"/>
      <c r="CGN2" s="163"/>
      <c r="CGO2" s="163"/>
      <c r="CGP2" s="163"/>
      <c r="CGQ2" s="163"/>
      <c r="CGR2" s="163"/>
      <c r="CGS2" s="163"/>
      <c r="CGT2" s="163"/>
      <c r="CGU2" s="163"/>
      <c r="CGV2" s="163"/>
      <c r="CGW2" s="163"/>
      <c r="CGX2" s="163"/>
      <c r="CGY2" s="163"/>
      <c r="CGZ2" s="163"/>
      <c r="CHA2" s="163"/>
      <c r="CHB2" s="163"/>
      <c r="CHC2" s="163"/>
      <c r="CHD2" s="163"/>
      <c r="CHE2" s="163"/>
      <c r="CHF2" s="163"/>
      <c r="CHG2" s="163"/>
      <c r="CHH2" s="163"/>
      <c r="CHI2" s="163"/>
      <c r="CHJ2" s="163"/>
      <c r="CHK2" s="163"/>
      <c r="CHL2" s="163"/>
      <c r="CHM2" s="163"/>
      <c r="CHN2" s="163"/>
      <c r="CHO2" s="163"/>
      <c r="CHP2" s="163"/>
      <c r="CHQ2" s="163"/>
      <c r="CHR2" s="163"/>
      <c r="CHS2" s="163"/>
      <c r="CHT2" s="163"/>
      <c r="CHU2" s="163"/>
      <c r="CHV2" s="163"/>
      <c r="CHW2" s="163"/>
      <c r="CHX2" s="163"/>
      <c r="CHY2" s="163"/>
      <c r="CHZ2" s="163"/>
      <c r="CIA2" s="163"/>
      <c r="CIB2" s="163"/>
      <c r="CIC2" s="163"/>
      <c r="CID2" s="163"/>
      <c r="CIE2" s="163"/>
      <c r="CIF2" s="163"/>
      <c r="CIG2" s="163"/>
      <c r="CIH2" s="163"/>
      <c r="CII2" s="163"/>
      <c r="CIJ2" s="163"/>
      <c r="CIK2" s="163"/>
      <c r="CIL2" s="163"/>
      <c r="CIM2" s="163"/>
      <c r="CIN2" s="163"/>
      <c r="CIO2" s="163"/>
      <c r="CIP2" s="163"/>
      <c r="CIQ2" s="163"/>
      <c r="CIR2" s="163"/>
      <c r="CIS2" s="163"/>
      <c r="CIT2" s="163"/>
      <c r="CIU2" s="163"/>
      <c r="CIV2" s="163"/>
      <c r="CIW2" s="163"/>
      <c r="CIX2" s="163"/>
      <c r="CIY2" s="163"/>
      <c r="CIZ2" s="163"/>
      <c r="CJA2" s="163"/>
      <c r="CJB2" s="163"/>
      <c r="CJC2" s="163"/>
      <c r="CJD2" s="163"/>
      <c r="CJE2" s="163"/>
      <c r="CJF2" s="163"/>
      <c r="CJG2" s="163"/>
      <c r="CJH2" s="163"/>
      <c r="CJI2" s="163"/>
      <c r="CJJ2" s="163"/>
      <c r="CJK2" s="163"/>
      <c r="CJL2" s="163"/>
      <c r="CJM2" s="163"/>
      <c r="CJN2" s="163"/>
      <c r="CJO2" s="163"/>
      <c r="CJP2" s="163"/>
      <c r="CJQ2" s="163"/>
      <c r="CJR2" s="163"/>
      <c r="CJS2" s="163"/>
      <c r="CJT2" s="163"/>
      <c r="CJU2" s="163"/>
      <c r="CJV2" s="163"/>
      <c r="CJW2" s="163"/>
      <c r="CJX2" s="163"/>
      <c r="CJY2" s="163"/>
      <c r="CJZ2" s="163"/>
      <c r="CKA2" s="163"/>
      <c r="CKB2" s="163"/>
      <c r="CKC2" s="163"/>
      <c r="CKD2" s="163"/>
      <c r="CKE2" s="163"/>
      <c r="CKF2" s="163"/>
      <c r="CKG2" s="163"/>
      <c r="CKH2" s="163"/>
      <c r="CKI2" s="163"/>
      <c r="CKJ2" s="163"/>
      <c r="CKK2" s="163"/>
      <c r="CKL2" s="163"/>
      <c r="CKM2" s="163"/>
      <c r="CKN2" s="163"/>
      <c r="CKO2" s="163"/>
      <c r="CKP2" s="163"/>
      <c r="CKQ2" s="163"/>
      <c r="CKR2" s="163"/>
      <c r="CKS2" s="163"/>
      <c r="CKT2" s="163"/>
      <c r="CKU2" s="163"/>
      <c r="CKV2" s="163"/>
      <c r="CKW2" s="163"/>
      <c r="CKX2" s="163"/>
      <c r="CKY2" s="163"/>
      <c r="CKZ2" s="163"/>
      <c r="CLA2" s="163"/>
      <c r="CLB2" s="163"/>
      <c r="CLC2" s="163"/>
      <c r="CLD2" s="163"/>
      <c r="CLE2" s="163"/>
      <c r="CLF2" s="163"/>
      <c r="CLG2" s="163"/>
      <c r="CLH2" s="163"/>
      <c r="CLI2" s="163"/>
      <c r="CLJ2" s="163"/>
      <c r="CLK2" s="163"/>
      <c r="CLL2" s="163"/>
      <c r="CLM2" s="163"/>
      <c r="CLN2" s="163"/>
      <c r="CLO2" s="163"/>
      <c r="CLP2" s="163"/>
      <c r="CLQ2" s="163"/>
      <c r="CLR2" s="163"/>
      <c r="CLS2" s="163"/>
      <c r="CLT2" s="163"/>
      <c r="CLU2" s="163"/>
      <c r="CLV2" s="163"/>
      <c r="CLW2" s="163"/>
      <c r="CLX2" s="163"/>
      <c r="CLY2" s="163"/>
      <c r="CLZ2" s="163"/>
      <c r="CMA2" s="163"/>
      <c r="CMB2" s="163"/>
      <c r="CMC2" s="163"/>
      <c r="CMD2" s="163"/>
      <c r="CME2" s="163"/>
      <c r="CMF2" s="163"/>
      <c r="CMG2" s="163"/>
      <c r="CMH2" s="163"/>
      <c r="CMI2" s="163"/>
      <c r="CMJ2" s="163"/>
      <c r="CMK2" s="163"/>
      <c r="CML2" s="163"/>
      <c r="CMM2" s="163"/>
      <c r="CMN2" s="163"/>
      <c r="CMO2" s="163"/>
      <c r="CMP2" s="163"/>
      <c r="CMQ2" s="163"/>
      <c r="CMR2" s="163"/>
      <c r="CMS2" s="163"/>
      <c r="CMT2" s="163"/>
      <c r="CMU2" s="163"/>
      <c r="CMV2" s="163"/>
      <c r="CMW2" s="163"/>
      <c r="CMX2" s="163"/>
      <c r="CMY2" s="163"/>
      <c r="CMZ2" s="163"/>
      <c r="CNA2" s="163"/>
      <c r="CNB2" s="163"/>
      <c r="CNC2" s="163"/>
      <c r="CND2" s="163"/>
      <c r="CNE2" s="163"/>
      <c r="CNF2" s="163"/>
      <c r="CNG2" s="163"/>
      <c r="CNH2" s="163"/>
      <c r="CNI2" s="163"/>
      <c r="CNJ2" s="163"/>
      <c r="CNK2" s="163"/>
      <c r="CNL2" s="163"/>
      <c r="CNM2" s="163"/>
      <c r="CNN2" s="163"/>
      <c r="CNO2" s="163"/>
      <c r="CNP2" s="163"/>
      <c r="CNQ2" s="163"/>
      <c r="CNR2" s="163"/>
      <c r="CNS2" s="163"/>
      <c r="CNT2" s="163"/>
      <c r="CNU2" s="163"/>
      <c r="CNV2" s="163"/>
      <c r="CNW2" s="163"/>
      <c r="CNX2" s="163"/>
      <c r="CNY2" s="163"/>
      <c r="CNZ2" s="163"/>
      <c r="COA2" s="163"/>
      <c r="COB2" s="163"/>
      <c r="COC2" s="163"/>
      <c r="COD2" s="163"/>
      <c r="COE2" s="163"/>
      <c r="COF2" s="163"/>
      <c r="COG2" s="163"/>
      <c r="COH2" s="163"/>
      <c r="COI2" s="163"/>
      <c r="COJ2" s="163"/>
      <c r="COK2" s="163"/>
      <c r="COL2" s="163"/>
      <c r="COM2" s="163"/>
      <c r="CON2" s="163"/>
      <c r="COO2" s="163"/>
      <c r="COP2" s="163"/>
      <c r="COQ2" s="163"/>
      <c r="COR2" s="163"/>
      <c r="COS2" s="163"/>
      <c r="COT2" s="163"/>
      <c r="COU2" s="163"/>
      <c r="COV2" s="163"/>
      <c r="COW2" s="163"/>
      <c r="COX2" s="163"/>
      <c r="COY2" s="163"/>
      <c r="COZ2" s="163"/>
      <c r="CPA2" s="163"/>
      <c r="CPB2" s="163"/>
      <c r="CPC2" s="163"/>
      <c r="CPD2" s="163"/>
      <c r="CPE2" s="163"/>
      <c r="CPF2" s="163"/>
      <c r="CPG2" s="163"/>
      <c r="CPH2" s="163"/>
      <c r="CPI2" s="163"/>
      <c r="CPJ2" s="163"/>
      <c r="CPK2" s="163"/>
      <c r="CPL2" s="163"/>
      <c r="CPM2" s="163"/>
      <c r="CPN2" s="163"/>
      <c r="CPO2" s="163"/>
      <c r="CPP2" s="163"/>
      <c r="CPQ2" s="163"/>
      <c r="CPR2" s="163"/>
      <c r="CPS2" s="163"/>
      <c r="CPT2" s="163"/>
      <c r="CPU2" s="163"/>
      <c r="CPV2" s="163"/>
      <c r="CPW2" s="163"/>
      <c r="CPX2" s="163"/>
      <c r="CPY2" s="163"/>
      <c r="CPZ2" s="163"/>
      <c r="CQA2" s="163"/>
      <c r="CQB2" s="163"/>
      <c r="CQC2" s="163"/>
      <c r="CQD2" s="163"/>
      <c r="CQE2" s="163"/>
      <c r="CQF2" s="163"/>
      <c r="CQG2" s="163"/>
      <c r="CQH2" s="163"/>
      <c r="CQI2" s="163"/>
      <c r="CQJ2" s="163"/>
      <c r="CQK2" s="163"/>
      <c r="CQL2" s="163"/>
      <c r="CQM2" s="163"/>
      <c r="CQN2" s="163"/>
      <c r="CQO2" s="163"/>
      <c r="CQP2" s="163"/>
      <c r="CQQ2" s="163"/>
      <c r="CQR2" s="163"/>
      <c r="CQS2" s="163"/>
      <c r="CQT2" s="163"/>
      <c r="CQU2" s="163"/>
      <c r="CQV2" s="163"/>
      <c r="CQW2" s="163"/>
      <c r="CQX2" s="163"/>
      <c r="CQY2" s="163"/>
      <c r="CQZ2" s="163"/>
      <c r="CRA2" s="163"/>
      <c r="CRB2" s="163"/>
      <c r="CRC2" s="163"/>
      <c r="CRD2" s="163"/>
      <c r="CRE2" s="163"/>
      <c r="CRF2" s="163"/>
      <c r="CRG2" s="163"/>
      <c r="CRH2" s="163"/>
      <c r="CRI2" s="163"/>
      <c r="CRJ2" s="163"/>
      <c r="CRK2" s="163"/>
      <c r="CRL2" s="163"/>
      <c r="CRM2" s="163"/>
      <c r="CRN2" s="163"/>
      <c r="CRO2" s="163"/>
      <c r="CRP2" s="163"/>
      <c r="CRQ2" s="163"/>
      <c r="CRR2" s="163"/>
      <c r="CRS2" s="163"/>
      <c r="CRT2" s="163"/>
      <c r="CRU2" s="163"/>
      <c r="CRV2" s="163"/>
      <c r="CRW2" s="163"/>
      <c r="CRX2" s="163"/>
      <c r="CRY2" s="163"/>
      <c r="CRZ2" s="163"/>
      <c r="CSA2" s="163"/>
      <c r="CSB2" s="163"/>
      <c r="CSC2" s="163"/>
      <c r="CSD2" s="163"/>
      <c r="CSE2" s="163"/>
      <c r="CSF2" s="163"/>
      <c r="CSG2" s="163"/>
      <c r="CSH2" s="163"/>
      <c r="CSI2" s="163"/>
      <c r="CSJ2" s="163"/>
      <c r="CSK2" s="163"/>
      <c r="CSL2" s="163"/>
      <c r="CSM2" s="163"/>
      <c r="CSN2" s="163"/>
      <c r="CSO2" s="163"/>
      <c r="CSP2" s="163"/>
      <c r="CSQ2" s="163"/>
      <c r="CSR2" s="163"/>
      <c r="CSS2" s="163"/>
      <c r="CST2" s="163"/>
      <c r="CSU2" s="163"/>
      <c r="CSV2" s="163"/>
      <c r="CSW2" s="163"/>
      <c r="CSX2" s="163"/>
      <c r="CSY2" s="163"/>
      <c r="CSZ2" s="163"/>
      <c r="CTA2" s="163"/>
      <c r="CTB2" s="163"/>
      <c r="CTC2" s="163"/>
      <c r="CTD2" s="163"/>
      <c r="CTE2" s="163"/>
      <c r="CTF2" s="163"/>
      <c r="CTG2" s="163"/>
      <c r="CTH2" s="163"/>
      <c r="CTI2" s="163"/>
      <c r="CTJ2" s="163"/>
      <c r="CTK2" s="163"/>
      <c r="CTL2" s="163"/>
      <c r="CTM2" s="163"/>
      <c r="CTN2" s="163"/>
      <c r="CTO2" s="163"/>
      <c r="CTP2" s="163"/>
      <c r="CTQ2" s="163"/>
      <c r="CTR2" s="163"/>
      <c r="CTS2" s="163"/>
      <c r="CTT2" s="163"/>
      <c r="CTU2" s="163"/>
      <c r="CTV2" s="163"/>
      <c r="CTW2" s="163"/>
      <c r="CTX2" s="163"/>
      <c r="CTY2" s="163"/>
      <c r="CTZ2" s="163"/>
      <c r="CUA2" s="163"/>
      <c r="CUB2" s="163"/>
      <c r="CUC2" s="163"/>
      <c r="CUD2" s="163"/>
      <c r="CUE2" s="163"/>
      <c r="CUF2" s="163"/>
      <c r="CUG2" s="163"/>
      <c r="CUH2" s="163"/>
      <c r="CUI2" s="163"/>
      <c r="CUJ2" s="163"/>
      <c r="CUK2" s="163"/>
      <c r="CUL2" s="163"/>
      <c r="CUM2" s="163"/>
      <c r="CUN2" s="163"/>
      <c r="CUO2" s="163"/>
      <c r="CUP2" s="163"/>
      <c r="CUQ2" s="163"/>
      <c r="CUR2" s="163"/>
      <c r="CUS2" s="163"/>
      <c r="CUT2" s="163"/>
      <c r="CUU2" s="163"/>
      <c r="CUV2" s="163"/>
      <c r="CUW2" s="163"/>
      <c r="CUX2" s="163"/>
      <c r="CUY2" s="163"/>
      <c r="CUZ2" s="163"/>
      <c r="CVA2" s="163"/>
      <c r="CVB2" s="163"/>
      <c r="CVC2" s="163"/>
      <c r="CVD2" s="163"/>
      <c r="CVE2" s="163"/>
      <c r="CVF2" s="163"/>
      <c r="CVG2" s="163"/>
      <c r="CVH2" s="163"/>
      <c r="CVI2" s="163"/>
      <c r="CVJ2" s="163"/>
      <c r="CVK2" s="163"/>
      <c r="CVL2" s="163"/>
      <c r="CVM2" s="163"/>
      <c r="CVN2" s="163"/>
      <c r="CVO2" s="163"/>
      <c r="CVP2" s="163"/>
      <c r="CVQ2" s="163"/>
      <c r="CVR2" s="163"/>
      <c r="CVS2" s="163"/>
      <c r="CVT2" s="163"/>
      <c r="CVU2" s="163"/>
      <c r="CVV2" s="163"/>
      <c r="CVW2" s="163"/>
      <c r="CVX2" s="163"/>
      <c r="CVY2" s="163"/>
      <c r="CVZ2" s="163"/>
      <c r="CWA2" s="163"/>
      <c r="CWB2" s="163"/>
      <c r="CWC2" s="163"/>
      <c r="CWD2" s="163"/>
      <c r="CWE2" s="163"/>
      <c r="CWF2" s="163"/>
      <c r="CWG2" s="163"/>
      <c r="CWH2" s="163"/>
      <c r="CWI2" s="163"/>
      <c r="CWJ2" s="163"/>
      <c r="CWK2" s="163"/>
      <c r="CWL2" s="163"/>
      <c r="CWM2" s="163"/>
      <c r="CWN2" s="163"/>
      <c r="CWO2" s="163"/>
      <c r="CWP2" s="163"/>
      <c r="CWQ2" s="163"/>
      <c r="CWR2" s="163"/>
      <c r="CWS2" s="163"/>
      <c r="CWT2" s="163"/>
      <c r="CWU2" s="163"/>
      <c r="CWV2" s="163"/>
      <c r="CWW2" s="163"/>
      <c r="CWX2" s="163"/>
      <c r="CWY2" s="163"/>
      <c r="CWZ2" s="163"/>
      <c r="CXA2" s="163"/>
      <c r="CXB2" s="163"/>
      <c r="CXC2" s="163"/>
      <c r="CXD2" s="163"/>
      <c r="CXE2" s="163"/>
      <c r="CXF2" s="163"/>
      <c r="CXG2" s="163"/>
      <c r="CXH2" s="163"/>
      <c r="CXI2" s="163"/>
      <c r="CXJ2" s="163"/>
      <c r="CXK2" s="163"/>
      <c r="CXL2" s="163"/>
      <c r="CXM2" s="163"/>
      <c r="CXN2" s="163"/>
      <c r="CXO2" s="163"/>
      <c r="CXP2" s="163"/>
      <c r="CXQ2" s="163"/>
      <c r="CXR2" s="163"/>
      <c r="CXS2" s="163"/>
      <c r="CXT2" s="163"/>
      <c r="CXU2" s="163"/>
      <c r="CXV2" s="163"/>
      <c r="CXW2" s="163"/>
      <c r="CXX2" s="163"/>
      <c r="CXY2" s="163"/>
      <c r="CXZ2" s="163"/>
      <c r="CYA2" s="163"/>
      <c r="CYB2" s="163"/>
      <c r="CYC2" s="163"/>
      <c r="CYD2" s="163"/>
      <c r="CYE2" s="163"/>
      <c r="CYF2" s="163"/>
      <c r="CYG2" s="163"/>
      <c r="CYH2" s="163"/>
      <c r="CYI2" s="163"/>
      <c r="CYJ2" s="163"/>
      <c r="CYK2" s="163"/>
      <c r="CYL2" s="163"/>
      <c r="CYM2" s="163"/>
      <c r="CYN2" s="163"/>
      <c r="CYO2" s="163"/>
      <c r="CYP2" s="163"/>
      <c r="CYQ2" s="163"/>
      <c r="CYR2" s="163"/>
      <c r="CYS2" s="163"/>
      <c r="CYT2" s="163"/>
      <c r="CYU2" s="163"/>
      <c r="CYV2" s="163"/>
      <c r="CYW2" s="163"/>
      <c r="CYX2" s="163"/>
      <c r="CYY2" s="163"/>
      <c r="CYZ2" s="163"/>
      <c r="CZA2" s="163"/>
      <c r="CZB2" s="163"/>
      <c r="CZC2" s="163"/>
      <c r="CZD2" s="163"/>
      <c r="CZE2" s="163"/>
      <c r="CZF2" s="163"/>
      <c r="CZG2" s="163"/>
      <c r="CZH2" s="163"/>
      <c r="CZI2" s="163"/>
      <c r="CZJ2" s="163"/>
      <c r="CZK2" s="163"/>
      <c r="CZL2" s="163"/>
      <c r="CZM2" s="163"/>
      <c r="CZN2" s="163"/>
      <c r="CZO2" s="163"/>
      <c r="CZP2" s="163"/>
      <c r="CZQ2" s="163"/>
      <c r="CZR2" s="163"/>
      <c r="CZS2" s="163"/>
      <c r="CZT2" s="163"/>
      <c r="CZU2" s="163"/>
      <c r="CZV2" s="163"/>
      <c r="CZW2" s="163"/>
      <c r="CZX2" s="163"/>
      <c r="CZY2" s="163"/>
      <c r="CZZ2" s="163"/>
      <c r="DAA2" s="163"/>
      <c r="DAB2" s="163"/>
      <c r="DAC2" s="163"/>
      <c r="DAD2" s="163"/>
      <c r="DAE2" s="163"/>
      <c r="DAF2" s="163"/>
      <c r="DAG2" s="163"/>
      <c r="DAH2" s="163"/>
      <c r="DAI2" s="163"/>
      <c r="DAJ2" s="163"/>
      <c r="DAK2" s="163"/>
      <c r="DAL2" s="163"/>
      <c r="DAM2" s="163"/>
      <c r="DAN2" s="163"/>
      <c r="DAO2" s="163"/>
      <c r="DAP2" s="163"/>
      <c r="DAQ2" s="163"/>
      <c r="DAR2" s="163"/>
      <c r="DAS2" s="163"/>
      <c r="DAT2" s="163"/>
      <c r="DAU2" s="163"/>
      <c r="DAV2" s="163"/>
      <c r="DAW2" s="163"/>
      <c r="DAX2" s="163"/>
      <c r="DAY2" s="163"/>
      <c r="DAZ2" s="163"/>
      <c r="DBA2" s="163"/>
      <c r="DBB2" s="163"/>
      <c r="DBC2" s="163"/>
      <c r="DBD2" s="163"/>
      <c r="DBE2" s="163"/>
      <c r="DBF2" s="163"/>
      <c r="DBG2" s="163"/>
      <c r="DBH2" s="163"/>
      <c r="DBI2" s="163"/>
      <c r="DBJ2" s="163"/>
      <c r="DBK2" s="163"/>
      <c r="DBL2" s="163"/>
      <c r="DBM2" s="163"/>
      <c r="DBN2" s="163"/>
      <c r="DBO2" s="163"/>
      <c r="DBP2" s="163"/>
      <c r="DBQ2" s="163"/>
      <c r="DBR2" s="163"/>
      <c r="DBS2" s="163"/>
      <c r="DBT2" s="163"/>
      <c r="DBU2" s="163"/>
      <c r="DBV2" s="163"/>
      <c r="DBW2" s="163"/>
      <c r="DBX2" s="163"/>
      <c r="DBY2" s="163"/>
      <c r="DBZ2" s="163"/>
      <c r="DCA2" s="163"/>
      <c r="DCB2" s="163"/>
      <c r="DCC2" s="163"/>
      <c r="DCD2" s="163"/>
      <c r="DCE2" s="163"/>
      <c r="DCF2" s="163"/>
      <c r="DCG2" s="163"/>
      <c r="DCH2" s="163"/>
      <c r="DCI2" s="163"/>
      <c r="DCJ2" s="163"/>
      <c r="DCK2" s="163"/>
      <c r="DCL2" s="163"/>
      <c r="DCM2" s="163"/>
      <c r="DCN2" s="163"/>
      <c r="DCO2" s="163"/>
      <c r="DCP2" s="163"/>
      <c r="DCQ2" s="163"/>
      <c r="DCR2" s="163"/>
      <c r="DCS2" s="163"/>
      <c r="DCT2" s="163"/>
      <c r="DCU2" s="163"/>
      <c r="DCV2" s="163"/>
      <c r="DCW2" s="163"/>
      <c r="DCX2" s="163"/>
      <c r="DCY2" s="163"/>
      <c r="DCZ2" s="163"/>
      <c r="DDA2" s="163"/>
      <c r="DDB2" s="163"/>
      <c r="DDC2" s="163"/>
      <c r="DDD2" s="163"/>
      <c r="DDE2" s="163"/>
      <c r="DDF2" s="163"/>
      <c r="DDG2" s="163"/>
      <c r="DDH2" s="163"/>
      <c r="DDI2" s="163"/>
      <c r="DDJ2" s="163"/>
      <c r="DDK2" s="163"/>
      <c r="DDL2" s="163"/>
      <c r="DDM2" s="163"/>
      <c r="DDN2" s="163"/>
      <c r="DDO2" s="163"/>
      <c r="DDP2" s="163"/>
      <c r="DDQ2" s="163"/>
      <c r="DDR2" s="163"/>
      <c r="DDS2" s="163"/>
      <c r="DDT2" s="163"/>
      <c r="DDU2" s="163"/>
      <c r="DDV2" s="163"/>
      <c r="DDW2" s="163"/>
      <c r="DDX2" s="163"/>
      <c r="DDY2" s="163"/>
      <c r="DDZ2" s="163"/>
      <c r="DEA2" s="163"/>
      <c r="DEB2" s="163"/>
      <c r="DEC2" s="163"/>
      <c r="DED2" s="163"/>
      <c r="DEE2" s="163"/>
      <c r="DEF2" s="163"/>
      <c r="DEG2" s="163"/>
      <c r="DEH2" s="163"/>
      <c r="DEI2" s="163"/>
      <c r="DEJ2" s="163"/>
      <c r="DEK2" s="163"/>
      <c r="DEL2" s="163"/>
      <c r="DEM2" s="163"/>
      <c r="DEN2" s="163"/>
      <c r="DEO2" s="163"/>
      <c r="DEP2" s="163"/>
      <c r="DEQ2" s="163"/>
      <c r="DER2" s="163"/>
      <c r="DES2" s="163"/>
      <c r="DET2" s="163"/>
      <c r="DEU2" s="163"/>
      <c r="DEV2" s="163"/>
      <c r="DEW2" s="163"/>
      <c r="DEX2" s="163"/>
      <c r="DEY2" s="163"/>
      <c r="DEZ2" s="163"/>
      <c r="DFA2" s="163"/>
      <c r="DFB2" s="163"/>
      <c r="DFC2" s="163"/>
      <c r="DFD2" s="163"/>
      <c r="DFE2" s="163"/>
      <c r="DFF2" s="163"/>
      <c r="DFG2" s="163"/>
      <c r="DFH2" s="163"/>
      <c r="DFI2" s="163"/>
      <c r="DFJ2" s="163"/>
      <c r="DFK2" s="163"/>
      <c r="DFL2" s="163"/>
      <c r="DFM2" s="163"/>
      <c r="DFN2" s="163"/>
      <c r="DFO2" s="163"/>
      <c r="DFP2" s="163"/>
      <c r="DFQ2" s="163"/>
      <c r="DFR2" s="163"/>
      <c r="DFS2" s="163"/>
      <c r="DFT2" s="163"/>
      <c r="DFU2" s="163"/>
      <c r="DFV2" s="163"/>
      <c r="DFW2" s="163"/>
      <c r="DFX2" s="163"/>
      <c r="DFY2" s="163"/>
      <c r="DFZ2" s="163"/>
      <c r="DGA2" s="163"/>
      <c r="DGB2" s="163"/>
      <c r="DGC2" s="163"/>
      <c r="DGD2" s="163"/>
      <c r="DGE2" s="163"/>
      <c r="DGF2" s="163"/>
      <c r="DGG2" s="163"/>
      <c r="DGH2" s="163"/>
      <c r="DGI2" s="163"/>
      <c r="DGJ2" s="163"/>
      <c r="DGK2" s="163"/>
      <c r="DGL2" s="163"/>
      <c r="DGM2" s="163"/>
      <c r="DGN2" s="163"/>
      <c r="DGO2" s="163"/>
      <c r="DGP2" s="163"/>
      <c r="DGQ2" s="163"/>
      <c r="DGR2" s="163"/>
      <c r="DGS2" s="163"/>
      <c r="DGT2" s="163"/>
      <c r="DGU2" s="163"/>
      <c r="DGV2" s="163"/>
      <c r="DGW2" s="163"/>
      <c r="DGX2" s="163"/>
      <c r="DGY2" s="163"/>
      <c r="DGZ2" s="163"/>
      <c r="DHA2" s="163"/>
      <c r="DHB2" s="163"/>
      <c r="DHC2" s="163"/>
      <c r="DHD2" s="163"/>
      <c r="DHE2" s="163"/>
      <c r="DHF2" s="163"/>
      <c r="DHG2" s="163"/>
      <c r="DHH2" s="163"/>
      <c r="DHI2" s="163"/>
      <c r="DHJ2" s="163"/>
      <c r="DHK2" s="163"/>
      <c r="DHL2" s="163"/>
      <c r="DHM2" s="163"/>
      <c r="DHN2" s="163"/>
      <c r="DHO2" s="163"/>
      <c r="DHP2" s="163"/>
      <c r="DHQ2" s="163"/>
      <c r="DHR2" s="163"/>
      <c r="DHS2" s="163"/>
      <c r="DHT2" s="163"/>
      <c r="DHU2" s="163"/>
      <c r="DHV2" s="163"/>
      <c r="DHW2" s="163"/>
      <c r="DHX2" s="163"/>
      <c r="DHY2" s="163"/>
      <c r="DHZ2" s="163"/>
      <c r="DIA2" s="163"/>
      <c r="DIB2" s="163"/>
      <c r="DIC2" s="163"/>
      <c r="DID2" s="163"/>
      <c r="DIE2" s="163"/>
      <c r="DIF2" s="163"/>
      <c r="DIG2" s="163"/>
      <c r="DIH2" s="163"/>
      <c r="DII2" s="163"/>
      <c r="DIJ2" s="163"/>
      <c r="DIK2" s="163"/>
      <c r="DIL2" s="163"/>
      <c r="DIM2" s="163"/>
      <c r="DIN2" s="163"/>
      <c r="DIO2" s="163"/>
      <c r="DIP2" s="163"/>
      <c r="DIQ2" s="163"/>
      <c r="DIR2" s="163"/>
      <c r="DIS2" s="163"/>
      <c r="DIT2" s="163"/>
      <c r="DIU2" s="163"/>
      <c r="DIV2" s="163"/>
      <c r="DIW2" s="163"/>
      <c r="DIX2" s="163"/>
      <c r="DIY2" s="163"/>
      <c r="DIZ2" s="163"/>
      <c r="DJA2" s="163"/>
      <c r="DJB2" s="163"/>
      <c r="DJC2" s="163"/>
      <c r="DJD2" s="163"/>
      <c r="DJE2" s="163"/>
      <c r="DJF2" s="163"/>
      <c r="DJG2" s="163"/>
      <c r="DJH2" s="163"/>
      <c r="DJI2" s="163"/>
      <c r="DJJ2" s="163"/>
      <c r="DJK2" s="163"/>
      <c r="DJL2" s="163"/>
      <c r="DJM2" s="163"/>
      <c r="DJN2" s="163"/>
      <c r="DJO2" s="163"/>
      <c r="DJP2" s="163"/>
      <c r="DJQ2" s="163"/>
      <c r="DJR2" s="163"/>
      <c r="DJS2" s="163"/>
      <c r="DJT2" s="163"/>
      <c r="DJU2" s="163"/>
      <c r="DJV2" s="163"/>
      <c r="DJW2" s="163"/>
      <c r="DJX2" s="163"/>
      <c r="DJY2" s="163"/>
      <c r="DJZ2" s="163"/>
      <c r="DKA2" s="163"/>
      <c r="DKB2" s="163"/>
      <c r="DKC2" s="163"/>
      <c r="DKD2" s="163"/>
      <c r="DKE2" s="163"/>
      <c r="DKF2" s="163"/>
      <c r="DKG2" s="163"/>
      <c r="DKH2" s="163"/>
      <c r="DKI2" s="163"/>
      <c r="DKJ2" s="163"/>
      <c r="DKK2" s="163"/>
      <c r="DKL2" s="163"/>
      <c r="DKM2" s="163"/>
      <c r="DKN2" s="163"/>
      <c r="DKO2" s="163"/>
      <c r="DKP2" s="163"/>
      <c r="DKQ2" s="163"/>
      <c r="DKR2" s="163"/>
      <c r="DKS2" s="163"/>
      <c r="DKT2" s="163"/>
      <c r="DKU2" s="163"/>
      <c r="DKV2" s="163"/>
      <c r="DKW2" s="163"/>
      <c r="DKX2" s="163"/>
      <c r="DKY2" s="163"/>
      <c r="DKZ2" s="163"/>
      <c r="DLA2" s="163"/>
      <c r="DLB2" s="163"/>
      <c r="DLC2" s="163"/>
      <c r="DLD2" s="163"/>
      <c r="DLE2" s="163"/>
      <c r="DLF2" s="163"/>
      <c r="DLG2" s="163"/>
      <c r="DLH2" s="163"/>
      <c r="DLI2" s="163"/>
      <c r="DLJ2" s="163"/>
      <c r="DLK2" s="163"/>
      <c r="DLL2" s="163"/>
      <c r="DLM2" s="163"/>
      <c r="DLN2" s="163"/>
      <c r="DLO2" s="163"/>
      <c r="DLP2" s="163"/>
      <c r="DLQ2" s="163"/>
      <c r="DLR2" s="163"/>
      <c r="DLS2" s="163"/>
      <c r="DLT2" s="163"/>
      <c r="DLU2" s="163"/>
      <c r="DLV2" s="163"/>
      <c r="DLW2" s="163"/>
      <c r="DLX2" s="163"/>
      <c r="DLY2" s="163"/>
      <c r="DLZ2" s="163"/>
      <c r="DMA2" s="163"/>
      <c r="DMB2" s="163"/>
      <c r="DMC2" s="163"/>
      <c r="DMD2" s="163"/>
      <c r="DME2" s="163"/>
      <c r="DMF2" s="163"/>
      <c r="DMG2" s="163"/>
      <c r="DMH2" s="163"/>
      <c r="DMI2" s="163"/>
      <c r="DMJ2" s="163"/>
      <c r="DMK2" s="163"/>
      <c r="DML2" s="163"/>
      <c r="DMM2" s="163"/>
      <c r="DMN2" s="163"/>
      <c r="DMO2" s="163"/>
      <c r="DMP2" s="163"/>
      <c r="DMQ2" s="163"/>
      <c r="DMR2" s="163"/>
      <c r="DMS2" s="163"/>
      <c r="DMT2" s="163"/>
      <c r="DMU2" s="163"/>
      <c r="DMV2" s="163"/>
      <c r="DMW2" s="163"/>
      <c r="DMX2" s="163"/>
      <c r="DMY2" s="163"/>
      <c r="DMZ2" s="163"/>
      <c r="DNA2" s="163"/>
      <c r="DNB2" s="163"/>
      <c r="DNC2" s="163"/>
      <c r="DND2" s="163"/>
      <c r="DNE2" s="163"/>
      <c r="DNF2" s="163"/>
      <c r="DNG2" s="163"/>
      <c r="DNH2" s="163"/>
      <c r="DNI2" s="163"/>
      <c r="DNJ2" s="163"/>
      <c r="DNK2" s="163"/>
      <c r="DNL2" s="163"/>
      <c r="DNM2" s="163"/>
      <c r="DNN2" s="163"/>
      <c r="DNO2" s="163"/>
      <c r="DNP2" s="163"/>
      <c r="DNQ2" s="163"/>
      <c r="DNR2" s="163"/>
      <c r="DNS2" s="163"/>
      <c r="DNT2" s="163"/>
      <c r="DNU2" s="163"/>
      <c r="DNV2" s="163"/>
      <c r="DNW2" s="163"/>
      <c r="DNX2" s="163"/>
      <c r="DNY2" s="163"/>
      <c r="DNZ2" s="163"/>
      <c r="DOA2" s="163"/>
      <c r="DOB2" s="163"/>
      <c r="DOC2" s="163"/>
      <c r="DOD2" s="163"/>
      <c r="DOE2" s="163"/>
      <c r="DOF2" s="163"/>
      <c r="DOG2" s="163"/>
      <c r="DOH2" s="163"/>
      <c r="DOI2" s="163"/>
      <c r="DOJ2" s="163"/>
      <c r="DOK2" s="163"/>
      <c r="DOL2" s="163"/>
      <c r="DOM2" s="163"/>
      <c r="DON2" s="163"/>
      <c r="DOO2" s="163"/>
      <c r="DOP2" s="163"/>
      <c r="DOQ2" s="163"/>
      <c r="DOR2" s="163"/>
      <c r="DOS2" s="163"/>
      <c r="DOT2" s="163"/>
      <c r="DOU2" s="163"/>
      <c r="DOV2" s="163"/>
      <c r="DOW2" s="163"/>
      <c r="DOX2" s="163"/>
      <c r="DOY2" s="163"/>
      <c r="DOZ2" s="163"/>
      <c r="DPA2" s="163"/>
      <c r="DPB2" s="163"/>
      <c r="DPC2" s="163"/>
      <c r="DPD2" s="163"/>
      <c r="DPE2" s="163"/>
      <c r="DPF2" s="163"/>
      <c r="DPG2" s="163"/>
      <c r="DPH2" s="163"/>
      <c r="DPI2" s="163"/>
      <c r="DPJ2" s="163"/>
      <c r="DPK2" s="163"/>
      <c r="DPL2" s="163"/>
      <c r="DPM2" s="163"/>
      <c r="DPN2" s="163"/>
      <c r="DPO2" s="163"/>
      <c r="DPP2" s="163"/>
      <c r="DPQ2" s="163"/>
      <c r="DPR2" s="163"/>
      <c r="DPS2" s="163"/>
      <c r="DPT2" s="163"/>
      <c r="DPU2" s="163"/>
      <c r="DPV2" s="163"/>
      <c r="DPW2" s="163"/>
      <c r="DPX2" s="163"/>
      <c r="DPY2" s="163"/>
      <c r="DPZ2" s="163"/>
      <c r="DQA2" s="163"/>
      <c r="DQB2" s="163"/>
      <c r="DQC2" s="163"/>
      <c r="DQD2" s="163"/>
      <c r="DQE2" s="163"/>
      <c r="DQF2" s="163"/>
      <c r="DQG2" s="163"/>
      <c r="DQH2" s="163"/>
      <c r="DQI2" s="163"/>
      <c r="DQJ2" s="163"/>
      <c r="DQK2" s="163"/>
      <c r="DQL2" s="163"/>
      <c r="DQM2" s="163"/>
      <c r="DQN2" s="163"/>
      <c r="DQO2" s="163"/>
      <c r="DQP2" s="163"/>
      <c r="DQQ2" s="163"/>
      <c r="DQR2" s="163"/>
      <c r="DQS2" s="163"/>
      <c r="DQT2" s="163"/>
      <c r="DQU2" s="163"/>
      <c r="DQV2" s="163"/>
      <c r="DQW2" s="163"/>
      <c r="DQX2" s="163"/>
      <c r="DQY2" s="163"/>
      <c r="DQZ2" s="163"/>
      <c r="DRA2" s="163"/>
      <c r="DRB2" s="163"/>
      <c r="DRC2" s="163"/>
      <c r="DRD2" s="163"/>
      <c r="DRE2" s="163"/>
      <c r="DRF2" s="163"/>
      <c r="DRG2" s="163"/>
      <c r="DRH2" s="163"/>
      <c r="DRI2" s="163"/>
      <c r="DRJ2" s="163"/>
      <c r="DRK2" s="163"/>
      <c r="DRL2" s="163"/>
      <c r="DRM2" s="163"/>
      <c r="DRN2" s="163"/>
      <c r="DRO2" s="163"/>
      <c r="DRP2" s="163"/>
      <c r="DRQ2" s="163"/>
      <c r="DRR2" s="163"/>
      <c r="DRS2" s="163"/>
      <c r="DRT2" s="163"/>
      <c r="DRU2" s="163"/>
      <c r="DRV2" s="163"/>
      <c r="DRW2" s="163"/>
      <c r="DRX2" s="163"/>
      <c r="DRY2" s="163"/>
      <c r="DRZ2" s="163"/>
      <c r="DSA2" s="163"/>
      <c r="DSB2" s="163"/>
      <c r="DSC2" s="163"/>
      <c r="DSD2" s="163"/>
      <c r="DSE2" s="163"/>
      <c r="DSF2" s="163"/>
      <c r="DSG2" s="163"/>
      <c r="DSH2" s="163"/>
      <c r="DSI2" s="163"/>
      <c r="DSJ2" s="163"/>
      <c r="DSK2" s="163"/>
      <c r="DSL2" s="163"/>
      <c r="DSM2" s="163"/>
      <c r="DSN2" s="163"/>
      <c r="DSO2" s="163"/>
      <c r="DSP2" s="163"/>
      <c r="DSQ2" s="163"/>
      <c r="DSR2" s="163"/>
      <c r="DSS2" s="163"/>
      <c r="DST2" s="163"/>
      <c r="DSU2" s="163"/>
      <c r="DSV2" s="163"/>
      <c r="DSW2" s="163"/>
      <c r="DSX2" s="163"/>
      <c r="DSY2" s="163"/>
      <c r="DSZ2" s="163"/>
      <c r="DTA2" s="163"/>
      <c r="DTB2" s="163"/>
      <c r="DTC2" s="163"/>
      <c r="DTD2" s="163"/>
      <c r="DTE2" s="163"/>
      <c r="DTF2" s="163"/>
      <c r="DTG2" s="163"/>
      <c r="DTH2" s="163"/>
      <c r="DTI2" s="163"/>
      <c r="DTJ2" s="163"/>
      <c r="DTK2" s="163"/>
      <c r="DTL2" s="163"/>
      <c r="DTM2" s="163"/>
      <c r="DTN2" s="163"/>
      <c r="DTO2" s="163"/>
      <c r="DTP2" s="163"/>
      <c r="DTQ2" s="163"/>
      <c r="DTR2" s="163"/>
      <c r="DTS2" s="163"/>
      <c r="DTT2" s="163"/>
      <c r="DTU2" s="163"/>
      <c r="DTV2" s="163"/>
      <c r="DTW2" s="163"/>
      <c r="DTX2" s="163"/>
      <c r="DTY2" s="163"/>
      <c r="DTZ2" s="163"/>
      <c r="DUA2" s="163"/>
      <c r="DUB2" s="163"/>
      <c r="DUC2" s="163"/>
      <c r="DUD2" s="163"/>
      <c r="DUE2" s="163"/>
      <c r="DUF2" s="163"/>
      <c r="DUG2" s="163"/>
      <c r="DUH2" s="163"/>
      <c r="DUI2" s="163"/>
      <c r="DUJ2" s="163"/>
      <c r="DUK2" s="163"/>
      <c r="DUL2" s="163"/>
      <c r="DUM2" s="163"/>
      <c r="DUN2" s="163"/>
      <c r="DUO2" s="163"/>
      <c r="DUP2" s="163"/>
      <c r="DUQ2" s="163"/>
      <c r="DUR2" s="163"/>
      <c r="DUS2" s="163"/>
      <c r="DUT2" s="163"/>
      <c r="DUU2" s="163"/>
      <c r="DUV2" s="163"/>
      <c r="DUW2" s="163"/>
      <c r="DUX2" s="163"/>
      <c r="DUY2" s="163"/>
      <c r="DUZ2" s="163"/>
      <c r="DVA2" s="163"/>
      <c r="DVB2" s="163"/>
      <c r="DVC2" s="163"/>
      <c r="DVD2" s="163"/>
      <c r="DVE2" s="163"/>
      <c r="DVF2" s="163"/>
      <c r="DVG2" s="163"/>
      <c r="DVH2" s="163"/>
      <c r="DVI2" s="163"/>
      <c r="DVJ2" s="163"/>
      <c r="DVK2" s="163"/>
      <c r="DVL2" s="163"/>
      <c r="DVM2" s="163"/>
      <c r="DVN2" s="163"/>
      <c r="DVO2" s="163"/>
      <c r="DVP2" s="163"/>
      <c r="DVQ2" s="163"/>
      <c r="DVR2" s="163"/>
      <c r="DVS2" s="163"/>
      <c r="DVT2" s="163"/>
      <c r="DVU2" s="163"/>
      <c r="DVV2" s="163"/>
      <c r="DVW2" s="163"/>
      <c r="DVX2" s="163"/>
      <c r="DVY2" s="163"/>
      <c r="DVZ2" s="163"/>
      <c r="DWA2" s="163"/>
      <c r="DWB2" s="163"/>
      <c r="DWC2" s="163"/>
      <c r="DWD2" s="163"/>
      <c r="DWE2" s="163"/>
      <c r="DWF2" s="163"/>
      <c r="DWG2" s="163"/>
      <c r="DWH2" s="163"/>
      <c r="DWI2" s="163"/>
      <c r="DWJ2" s="163"/>
      <c r="DWK2" s="163"/>
      <c r="DWL2" s="163"/>
      <c r="DWM2" s="163"/>
      <c r="DWN2" s="163"/>
      <c r="DWO2" s="163"/>
      <c r="DWP2" s="163"/>
      <c r="DWQ2" s="163"/>
      <c r="DWR2" s="163"/>
      <c r="DWS2" s="163"/>
      <c r="DWT2" s="163"/>
      <c r="DWU2" s="163"/>
      <c r="DWV2" s="163"/>
      <c r="DWW2" s="163"/>
      <c r="DWX2" s="163"/>
      <c r="DWY2" s="163"/>
      <c r="DWZ2" s="163"/>
      <c r="DXA2" s="163"/>
      <c r="DXB2" s="163"/>
      <c r="DXC2" s="163"/>
      <c r="DXD2" s="163"/>
      <c r="DXE2" s="163"/>
      <c r="DXF2" s="163"/>
      <c r="DXG2" s="163"/>
      <c r="DXH2" s="163"/>
      <c r="DXI2" s="163"/>
      <c r="DXJ2" s="163"/>
      <c r="DXK2" s="163"/>
      <c r="DXL2" s="163"/>
      <c r="DXM2" s="163"/>
      <c r="DXN2" s="163"/>
      <c r="DXO2" s="163"/>
      <c r="DXP2" s="163"/>
      <c r="DXQ2" s="163"/>
      <c r="DXR2" s="163"/>
      <c r="DXS2" s="163"/>
      <c r="DXT2" s="163"/>
      <c r="DXU2" s="163"/>
      <c r="DXV2" s="163"/>
      <c r="DXW2" s="163"/>
      <c r="DXX2" s="163"/>
      <c r="DXY2" s="163"/>
      <c r="DXZ2" s="163"/>
      <c r="DYA2" s="163"/>
      <c r="DYB2" s="163"/>
      <c r="DYC2" s="163"/>
      <c r="DYD2" s="163"/>
      <c r="DYE2" s="163"/>
      <c r="DYF2" s="163"/>
      <c r="DYG2" s="163"/>
      <c r="DYH2" s="163"/>
      <c r="DYI2" s="163"/>
      <c r="DYJ2" s="163"/>
      <c r="DYK2" s="163"/>
      <c r="DYL2" s="163"/>
      <c r="DYM2" s="163"/>
      <c r="DYN2" s="163"/>
      <c r="DYO2" s="163"/>
      <c r="DYP2" s="163"/>
      <c r="DYQ2" s="163"/>
      <c r="DYR2" s="163"/>
      <c r="DYS2" s="163"/>
      <c r="DYT2" s="163"/>
      <c r="DYU2" s="163"/>
      <c r="DYV2" s="163"/>
      <c r="DYW2" s="163"/>
      <c r="DYX2" s="163"/>
      <c r="DYY2" s="163"/>
      <c r="DYZ2" s="163"/>
      <c r="DZA2" s="163"/>
      <c r="DZB2" s="163"/>
      <c r="DZC2" s="163"/>
      <c r="DZD2" s="163"/>
      <c r="DZE2" s="163"/>
      <c r="DZF2" s="163"/>
      <c r="DZG2" s="163"/>
      <c r="DZH2" s="163"/>
      <c r="DZI2" s="163"/>
      <c r="DZJ2" s="163"/>
      <c r="DZK2" s="163"/>
      <c r="DZL2" s="163"/>
      <c r="DZM2" s="163"/>
      <c r="DZN2" s="163"/>
      <c r="DZO2" s="163"/>
      <c r="DZP2" s="163"/>
      <c r="DZQ2" s="163"/>
      <c r="DZR2" s="163"/>
      <c r="DZS2" s="163"/>
      <c r="DZT2" s="163"/>
      <c r="DZU2" s="163"/>
      <c r="DZV2" s="163"/>
      <c r="DZW2" s="163"/>
      <c r="DZX2" s="163"/>
      <c r="DZY2" s="163"/>
      <c r="DZZ2" s="163"/>
      <c r="EAA2" s="163"/>
      <c r="EAB2" s="163"/>
      <c r="EAC2" s="163"/>
      <c r="EAD2" s="163"/>
      <c r="EAE2" s="163"/>
      <c r="EAF2" s="163"/>
      <c r="EAG2" s="163"/>
      <c r="EAH2" s="163"/>
      <c r="EAI2" s="163"/>
      <c r="EAJ2" s="163"/>
      <c r="EAK2" s="163"/>
      <c r="EAL2" s="163"/>
      <c r="EAM2" s="163"/>
      <c r="EAN2" s="163"/>
      <c r="EAO2" s="163"/>
      <c r="EAP2" s="163"/>
      <c r="EAQ2" s="163"/>
      <c r="EAR2" s="163"/>
      <c r="EAS2" s="163"/>
      <c r="EAT2" s="163"/>
      <c r="EAU2" s="163"/>
      <c r="EAV2" s="163"/>
      <c r="EAW2" s="163"/>
      <c r="EAX2" s="163"/>
      <c r="EAY2" s="163"/>
      <c r="EAZ2" s="163"/>
      <c r="EBA2" s="163"/>
      <c r="EBB2" s="163"/>
      <c r="EBC2" s="163"/>
      <c r="EBD2" s="163"/>
      <c r="EBE2" s="163"/>
      <c r="EBF2" s="163"/>
      <c r="EBG2" s="163"/>
      <c r="EBH2" s="163"/>
      <c r="EBI2" s="163"/>
      <c r="EBJ2" s="163"/>
      <c r="EBK2" s="163"/>
      <c r="EBL2" s="163"/>
      <c r="EBM2" s="163"/>
      <c r="EBN2" s="163"/>
      <c r="EBO2" s="163"/>
      <c r="EBP2" s="163"/>
      <c r="EBQ2" s="163"/>
      <c r="EBR2" s="163"/>
      <c r="EBS2" s="163"/>
      <c r="EBT2" s="163"/>
      <c r="EBU2" s="163"/>
      <c r="EBV2" s="163"/>
      <c r="EBW2" s="163"/>
      <c r="EBX2" s="163"/>
      <c r="EBY2" s="163"/>
      <c r="EBZ2" s="163"/>
      <c r="ECA2" s="163"/>
      <c r="ECB2" s="163"/>
      <c r="ECC2" s="163"/>
      <c r="ECD2" s="163"/>
      <c r="ECE2" s="163"/>
      <c r="ECF2" s="163"/>
      <c r="ECG2" s="163"/>
      <c r="ECH2" s="163"/>
      <c r="ECI2" s="163"/>
      <c r="ECJ2" s="163"/>
      <c r="ECK2" s="163"/>
      <c r="ECL2" s="163"/>
      <c r="ECM2" s="163"/>
      <c r="ECN2" s="163"/>
      <c r="ECO2" s="163"/>
      <c r="ECP2" s="163"/>
      <c r="ECQ2" s="163"/>
      <c r="ECR2" s="163"/>
      <c r="ECS2" s="163"/>
      <c r="ECT2" s="163"/>
      <c r="ECU2" s="163"/>
      <c r="ECV2" s="163"/>
      <c r="ECW2" s="163"/>
      <c r="ECX2" s="163"/>
      <c r="ECY2" s="163"/>
      <c r="ECZ2" s="163"/>
      <c r="EDA2" s="163"/>
      <c r="EDB2" s="163"/>
      <c r="EDC2" s="163"/>
      <c r="EDD2" s="163"/>
      <c r="EDE2" s="163"/>
      <c r="EDF2" s="163"/>
      <c r="EDG2" s="163"/>
      <c r="EDH2" s="163"/>
      <c r="EDI2" s="163"/>
      <c r="EDJ2" s="163"/>
      <c r="EDK2" s="163"/>
      <c r="EDL2" s="163"/>
      <c r="EDM2" s="163"/>
      <c r="EDN2" s="163"/>
      <c r="EDO2" s="163"/>
      <c r="EDP2" s="163"/>
      <c r="EDQ2" s="163"/>
      <c r="EDR2" s="163"/>
      <c r="EDS2" s="163"/>
      <c r="EDT2" s="163"/>
      <c r="EDU2" s="163"/>
      <c r="EDV2" s="163"/>
      <c r="EDW2" s="163"/>
      <c r="EDX2" s="163"/>
      <c r="EDY2" s="163"/>
      <c r="EDZ2" s="163"/>
      <c r="EEA2" s="163"/>
      <c r="EEB2" s="163"/>
      <c r="EEC2" s="163"/>
      <c r="EED2" s="163"/>
      <c r="EEE2" s="163"/>
      <c r="EEF2" s="163"/>
      <c r="EEG2" s="163"/>
      <c r="EEH2" s="163"/>
      <c r="EEI2" s="163"/>
      <c r="EEJ2" s="163"/>
      <c r="EEK2" s="163"/>
      <c r="EEL2" s="163"/>
      <c r="EEM2" s="163"/>
      <c r="EEN2" s="163"/>
      <c r="EEO2" s="163"/>
      <c r="EEP2" s="163"/>
      <c r="EEQ2" s="163"/>
      <c r="EER2" s="163"/>
      <c r="EES2" s="163"/>
      <c r="EET2" s="163"/>
      <c r="EEU2" s="163"/>
      <c r="EEV2" s="163"/>
      <c r="EEW2" s="163"/>
      <c r="EEX2" s="163"/>
      <c r="EEY2" s="163"/>
      <c r="EEZ2" s="163"/>
      <c r="EFA2" s="163"/>
      <c r="EFB2" s="163"/>
      <c r="EFC2" s="163"/>
      <c r="EFD2" s="163"/>
      <c r="EFE2" s="163"/>
      <c r="EFF2" s="163"/>
      <c r="EFG2" s="163"/>
      <c r="EFH2" s="163"/>
      <c r="EFI2" s="163"/>
      <c r="EFJ2" s="163"/>
      <c r="EFK2" s="163"/>
      <c r="EFL2" s="163"/>
      <c r="EFM2" s="163"/>
      <c r="EFN2" s="163"/>
      <c r="EFO2" s="163"/>
      <c r="EFP2" s="163"/>
      <c r="EFQ2" s="163"/>
      <c r="EFR2" s="163"/>
      <c r="EFS2" s="163"/>
      <c r="EFT2" s="163"/>
      <c r="EFU2" s="163"/>
      <c r="EFV2" s="163"/>
      <c r="EFW2" s="163"/>
      <c r="EFX2" s="163"/>
      <c r="EFY2" s="163"/>
      <c r="EFZ2" s="163"/>
      <c r="EGA2" s="163"/>
      <c r="EGB2" s="163"/>
      <c r="EGC2" s="163"/>
      <c r="EGD2" s="163"/>
      <c r="EGE2" s="163"/>
      <c r="EGF2" s="163"/>
      <c r="EGG2" s="163"/>
      <c r="EGH2" s="163"/>
      <c r="EGI2" s="163"/>
      <c r="EGJ2" s="163"/>
      <c r="EGK2" s="163"/>
      <c r="EGL2" s="163"/>
      <c r="EGM2" s="163"/>
      <c r="EGN2" s="163"/>
      <c r="EGO2" s="163"/>
      <c r="EGP2" s="163"/>
      <c r="EGQ2" s="163"/>
      <c r="EGR2" s="163"/>
      <c r="EGS2" s="163"/>
      <c r="EGT2" s="163"/>
      <c r="EGU2" s="163"/>
      <c r="EGV2" s="163"/>
      <c r="EGW2" s="163"/>
      <c r="EGX2" s="163"/>
      <c r="EGY2" s="163"/>
      <c r="EGZ2" s="163"/>
      <c r="EHA2" s="163"/>
      <c r="EHB2" s="163"/>
      <c r="EHC2" s="163"/>
      <c r="EHD2" s="163"/>
      <c r="EHE2" s="163"/>
      <c r="EHF2" s="163"/>
      <c r="EHG2" s="163"/>
      <c r="EHH2" s="163"/>
      <c r="EHI2" s="163"/>
      <c r="EHJ2" s="163"/>
      <c r="EHK2" s="163"/>
      <c r="EHL2" s="163"/>
      <c r="EHM2" s="163"/>
      <c r="EHN2" s="163"/>
      <c r="EHO2" s="163"/>
      <c r="EHP2" s="163"/>
      <c r="EHQ2" s="163"/>
      <c r="EHR2" s="163"/>
      <c r="EHS2" s="163"/>
      <c r="EHT2" s="163"/>
      <c r="EHU2" s="163"/>
      <c r="EHV2" s="163"/>
      <c r="EHW2" s="163"/>
      <c r="EHX2" s="163"/>
      <c r="EHY2" s="163"/>
      <c r="EHZ2" s="163"/>
      <c r="EIA2" s="163"/>
      <c r="EIB2" s="163"/>
      <c r="EIC2" s="163"/>
      <c r="EID2" s="163"/>
      <c r="EIE2" s="163"/>
      <c r="EIF2" s="163"/>
      <c r="EIG2" s="163"/>
      <c r="EIH2" s="163"/>
      <c r="EII2" s="163"/>
      <c r="EIJ2" s="163"/>
      <c r="EIK2" s="163"/>
      <c r="EIL2" s="163"/>
      <c r="EIM2" s="163"/>
      <c r="EIN2" s="163"/>
      <c r="EIO2" s="163"/>
      <c r="EIP2" s="163"/>
      <c r="EIQ2" s="163"/>
      <c r="EIR2" s="163"/>
      <c r="EIS2" s="163"/>
      <c r="EIT2" s="163"/>
      <c r="EIU2" s="163"/>
      <c r="EIV2" s="163"/>
      <c r="EIW2" s="163"/>
      <c r="EIX2" s="163"/>
      <c r="EIY2" s="163"/>
      <c r="EIZ2" s="163"/>
      <c r="EJA2" s="163"/>
      <c r="EJB2" s="163"/>
      <c r="EJC2" s="163"/>
      <c r="EJD2" s="163"/>
      <c r="EJE2" s="163"/>
      <c r="EJF2" s="163"/>
      <c r="EJG2" s="163"/>
      <c r="EJH2" s="163"/>
      <c r="EJI2" s="163"/>
      <c r="EJJ2" s="163"/>
      <c r="EJK2" s="163"/>
      <c r="EJL2" s="163"/>
      <c r="EJM2" s="163"/>
      <c r="EJN2" s="163"/>
      <c r="EJO2" s="163"/>
      <c r="EJP2" s="163"/>
      <c r="EJQ2" s="163"/>
      <c r="EJR2" s="163"/>
      <c r="EJS2" s="163"/>
      <c r="EJT2" s="163"/>
      <c r="EJU2" s="163"/>
      <c r="EJV2" s="163"/>
      <c r="EJW2" s="163"/>
      <c r="EJX2" s="163"/>
      <c r="EJY2" s="163"/>
      <c r="EJZ2" s="163"/>
      <c r="EKA2" s="163"/>
      <c r="EKB2" s="163"/>
      <c r="EKC2" s="163"/>
      <c r="EKD2" s="163"/>
      <c r="EKE2" s="163"/>
      <c r="EKF2" s="163"/>
      <c r="EKG2" s="163"/>
      <c r="EKH2" s="163"/>
      <c r="EKI2" s="163"/>
      <c r="EKJ2" s="163"/>
      <c r="EKK2" s="163"/>
      <c r="EKL2" s="163"/>
      <c r="EKM2" s="163"/>
      <c r="EKN2" s="163"/>
      <c r="EKO2" s="163"/>
      <c r="EKP2" s="163"/>
      <c r="EKQ2" s="163"/>
      <c r="EKR2" s="163"/>
      <c r="EKS2" s="163"/>
      <c r="EKT2" s="163"/>
      <c r="EKU2" s="163"/>
      <c r="EKV2" s="163"/>
      <c r="EKW2" s="163"/>
      <c r="EKX2" s="163"/>
      <c r="EKY2" s="163"/>
      <c r="EKZ2" s="163"/>
      <c r="ELA2" s="163"/>
      <c r="ELB2" s="163"/>
      <c r="ELC2" s="163"/>
      <c r="ELD2" s="163"/>
      <c r="ELE2" s="163"/>
      <c r="ELF2" s="163"/>
      <c r="ELG2" s="163"/>
      <c r="ELH2" s="163"/>
      <c r="ELI2" s="163"/>
      <c r="ELJ2" s="163"/>
      <c r="ELK2" s="163"/>
      <c r="ELL2" s="163"/>
      <c r="ELM2" s="163"/>
      <c r="ELN2" s="163"/>
      <c r="ELO2" s="163"/>
      <c r="ELP2" s="163"/>
      <c r="ELQ2" s="163"/>
      <c r="ELR2" s="163"/>
      <c r="ELS2" s="163"/>
      <c r="ELT2" s="163"/>
      <c r="ELU2" s="163"/>
      <c r="ELV2" s="163"/>
      <c r="ELW2" s="163"/>
      <c r="ELX2" s="163"/>
      <c r="ELY2" s="163"/>
      <c r="ELZ2" s="163"/>
      <c r="EMA2" s="163"/>
      <c r="EMB2" s="163"/>
      <c r="EMC2" s="163"/>
      <c r="EMD2" s="163"/>
      <c r="EME2" s="163"/>
      <c r="EMF2" s="163"/>
      <c r="EMG2" s="163"/>
      <c r="EMH2" s="163"/>
      <c r="EMI2" s="163"/>
      <c r="EMJ2" s="163"/>
      <c r="EMK2" s="163"/>
      <c r="EML2" s="163"/>
      <c r="EMM2" s="163"/>
      <c r="EMN2" s="163"/>
      <c r="EMO2" s="163"/>
      <c r="EMP2" s="163"/>
      <c r="EMQ2" s="163"/>
      <c r="EMR2" s="163"/>
      <c r="EMS2" s="163"/>
      <c r="EMT2" s="163"/>
      <c r="EMU2" s="163"/>
      <c r="EMV2" s="163"/>
      <c r="EMW2" s="163"/>
      <c r="EMX2" s="163"/>
      <c r="EMY2" s="163"/>
      <c r="EMZ2" s="163"/>
      <c r="ENA2" s="163"/>
      <c r="ENB2" s="163"/>
      <c r="ENC2" s="163"/>
      <c r="END2" s="163"/>
      <c r="ENE2" s="163"/>
      <c r="ENF2" s="163"/>
      <c r="ENG2" s="163"/>
      <c r="ENH2" s="163"/>
      <c r="ENI2" s="163"/>
      <c r="ENJ2" s="163"/>
      <c r="ENK2" s="163"/>
      <c r="ENL2" s="163"/>
      <c r="ENM2" s="163"/>
      <c r="ENN2" s="163"/>
      <c r="ENO2" s="163"/>
      <c r="ENP2" s="163"/>
      <c r="ENQ2" s="163"/>
      <c r="ENR2" s="163"/>
      <c r="ENS2" s="163"/>
      <c r="ENT2" s="163"/>
      <c r="ENU2" s="163"/>
      <c r="ENV2" s="163"/>
      <c r="ENW2" s="163"/>
      <c r="ENX2" s="163"/>
      <c r="ENY2" s="163"/>
      <c r="ENZ2" s="163"/>
      <c r="EOA2" s="163"/>
      <c r="EOB2" s="163"/>
      <c r="EOC2" s="163"/>
      <c r="EOD2" s="163"/>
      <c r="EOE2" s="163"/>
      <c r="EOF2" s="163"/>
      <c r="EOG2" s="163"/>
      <c r="EOH2" s="163"/>
      <c r="EOI2" s="163"/>
      <c r="EOJ2" s="163"/>
      <c r="EOK2" s="163"/>
      <c r="EOL2" s="163"/>
      <c r="EOM2" s="163"/>
      <c r="EON2" s="163"/>
      <c r="EOO2" s="163"/>
      <c r="EOP2" s="163"/>
      <c r="EOQ2" s="163"/>
      <c r="EOR2" s="163"/>
      <c r="EOS2" s="163"/>
      <c r="EOT2" s="163"/>
      <c r="EOU2" s="163"/>
      <c r="EOV2" s="163"/>
      <c r="EOW2" s="163"/>
      <c r="EOX2" s="163"/>
      <c r="EOY2" s="163"/>
      <c r="EOZ2" s="163"/>
      <c r="EPA2" s="163"/>
      <c r="EPB2" s="163"/>
      <c r="EPC2" s="163"/>
      <c r="EPD2" s="163"/>
      <c r="EPE2" s="163"/>
      <c r="EPF2" s="163"/>
      <c r="EPG2" s="163"/>
      <c r="EPH2" s="163"/>
      <c r="EPI2" s="163"/>
      <c r="EPJ2" s="163"/>
      <c r="EPK2" s="163"/>
      <c r="EPL2" s="163"/>
      <c r="EPM2" s="163"/>
      <c r="EPN2" s="163"/>
      <c r="EPO2" s="163"/>
      <c r="EPP2" s="163"/>
      <c r="EPQ2" s="163"/>
      <c r="EPR2" s="163"/>
      <c r="EPS2" s="163"/>
      <c r="EPT2" s="163"/>
      <c r="EPU2" s="163"/>
      <c r="EPV2" s="163"/>
      <c r="EPW2" s="163"/>
      <c r="EPX2" s="163"/>
      <c r="EPY2" s="163"/>
      <c r="EPZ2" s="163"/>
      <c r="EQA2" s="163"/>
      <c r="EQB2" s="163"/>
      <c r="EQC2" s="163"/>
      <c r="EQD2" s="163"/>
      <c r="EQE2" s="163"/>
      <c r="EQF2" s="163"/>
      <c r="EQG2" s="163"/>
      <c r="EQH2" s="163"/>
      <c r="EQI2" s="163"/>
      <c r="EQJ2" s="163"/>
      <c r="EQK2" s="163"/>
      <c r="EQL2" s="163"/>
      <c r="EQM2" s="163"/>
      <c r="EQN2" s="163"/>
      <c r="EQO2" s="163"/>
      <c r="EQP2" s="163"/>
      <c r="EQQ2" s="163"/>
      <c r="EQR2" s="163"/>
      <c r="EQS2" s="163"/>
      <c r="EQT2" s="163"/>
      <c r="EQU2" s="163"/>
      <c r="EQV2" s="163"/>
      <c r="EQW2" s="163"/>
      <c r="EQX2" s="163"/>
      <c r="EQY2" s="163"/>
      <c r="EQZ2" s="163"/>
      <c r="ERA2" s="163"/>
      <c r="ERB2" s="163"/>
      <c r="ERC2" s="163"/>
      <c r="ERD2" s="163"/>
      <c r="ERE2" s="163"/>
      <c r="ERF2" s="163"/>
      <c r="ERG2" s="163"/>
      <c r="ERH2" s="163"/>
      <c r="ERI2" s="163"/>
      <c r="ERJ2" s="163"/>
      <c r="ERK2" s="163"/>
      <c r="ERL2" s="163"/>
      <c r="ERM2" s="163"/>
      <c r="ERN2" s="163"/>
      <c r="ERO2" s="163"/>
      <c r="ERP2" s="163"/>
      <c r="ERQ2" s="163"/>
      <c r="ERR2" s="163"/>
      <c r="ERS2" s="163"/>
      <c r="ERT2" s="163"/>
      <c r="ERU2" s="163"/>
      <c r="ERV2" s="163"/>
      <c r="ERW2" s="163"/>
      <c r="ERX2" s="163"/>
      <c r="ERY2" s="163"/>
      <c r="ERZ2" s="163"/>
      <c r="ESA2" s="163"/>
      <c r="ESB2" s="163"/>
      <c r="ESC2" s="163"/>
      <c r="ESD2" s="163"/>
      <c r="ESE2" s="163"/>
      <c r="ESF2" s="163"/>
      <c r="ESG2" s="163"/>
      <c r="ESH2" s="163"/>
      <c r="ESI2" s="163"/>
      <c r="ESJ2" s="163"/>
      <c r="ESK2" s="163"/>
      <c r="ESL2" s="163"/>
      <c r="ESM2" s="163"/>
      <c r="ESN2" s="163"/>
      <c r="ESO2" s="163"/>
      <c r="ESP2" s="163"/>
      <c r="ESQ2" s="163"/>
      <c r="ESR2" s="163"/>
      <c r="ESS2" s="163"/>
      <c r="EST2" s="163"/>
      <c r="ESU2" s="163"/>
      <c r="ESV2" s="163"/>
      <c r="ESW2" s="163"/>
      <c r="ESX2" s="163"/>
      <c r="ESY2" s="163"/>
      <c r="ESZ2" s="163"/>
      <c r="ETA2" s="163"/>
      <c r="ETB2" s="163"/>
      <c r="ETC2" s="163"/>
      <c r="ETD2" s="163"/>
      <c r="ETE2" s="163"/>
      <c r="ETF2" s="163"/>
      <c r="ETG2" s="163"/>
      <c r="ETH2" s="163"/>
      <c r="ETI2" s="163"/>
      <c r="ETJ2" s="163"/>
      <c r="ETK2" s="163"/>
      <c r="ETL2" s="163"/>
      <c r="ETM2" s="163"/>
      <c r="ETN2" s="163"/>
      <c r="ETO2" s="163"/>
      <c r="ETP2" s="163"/>
      <c r="ETQ2" s="163"/>
      <c r="ETR2" s="163"/>
      <c r="ETS2" s="163"/>
      <c r="ETT2" s="163"/>
      <c r="ETU2" s="163"/>
      <c r="ETV2" s="163"/>
      <c r="ETW2" s="163"/>
      <c r="ETX2" s="163"/>
      <c r="ETY2" s="163"/>
      <c r="ETZ2" s="163"/>
      <c r="EUA2" s="163"/>
      <c r="EUB2" s="163"/>
      <c r="EUC2" s="163"/>
      <c r="EUD2" s="163"/>
      <c r="EUE2" s="163"/>
      <c r="EUF2" s="163"/>
      <c r="EUG2" s="163"/>
      <c r="EUH2" s="163"/>
      <c r="EUI2" s="163"/>
      <c r="EUJ2" s="163"/>
      <c r="EUK2" s="163"/>
      <c r="EUL2" s="163"/>
      <c r="EUM2" s="163"/>
      <c r="EUN2" s="163"/>
      <c r="EUO2" s="163"/>
      <c r="EUP2" s="163"/>
      <c r="EUQ2" s="163"/>
      <c r="EUR2" s="163"/>
      <c r="EUS2" s="163"/>
      <c r="EUT2" s="163"/>
      <c r="EUU2" s="163"/>
      <c r="EUV2" s="163"/>
      <c r="EUW2" s="163"/>
      <c r="EUX2" s="163"/>
      <c r="EUY2" s="163"/>
      <c r="EUZ2" s="163"/>
      <c r="EVA2" s="163"/>
      <c r="EVB2" s="163"/>
      <c r="EVC2" s="163"/>
      <c r="EVD2" s="163"/>
      <c r="EVE2" s="163"/>
      <c r="EVF2" s="163"/>
      <c r="EVG2" s="163"/>
      <c r="EVH2" s="163"/>
      <c r="EVI2" s="163"/>
      <c r="EVJ2" s="163"/>
      <c r="EVK2" s="163"/>
      <c r="EVL2" s="163"/>
      <c r="EVM2" s="163"/>
      <c r="EVN2" s="163"/>
      <c r="EVO2" s="163"/>
      <c r="EVP2" s="163"/>
      <c r="EVQ2" s="163"/>
      <c r="EVR2" s="163"/>
      <c r="EVS2" s="163"/>
      <c r="EVT2" s="163"/>
      <c r="EVU2" s="163"/>
      <c r="EVV2" s="163"/>
      <c r="EVW2" s="163"/>
      <c r="EVX2" s="163"/>
      <c r="EVY2" s="163"/>
      <c r="EVZ2" s="163"/>
      <c r="EWA2" s="163"/>
      <c r="EWB2" s="163"/>
      <c r="EWC2" s="163"/>
      <c r="EWD2" s="163"/>
      <c r="EWE2" s="163"/>
      <c r="EWF2" s="163"/>
      <c r="EWG2" s="163"/>
      <c r="EWH2" s="163"/>
      <c r="EWI2" s="163"/>
      <c r="EWJ2" s="163"/>
      <c r="EWK2" s="163"/>
      <c r="EWL2" s="163"/>
      <c r="EWM2" s="163"/>
      <c r="EWN2" s="163"/>
      <c r="EWO2" s="163"/>
      <c r="EWP2" s="163"/>
      <c r="EWQ2" s="163"/>
      <c r="EWR2" s="163"/>
      <c r="EWS2" s="163"/>
      <c r="EWT2" s="163"/>
      <c r="EWU2" s="163"/>
      <c r="EWV2" s="163"/>
      <c r="EWW2" s="163"/>
      <c r="EWX2" s="163"/>
      <c r="EWY2" s="163"/>
      <c r="EWZ2" s="163"/>
      <c r="EXA2" s="163"/>
      <c r="EXB2" s="163"/>
      <c r="EXC2" s="163"/>
      <c r="EXD2" s="163"/>
      <c r="EXE2" s="163"/>
      <c r="EXF2" s="163"/>
      <c r="EXG2" s="163"/>
      <c r="EXH2" s="163"/>
      <c r="EXI2" s="163"/>
      <c r="EXJ2" s="163"/>
      <c r="EXK2" s="163"/>
      <c r="EXL2" s="163"/>
      <c r="EXM2" s="163"/>
      <c r="EXN2" s="163"/>
      <c r="EXO2" s="163"/>
      <c r="EXP2" s="163"/>
      <c r="EXQ2" s="163"/>
      <c r="EXR2" s="163"/>
      <c r="EXS2" s="163"/>
      <c r="EXT2" s="163"/>
      <c r="EXU2" s="163"/>
      <c r="EXV2" s="163"/>
      <c r="EXW2" s="163"/>
      <c r="EXX2" s="163"/>
      <c r="EXY2" s="163"/>
      <c r="EXZ2" s="163"/>
      <c r="EYA2" s="163"/>
      <c r="EYB2" s="163"/>
      <c r="EYC2" s="163"/>
      <c r="EYD2" s="163"/>
      <c r="EYE2" s="163"/>
      <c r="EYF2" s="163"/>
      <c r="EYG2" s="163"/>
      <c r="EYH2" s="163"/>
      <c r="EYI2" s="163"/>
      <c r="EYJ2" s="163"/>
      <c r="EYK2" s="163"/>
      <c r="EYL2" s="163"/>
      <c r="EYM2" s="163"/>
      <c r="EYN2" s="163"/>
      <c r="EYO2" s="163"/>
      <c r="EYP2" s="163"/>
      <c r="EYQ2" s="163"/>
      <c r="EYR2" s="163"/>
      <c r="EYS2" s="163"/>
      <c r="EYT2" s="163"/>
      <c r="EYU2" s="163"/>
      <c r="EYV2" s="163"/>
      <c r="EYW2" s="163"/>
      <c r="EYX2" s="163"/>
      <c r="EYY2" s="163"/>
      <c r="EYZ2" s="163"/>
      <c r="EZA2" s="163"/>
      <c r="EZB2" s="163"/>
      <c r="EZC2" s="163"/>
      <c r="EZD2" s="163"/>
      <c r="EZE2" s="163"/>
      <c r="EZF2" s="163"/>
      <c r="EZG2" s="163"/>
      <c r="EZH2" s="163"/>
      <c r="EZI2" s="163"/>
      <c r="EZJ2" s="163"/>
      <c r="EZK2" s="163"/>
      <c r="EZL2" s="163"/>
      <c r="EZM2" s="163"/>
      <c r="EZN2" s="163"/>
      <c r="EZO2" s="163"/>
      <c r="EZP2" s="163"/>
      <c r="EZQ2" s="163"/>
      <c r="EZR2" s="163"/>
      <c r="EZS2" s="163"/>
      <c r="EZT2" s="163"/>
      <c r="EZU2" s="163"/>
      <c r="EZV2" s="163"/>
      <c r="EZW2" s="163"/>
      <c r="EZX2" s="163"/>
      <c r="EZY2" s="163"/>
      <c r="EZZ2" s="163"/>
      <c r="FAA2" s="163"/>
      <c r="FAB2" s="163"/>
      <c r="FAC2" s="163"/>
      <c r="FAD2" s="163"/>
      <c r="FAE2" s="163"/>
      <c r="FAF2" s="163"/>
      <c r="FAG2" s="163"/>
      <c r="FAH2" s="163"/>
      <c r="FAI2" s="163"/>
      <c r="FAJ2" s="163"/>
      <c r="FAK2" s="163"/>
      <c r="FAL2" s="163"/>
      <c r="FAM2" s="163"/>
      <c r="FAN2" s="163"/>
      <c r="FAO2" s="163"/>
      <c r="FAP2" s="163"/>
      <c r="FAQ2" s="163"/>
      <c r="FAR2" s="163"/>
      <c r="FAS2" s="163"/>
      <c r="FAT2" s="163"/>
      <c r="FAU2" s="163"/>
      <c r="FAV2" s="163"/>
      <c r="FAW2" s="163"/>
      <c r="FAX2" s="163"/>
      <c r="FAY2" s="163"/>
      <c r="FAZ2" s="163"/>
      <c r="FBA2" s="163"/>
      <c r="FBB2" s="163"/>
      <c r="FBC2" s="163"/>
      <c r="FBD2" s="163"/>
      <c r="FBE2" s="163"/>
      <c r="FBF2" s="163"/>
      <c r="FBG2" s="163"/>
      <c r="FBH2" s="163"/>
      <c r="FBI2" s="163"/>
      <c r="FBJ2" s="163"/>
      <c r="FBK2" s="163"/>
      <c r="FBL2" s="163"/>
      <c r="FBM2" s="163"/>
      <c r="FBN2" s="163"/>
      <c r="FBO2" s="163"/>
      <c r="FBP2" s="163"/>
      <c r="FBQ2" s="163"/>
      <c r="FBR2" s="163"/>
      <c r="FBS2" s="163"/>
      <c r="FBT2" s="163"/>
      <c r="FBU2" s="163"/>
      <c r="FBV2" s="163"/>
      <c r="FBW2" s="163"/>
      <c r="FBX2" s="163"/>
      <c r="FBY2" s="163"/>
      <c r="FBZ2" s="163"/>
      <c r="FCA2" s="163"/>
      <c r="FCB2" s="163"/>
      <c r="FCC2" s="163"/>
      <c r="FCD2" s="163"/>
      <c r="FCE2" s="163"/>
      <c r="FCF2" s="163"/>
      <c r="FCG2" s="163"/>
      <c r="FCH2" s="163"/>
      <c r="FCI2" s="163"/>
      <c r="FCJ2" s="163"/>
      <c r="FCK2" s="163"/>
      <c r="FCL2" s="163"/>
      <c r="FCM2" s="163"/>
      <c r="FCN2" s="163"/>
      <c r="FCO2" s="163"/>
      <c r="FCP2" s="163"/>
      <c r="FCQ2" s="163"/>
      <c r="FCR2" s="163"/>
      <c r="FCS2" s="163"/>
      <c r="FCT2" s="163"/>
      <c r="FCU2" s="163"/>
      <c r="FCV2" s="163"/>
      <c r="FCW2" s="163"/>
      <c r="FCX2" s="163"/>
      <c r="FCY2" s="163"/>
      <c r="FCZ2" s="163"/>
      <c r="FDA2" s="163"/>
      <c r="FDB2" s="163"/>
      <c r="FDC2" s="163"/>
      <c r="FDD2" s="163"/>
      <c r="FDE2" s="163"/>
      <c r="FDF2" s="163"/>
      <c r="FDG2" s="163"/>
      <c r="FDH2" s="163"/>
      <c r="FDI2" s="163"/>
      <c r="FDJ2" s="163"/>
      <c r="FDK2" s="163"/>
      <c r="FDL2" s="163"/>
      <c r="FDM2" s="163"/>
      <c r="FDN2" s="163"/>
      <c r="FDO2" s="163"/>
      <c r="FDP2" s="163"/>
      <c r="FDQ2" s="163"/>
      <c r="FDR2" s="163"/>
      <c r="FDS2" s="163"/>
      <c r="FDT2" s="163"/>
      <c r="FDU2" s="163"/>
      <c r="FDV2" s="163"/>
      <c r="FDW2" s="163"/>
      <c r="FDX2" s="163"/>
      <c r="FDY2" s="163"/>
      <c r="FDZ2" s="163"/>
      <c r="FEA2" s="163"/>
      <c r="FEB2" s="163"/>
      <c r="FEC2" s="163"/>
      <c r="FED2" s="163"/>
      <c r="FEE2" s="163"/>
      <c r="FEF2" s="163"/>
      <c r="FEG2" s="163"/>
      <c r="FEH2" s="163"/>
      <c r="FEI2" s="163"/>
      <c r="FEJ2" s="163"/>
      <c r="FEK2" s="163"/>
      <c r="FEL2" s="163"/>
      <c r="FEM2" s="163"/>
      <c r="FEN2" s="163"/>
      <c r="FEO2" s="163"/>
      <c r="FEP2" s="163"/>
      <c r="FEQ2" s="163"/>
      <c r="FER2" s="163"/>
      <c r="FES2" s="163"/>
      <c r="FET2" s="163"/>
      <c r="FEU2" s="163"/>
      <c r="FEV2" s="163"/>
      <c r="FEW2" s="163"/>
      <c r="FEX2" s="163"/>
      <c r="FEY2" s="163"/>
      <c r="FEZ2" s="163"/>
      <c r="FFA2" s="163"/>
      <c r="FFB2" s="163"/>
      <c r="FFC2" s="163"/>
      <c r="FFD2" s="163"/>
      <c r="FFE2" s="163"/>
      <c r="FFF2" s="163"/>
      <c r="FFG2" s="163"/>
      <c r="FFH2" s="163"/>
      <c r="FFI2" s="163"/>
      <c r="FFJ2" s="163"/>
      <c r="FFK2" s="163"/>
      <c r="FFL2" s="163"/>
      <c r="FFM2" s="163"/>
      <c r="FFN2" s="163"/>
      <c r="FFO2" s="163"/>
      <c r="FFP2" s="163"/>
      <c r="FFQ2" s="163"/>
      <c r="FFR2" s="163"/>
      <c r="FFS2" s="163"/>
      <c r="FFT2" s="163"/>
      <c r="FFU2" s="163"/>
      <c r="FFV2" s="163"/>
      <c r="FFW2" s="163"/>
      <c r="FFX2" s="163"/>
      <c r="FFY2" s="163"/>
      <c r="FFZ2" s="163"/>
      <c r="FGA2" s="163"/>
      <c r="FGB2" s="163"/>
      <c r="FGC2" s="163"/>
      <c r="FGD2" s="163"/>
      <c r="FGE2" s="163"/>
      <c r="FGF2" s="163"/>
      <c r="FGG2" s="163"/>
      <c r="FGH2" s="163"/>
      <c r="FGI2" s="163"/>
      <c r="FGJ2" s="163"/>
      <c r="FGK2" s="163"/>
      <c r="FGL2" s="163"/>
      <c r="FGM2" s="163"/>
      <c r="FGN2" s="163"/>
      <c r="FGO2" s="163"/>
      <c r="FGP2" s="163"/>
      <c r="FGQ2" s="163"/>
      <c r="FGR2" s="163"/>
      <c r="FGS2" s="163"/>
      <c r="FGT2" s="163"/>
      <c r="FGU2" s="163"/>
      <c r="FGV2" s="163"/>
      <c r="FGW2" s="163"/>
      <c r="FGX2" s="163"/>
      <c r="FGY2" s="163"/>
      <c r="FGZ2" s="163"/>
      <c r="FHA2" s="163"/>
      <c r="FHB2" s="163"/>
      <c r="FHC2" s="163"/>
      <c r="FHD2" s="163"/>
      <c r="FHE2" s="163"/>
      <c r="FHF2" s="163"/>
      <c r="FHG2" s="163"/>
      <c r="FHH2" s="163"/>
      <c r="FHI2" s="163"/>
      <c r="FHJ2" s="163"/>
      <c r="FHK2" s="163"/>
      <c r="FHL2" s="163"/>
      <c r="FHM2" s="163"/>
      <c r="FHN2" s="163"/>
      <c r="FHO2" s="163"/>
      <c r="FHP2" s="163"/>
      <c r="FHQ2" s="163"/>
      <c r="FHR2" s="163"/>
      <c r="FHS2" s="163"/>
      <c r="FHT2" s="163"/>
      <c r="FHU2" s="163"/>
      <c r="FHV2" s="163"/>
      <c r="FHW2" s="163"/>
      <c r="FHX2" s="163"/>
      <c r="FHY2" s="163"/>
      <c r="FHZ2" s="163"/>
      <c r="FIA2" s="163"/>
      <c r="FIB2" s="163"/>
      <c r="FIC2" s="163"/>
      <c r="FID2" s="163"/>
      <c r="FIE2" s="163"/>
      <c r="FIF2" s="163"/>
      <c r="FIG2" s="163"/>
      <c r="FIH2" s="163"/>
      <c r="FII2" s="163"/>
      <c r="FIJ2" s="163"/>
      <c r="FIK2" s="163"/>
      <c r="FIL2" s="163"/>
      <c r="FIM2" s="163"/>
      <c r="FIN2" s="163"/>
      <c r="FIO2" s="163"/>
      <c r="FIP2" s="163"/>
      <c r="FIQ2" s="163"/>
      <c r="FIR2" s="163"/>
      <c r="FIS2" s="163"/>
      <c r="FIT2" s="163"/>
      <c r="FIU2" s="163"/>
      <c r="FIV2" s="163"/>
      <c r="FIW2" s="163"/>
      <c r="FIX2" s="163"/>
      <c r="FIY2" s="163"/>
      <c r="FIZ2" s="163"/>
      <c r="FJA2" s="163"/>
      <c r="FJB2" s="163"/>
      <c r="FJC2" s="163"/>
      <c r="FJD2" s="163"/>
      <c r="FJE2" s="163"/>
      <c r="FJF2" s="163"/>
      <c r="FJG2" s="163"/>
      <c r="FJH2" s="163"/>
      <c r="FJI2" s="163"/>
      <c r="FJJ2" s="163"/>
      <c r="FJK2" s="163"/>
      <c r="FJL2" s="163"/>
      <c r="FJM2" s="163"/>
      <c r="FJN2" s="163"/>
      <c r="FJO2" s="163"/>
      <c r="FJP2" s="163"/>
      <c r="FJQ2" s="163"/>
      <c r="FJR2" s="163"/>
      <c r="FJS2" s="163"/>
      <c r="FJT2" s="163"/>
      <c r="FJU2" s="163"/>
      <c r="FJV2" s="163"/>
      <c r="FJW2" s="163"/>
      <c r="FJX2" s="163"/>
      <c r="FJY2" s="163"/>
      <c r="FJZ2" s="163"/>
      <c r="FKA2" s="163"/>
      <c r="FKB2" s="163"/>
      <c r="FKC2" s="163"/>
      <c r="FKD2" s="163"/>
      <c r="FKE2" s="163"/>
      <c r="FKF2" s="163"/>
      <c r="FKG2" s="163"/>
      <c r="FKH2" s="163"/>
      <c r="FKI2" s="163"/>
      <c r="FKJ2" s="163"/>
      <c r="FKK2" s="163"/>
      <c r="FKL2" s="163"/>
      <c r="FKM2" s="163"/>
      <c r="FKN2" s="163"/>
      <c r="FKO2" s="163"/>
      <c r="FKP2" s="163"/>
      <c r="FKQ2" s="163"/>
      <c r="FKR2" s="163"/>
      <c r="FKS2" s="163"/>
      <c r="FKT2" s="163"/>
      <c r="FKU2" s="163"/>
      <c r="FKV2" s="163"/>
      <c r="FKW2" s="163"/>
      <c r="FKX2" s="163"/>
      <c r="FKY2" s="163"/>
      <c r="FKZ2" s="163"/>
      <c r="FLA2" s="163"/>
      <c r="FLB2" s="163"/>
      <c r="FLC2" s="163"/>
      <c r="FLD2" s="163"/>
      <c r="FLE2" s="163"/>
      <c r="FLF2" s="163"/>
      <c r="FLG2" s="163"/>
      <c r="FLH2" s="163"/>
      <c r="FLI2" s="163"/>
      <c r="FLJ2" s="163"/>
      <c r="FLK2" s="163"/>
      <c r="FLL2" s="163"/>
      <c r="FLM2" s="163"/>
      <c r="FLN2" s="163"/>
      <c r="FLO2" s="163"/>
      <c r="FLP2" s="163"/>
      <c r="FLQ2" s="163"/>
      <c r="FLR2" s="163"/>
      <c r="FLS2" s="163"/>
      <c r="FLT2" s="163"/>
      <c r="FLU2" s="163"/>
      <c r="FLV2" s="163"/>
      <c r="FLW2" s="163"/>
      <c r="FLX2" s="163"/>
      <c r="FLY2" s="163"/>
      <c r="FLZ2" s="163"/>
      <c r="FMA2" s="163"/>
      <c r="FMB2" s="163"/>
      <c r="FMC2" s="163"/>
      <c r="FMD2" s="163"/>
      <c r="FME2" s="163"/>
      <c r="FMF2" s="163"/>
      <c r="FMG2" s="163"/>
      <c r="FMH2" s="163"/>
      <c r="FMI2" s="163"/>
      <c r="FMJ2" s="163"/>
      <c r="FMK2" s="163"/>
      <c r="FML2" s="163"/>
      <c r="FMM2" s="163"/>
      <c r="FMN2" s="163"/>
      <c r="FMO2" s="163"/>
      <c r="FMP2" s="163"/>
      <c r="FMQ2" s="163"/>
      <c r="FMR2" s="163"/>
      <c r="FMS2" s="163"/>
      <c r="FMT2" s="163"/>
      <c r="FMU2" s="163"/>
      <c r="FMV2" s="163"/>
      <c r="FMW2" s="163"/>
      <c r="FMX2" s="163"/>
      <c r="FMY2" s="163"/>
      <c r="FMZ2" s="163"/>
      <c r="FNA2" s="163"/>
      <c r="FNB2" s="163"/>
      <c r="FNC2" s="163"/>
      <c r="FND2" s="163"/>
      <c r="FNE2" s="163"/>
      <c r="FNF2" s="163"/>
      <c r="FNG2" s="163"/>
      <c r="FNH2" s="163"/>
      <c r="FNI2" s="163"/>
      <c r="FNJ2" s="163"/>
      <c r="FNK2" s="163"/>
      <c r="FNL2" s="163"/>
      <c r="FNM2" s="163"/>
      <c r="FNN2" s="163"/>
      <c r="FNO2" s="163"/>
      <c r="FNP2" s="163"/>
      <c r="FNQ2" s="163"/>
      <c r="FNR2" s="163"/>
      <c r="FNS2" s="163"/>
      <c r="FNT2" s="163"/>
      <c r="FNU2" s="163"/>
      <c r="FNV2" s="163"/>
      <c r="FNW2" s="163"/>
      <c r="FNX2" s="163"/>
      <c r="FNY2" s="163"/>
      <c r="FNZ2" s="163"/>
      <c r="FOA2" s="163"/>
      <c r="FOB2" s="163"/>
      <c r="FOC2" s="163"/>
      <c r="FOD2" s="163"/>
      <c r="FOE2" s="163"/>
      <c r="FOF2" s="163"/>
      <c r="FOG2" s="163"/>
      <c r="FOH2" s="163"/>
      <c r="FOI2" s="163"/>
      <c r="FOJ2" s="163"/>
      <c r="FOK2" s="163"/>
      <c r="FOL2" s="163"/>
      <c r="FOM2" s="163"/>
      <c r="FON2" s="163"/>
      <c r="FOO2" s="163"/>
      <c r="FOP2" s="163"/>
      <c r="FOQ2" s="163"/>
      <c r="FOR2" s="163"/>
      <c r="FOS2" s="163"/>
      <c r="FOT2" s="163"/>
      <c r="FOU2" s="163"/>
      <c r="FOV2" s="163"/>
      <c r="FOW2" s="163"/>
      <c r="FOX2" s="163"/>
      <c r="FOY2" s="163"/>
      <c r="FOZ2" s="163"/>
      <c r="FPA2" s="163"/>
      <c r="FPB2" s="163"/>
      <c r="FPC2" s="163"/>
      <c r="FPD2" s="163"/>
      <c r="FPE2" s="163"/>
      <c r="FPF2" s="163"/>
      <c r="FPG2" s="163"/>
      <c r="FPH2" s="163"/>
      <c r="FPI2" s="163"/>
      <c r="FPJ2" s="163"/>
      <c r="FPK2" s="163"/>
      <c r="FPL2" s="163"/>
      <c r="FPM2" s="163"/>
      <c r="FPN2" s="163"/>
      <c r="FPO2" s="163"/>
      <c r="FPP2" s="163"/>
      <c r="FPQ2" s="163"/>
      <c r="FPR2" s="163"/>
      <c r="FPS2" s="163"/>
      <c r="FPT2" s="163"/>
      <c r="FPU2" s="163"/>
      <c r="FPV2" s="163"/>
      <c r="FPW2" s="163"/>
      <c r="FPX2" s="163"/>
      <c r="FPY2" s="163"/>
      <c r="FPZ2" s="163"/>
      <c r="FQA2" s="163"/>
      <c r="FQB2" s="163"/>
      <c r="FQC2" s="163"/>
      <c r="FQD2" s="163"/>
      <c r="FQE2" s="163"/>
      <c r="FQF2" s="163"/>
      <c r="FQG2" s="163"/>
      <c r="FQH2" s="163"/>
      <c r="FQI2" s="163"/>
      <c r="FQJ2" s="163"/>
      <c r="FQK2" s="163"/>
      <c r="FQL2" s="163"/>
      <c r="FQM2" s="163"/>
      <c r="FQN2" s="163"/>
      <c r="FQO2" s="163"/>
      <c r="FQP2" s="163"/>
      <c r="FQQ2" s="163"/>
      <c r="FQR2" s="163"/>
      <c r="FQS2" s="163"/>
      <c r="FQT2" s="163"/>
      <c r="FQU2" s="163"/>
      <c r="FQV2" s="163"/>
      <c r="FQW2" s="163"/>
      <c r="FQX2" s="163"/>
      <c r="FQY2" s="163"/>
      <c r="FQZ2" s="163"/>
      <c r="FRA2" s="163"/>
      <c r="FRB2" s="163"/>
      <c r="FRC2" s="163"/>
      <c r="FRD2" s="163"/>
      <c r="FRE2" s="163"/>
      <c r="FRF2" s="163"/>
      <c r="FRG2" s="163"/>
      <c r="FRH2" s="163"/>
      <c r="FRI2" s="163"/>
      <c r="FRJ2" s="163"/>
      <c r="FRK2" s="163"/>
      <c r="FRL2" s="163"/>
      <c r="FRM2" s="163"/>
      <c r="FRN2" s="163"/>
      <c r="FRO2" s="163"/>
      <c r="FRP2" s="163"/>
      <c r="FRQ2" s="163"/>
      <c r="FRR2" s="163"/>
      <c r="FRS2" s="163"/>
      <c r="FRT2" s="163"/>
      <c r="FRU2" s="163"/>
      <c r="FRV2" s="163"/>
      <c r="FRW2" s="163"/>
      <c r="FRX2" s="163"/>
      <c r="FRY2" s="163"/>
      <c r="FRZ2" s="163"/>
      <c r="FSA2" s="163"/>
      <c r="FSB2" s="163"/>
      <c r="FSC2" s="163"/>
      <c r="FSD2" s="163"/>
      <c r="FSE2" s="163"/>
      <c r="FSF2" s="163"/>
      <c r="FSG2" s="163"/>
      <c r="FSH2" s="163"/>
      <c r="FSI2" s="163"/>
      <c r="FSJ2" s="163"/>
      <c r="FSK2" s="163"/>
      <c r="FSL2" s="163"/>
      <c r="FSM2" s="163"/>
      <c r="FSN2" s="163"/>
      <c r="FSO2" s="163"/>
      <c r="FSP2" s="163"/>
      <c r="FSQ2" s="163"/>
      <c r="FSR2" s="163"/>
      <c r="FSS2" s="163"/>
      <c r="FST2" s="163"/>
      <c r="FSU2" s="163"/>
      <c r="FSV2" s="163"/>
      <c r="FSW2" s="163"/>
      <c r="FSX2" s="163"/>
      <c r="FSY2" s="163"/>
      <c r="FSZ2" s="163"/>
      <c r="FTA2" s="163"/>
      <c r="FTB2" s="163"/>
      <c r="FTC2" s="163"/>
      <c r="FTD2" s="163"/>
      <c r="FTE2" s="163"/>
      <c r="FTF2" s="163"/>
      <c r="FTG2" s="163"/>
      <c r="FTH2" s="163"/>
      <c r="FTI2" s="163"/>
      <c r="FTJ2" s="163"/>
      <c r="FTK2" s="163"/>
      <c r="FTL2" s="163"/>
      <c r="FTM2" s="163"/>
      <c r="FTN2" s="163"/>
      <c r="FTO2" s="163"/>
      <c r="FTP2" s="163"/>
      <c r="FTQ2" s="163"/>
      <c r="FTR2" s="163"/>
      <c r="FTS2" s="163"/>
      <c r="FTT2" s="163"/>
      <c r="FTU2" s="163"/>
      <c r="FTV2" s="163"/>
      <c r="FTW2" s="163"/>
      <c r="FTX2" s="163"/>
      <c r="FTY2" s="163"/>
      <c r="FTZ2" s="163"/>
      <c r="FUA2" s="163"/>
      <c r="FUB2" s="163"/>
      <c r="FUC2" s="163"/>
      <c r="FUD2" s="163"/>
      <c r="FUE2" s="163"/>
      <c r="FUF2" s="163"/>
      <c r="FUG2" s="163"/>
      <c r="FUH2" s="163"/>
      <c r="FUI2" s="163"/>
      <c r="FUJ2" s="163"/>
      <c r="FUK2" s="163"/>
      <c r="FUL2" s="163"/>
      <c r="FUM2" s="163"/>
      <c r="FUN2" s="163"/>
      <c r="FUO2" s="163"/>
      <c r="FUP2" s="163"/>
      <c r="FUQ2" s="163"/>
      <c r="FUR2" s="163"/>
      <c r="FUS2" s="163"/>
      <c r="FUT2" s="163"/>
      <c r="FUU2" s="163"/>
      <c r="FUV2" s="163"/>
      <c r="FUW2" s="163"/>
      <c r="FUX2" s="163"/>
      <c r="FUY2" s="163"/>
      <c r="FUZ2" s="163"/>
      <c r="FVA2" s="163"/>
      <c r="FVB2" s="163"/>
      <c r="FVC2" s="163"/>
      <c r="FVD2" s="163"/>
      <c r="FVE2" s="163"/>
      <c r="FVF2" s="163"/>
      <c r="FVG2" s="163"/>
      <c r="FVH2" s="163"/>
      <c r="FVI2" s="163"/>
      <c r="FVJ2" s="163"/>
      <c r="FVK2" s="163"/>
      <c r="FVL2" s="163"/>
      <c r="FVM2" s="163"/>
      <c r="FVN2" s="163"/>
      <c r="FVO2" s="163"/>
      <c r="FVP2" s="163"/>
      <c r="FVQ2" s="163"/>
      <c r="FVR2" s="163"/>
      <c r="FVS2" s="163"/>
      <c r="FVT2" s="163"/>
      <c r="FVU2" s="163"/>
      <c r="FVV2" s="163"/>
      <c r="FVW2" s="163"/>
      <c r="FVX2" s="163"/>
      <c r="FVY2" s="163"/>
      <c r="FVZ2" s="163"/>
      <c r="FWA2" s="163"/>
      <c r="FWB2" s="163"/>
      <c r="FWC2" s="163"/>
      <c r="FWD2" s="163"/>
      <c r="FWE2" s="163"/>
      <c r="FWF2" s="163"/>
      <c r="FWG2" s="163"/>
      <c r="FWH2" s="163"/>
      <c r="FWI2" s="163"/>
      <c r="FWJ2" s="163"/>
      <c r="FWK2" s="163"/>
      <c r="FWL2" s="163"/>
      <c r="FWM2" s="163"/>
      <c r="FWN2" s="163"/>
      <c r="FWO2" s="163"/>
      <c r="FWP2" s="163"/>
      <c r="FWQ2" s="163"/>
      <c r="FWR2" s="163"/>
      <c r="FWS2" s="163"/>
      <c r="FWT2" s="163"/>
      <c r="FWU2" s="163"/>
      <c r="FWV2" s="163"/>
      <c r="FWW2" s="163"/>
      <c r="FWX2" s="163"/>
      <c r="FWY2" s="163"/>
      <c r="FWZ2" s="163"/>
      <c r="FXA2" s="163"/>
      <c r="FXB2" s="163"/>
      <c r="FXC2" s="163"/>
      <c r="FXD2" s="163"/>
      <c r="FXE2" s="163"/>
      <c r="FXF2" s="163"/>
      <c r="FXG2" s="163"/>
      <c r="FXH2" s="163"/>
      <c r="FXI2" s="163"/>
      <c r="FXJ2" s="163"/>
      <c r="FXK2" s="163"/>
      <c r="FXL2" s="163"/>
      <c r="FXM2" s="163"/>
      <c r="FXN2" s="163"/>
      <c r="FXO2" s="163"/>
      <c r="FXP2" s="163"/>
      <c r="FXQ2" s="163"/>
      <c r="FXR2" s="163"/>
      <c r="FXS2" s="163"/>
      <c r="FXT2" s="163"/>
      <c r="FXU2" s="163"/>
      <c r="FXV2" s="163"/>
      <c r="FXW2" s="163"/>
      <c r="FXX2" s="163"/>
      <c r="FXY2" s="163"/>
      <c r="FXZ2" s="163"/>
      <c r="FYA2" s="163"/>
      <c r="FYB2" s="163"/>
      <c r="FYC2" s="163"/>
      <c r="FYD2" s="163"/>
      <c r="FYE2" s="163"/>
      <c r="FYF2" s="163"/>
      <c r="FYG2" s="163"/>
      <c r="FYH2" s="163"/>
      <c r="FYI2" s="163"/>
      <c r="FYJ2" s="163"/>
      <c r="FYK2" s="163"/>
      <c r="FYL2" s="163"/>
      <c r="FYM2" s="163"/>
      <c r="FYN2" s="163"/>
      <c r="FYO2" s="163"/>
      <c r="FYP2" s="163"/>
      <c r="FYQ2" s="163"/>
      <c r="FYR2" s="163"/>
      <c r="FYS2" s="163"/>
      <c r="FYT2" s="163"/>
      <c r="FYU2" s="163"/>
      <c r="FYV2" s="163"/>
      <c r="FYW2" s="163"/>
      <c r="FYX2" s="163"/>
      <c r="FYY2" s="163"/>
      <c r="FYZ2" s="163"/>
      <c r="FZA2" s="163"/>
      <c r="FZB2" s="163"/>
      <c r="FZC2" s="163"/>
      <c r="FZD2" s="163"/>
      <c r="FZE2" s="163"/>
      <c r="FZF2" s="163"/>
      <c r="FZG2" s="163"/>
      <c r="FZH2" s="163"/>
      <c r="FZI2" s="163"/>
      <c r="FZJ2" s="163"/>
      <c r="FZK2" s="163"/>
      <c r="FZL2" s="163"/>
      <c r="FZM2" s="163"/>
      <c r="FZN2" s="163"/>
      <c r="FZO2" s="163"/>
      <c r="FZP2" s="163"/>
      <c r="FZQ2" s="163"/>
      <c r="FZR2" s="163"/>
      <c r="FZS2" s="163"/>
      <c r="FZT2" s="163"/>
      <c r="FZU2" s="163"/>
      <c r="FZV2" s="163"/>
      <c r="FZW2" s="163"/>
      <c r="FZX2" s="163"/>
      <c r="FZY2" s="163"/>
      <c r="FZZ2" s="163"/>
      <c r="GAA2" s="163"/>
      <c r="GAB2" s="163"/>
      <c r="GAC2" s="163"/>
      <c r="GAD2" s="163"/>
      <c r="GAE2" s="163"/>
      <c r="GAF2" s="163"/>
      <c r="GAG2" s="163"/>
      <c r="GAH2" s="163"/>
      <c r="GAI2" s="163"/>
      <c r="GAJ2" s="163"/>
      <c r="GAK2" s="163"/>
      <c r="GAL2" s="163"/>
      <c r="GAM2" s="163"/>
      <c r="GAN2" s="163"/>
      <c r="GAO2" s="163"/>
      <c r="GAP2" s="163"/>
      <c r="GAQ2" s="163"/>
      <c r="GAR2" s="163"/>
      <c r="GAS2" s="163"/>
      <c r="GAT2" s="163"/>
      <c r="GAU2" s="163"/>
      <c r="GAV2" s="163"/>
      <c r="GAW2" s="163"/>
      <c r="GAX2" s="163"/>
      <c r="GAY2" s="163"/>
      <c r="GAZ2" s="163"/>
      <c r="GBA2" s="163"/>
      <c r="GBB2" s="163"/>
      <c r="GBC2" s="163"/>
      <c r="GBD2" s="163"/>
      <c r="GBE2" s="163"/>
      <c r="GBF2" s="163"/>
      <c r="GBG2" s="163"/>
      <c r="GBH2" s="163"/>
      <c r="GBI2" s="163"/>
      <c r="GBJ2" s="163"/>
      <c r="GBK2" s="163"/>
      <c r="GBL2" s="163"/>
      <c r="GBM2" s="163"/>
      <c r="GBN2" s="163"/>
      <c r="GBO2" s="163"/>
      <c r="GBP2" s="163"/>
      <c r="GBQ2" s="163"/>
      <c r="GBR2" s="163"/>
      <c r="GBS2" s="163"/>
      <c r="GBT2" s="163"/>
      <c r="GBU2" s="163"/>
      <c r="GBV2" s="163"/>
      <c r="GBW2" s="163"/>
      <c r="GBX2" s="163"/>
      <c r="GBY2" s="163"/>
      <c r="GBZ2" s="163"/>
      <c r="GCA2" s="163"/>
      <c r="GCB2" s="163"/>
      <c r="GCC2" s="163"/>
      <c r="GCD2" s="163"/>
      <c r="GCE2" s="163"/>
      <c r="GCF2" s="163"/>
      <c r="GCG2" s="163"/>
      <c r="GCH2" s="163"/>
      <c r="GCI2" s="163"/>
      <c r="GCJ2" s="163"/>
      <c r="GCK2" s="163"/>
      <c r="GCL2" s="163"/>
      <c r="GCM2" s="163"/>
      <c r="GCN2" s="163"/>
      <c r="GCO2" s="163"/>
      <c r="GCP2" s="163"/>
      <c r="GCQ2" s="163"/>
      <c r="GCR2" s="163"/>
      <c r="GCS2" s="163"/>
      <c r="GCT2" s="163"/>
      <c r="GCU2" s="163"/>
      <c r="GCV2" s="163"/>
      <c r="GCW2" s="163"/>
      <c r="GCX2" s="163"/>
      <c r="GCY2" s="163"/>
      <c r="GCZ2" s="163"/>
      <c r="GDA2" s="163"/>
      <c r="GDB2" s="163"/>
      <c r="GDC2" s="163"/>
      <c r="GDD2" s="163"/>
      <c r="GDE2" s="163"/>
      <c r="GDF2" s="163"/>
      <c r="GDG2" s="163"/>
      <c r="GDH2" s="163"/>
      <c r="GDI2" s="163"/>
      <c r="GDJ2" s="163"/>
      <c r="GDK2" s="163"/>
      <c r="GDL2" s="163"/>
      <c r="GDM2" s="163"/>
      <c r="GDN2" s="163"/>
      <c r="GDO2" s="163"/>
      <c r="GDP2" s="163"/>
      <c r="GDQ2" s="163"/>
      <c r="GDR2" s="163"/>
      <c r="GDS2" s="163"/>
      <c r="GDT2" s="163"/>
      <c r="GDU2" s="163"/>
      <c r="GDV2" s="163"/>
      <c r="GDW2" s="163"/>
      <c r="GDX2" s="163"/>
      <c r="GDY2" s="163"/>
      <c r="GDZ2" s="163"/>
      <c r="GEA2" s="163"/>
      <c r="GEB2" s="163"/>
      <c r="GEC2" s="163"/>
      <c r="GED2" s="163"/>
      <c r="GEE2" s="163"/>
      <c r="GEF2" s="163"/>
      <c r="GEG2" s="163"/>
      <c r="GEH2" s="163"/>
      <c r="GEI2" s="163"/>
      <c r="GEJ2" s="163"/>
      <c r="GEK2" s="163"/>
      <c r="GEL2" s="163"/>
      <c r="GEM2" s="163"/>
      <c r="GEN2" s="163"/>
      <c r="GEO2" s="163"/>
      <c r="GEP2" s="163"/>
      <c r="GEQ2" s="163"/>
      <c r="GER2" s="163"/>
      <c r="GES2" s="163"/>
      <c r="GET2" s="163"/>
      <c r="GEU2" s="163"/>
      <c r="GEV2" s="163"/>
      <c r="GEW2" s="163"/>
      <c r="GEX2" s="163"/>
      <c r="GEY2" s="163"/>
      <c r="GEZ2" s="163"/>
      <c r="GFA2" s="163"/>
      <c r="GFB2" s="163"/>
      <c r="GFC2" s="163"/>
      <c r="GFD2" s="163"/>
      <c r="GFE2" s="163"/>
      <c r="GFF2" s="163"/>
      <c r="GFG2" s="163"/>
      <c r="GFH2" s="163"/>
      <c r="GFI2" s="163"/>
      <c r="GFJ2" s="163"/>
      <c r="GFK2" s="163"/>
      <c r="GFL2" s="163"/>
      <c r="GFM2" s="163"/>
      <c r="GFN2" s="163"/>
      <c r="GFO2" s="163"/>
      <c r="GFP2" s="163"/>
      <c r="GFQ2" s="163"/>
      <c r="GFR2" s="163"/>
      <c r="GFS2" s="163"/>
      <c r="GFT2" s="163"/>
      <c r="GFU2" s="163"/>
      <c r="GFV2" s="163"/>
      <c r="GFW2" s="163"/>
      <c r="GFX2" s="163"/>
      <c r="GFY2" s="163"/>
      <c r="GFZ2" s="163"/>
      <c r="GGA2" s="163"/>
      <c r="GGB2" s="163"/>
      <c r="GGC2" s="163"/>
      <c r="GGD2" s="163"/>
      <c r="GGE2" s="163"/>
      <c r="GGF2" s="163"/>
      <c r="GGG2" s="163"/>
      <c r="GGH2" s="163"/>
      <c r="GGI2" s="163"/>
      <c r="GGJ2" s="163"/>
      <c r="GGK2" s="163"/>
      <c r="GGL2" s="163"/>
      <c r="GGM2" s="163"/>
      <c r="GGN2" s="163"/>
      <c r="GGO2" s="163"/>
      <c r="GGP2" s="163"/>
      <c r="GGQ2" s="163"/>
      <c r="GGR2" s="163"/>
      <c r="GGS2" s="163"/>
      <c r="GGT2" s="163"/>
      <c r="GGU2" s="163"/>
      <c r="GGV2" s="163"/>
      <c r="GGW2" s="163"/>
      <c r="GGX2" s="163"/>
      <c r="GGY2" s="163"/>
      <c r="GGZ2" s="163"/>
      <c r="GHA2" s="163"/>
      <c r="GHB2" s="163"/>
      <c r="GHC2" s="163"/>
      <c r="GHD2" s="163"/>
      <c r="GHE2" s="163"/>
      <c r="GHF2" s="163"/>
      <c r="GHG2" s="163"/>
      <c r="GHH2" s="163"/>
      <c r="GHI2" s="163"/>
      <c r="GHJ2" s="163"/>
      <c r="GHK2" s="163"/>
      <c r="GHL2" s="163"/>
      <c r="GHM2" s="163"/>
      <c r="GHN2" s="163"/>
      <c r="GHO2" s="163"/>
      <c r="GHP2" s="163"/>
      <c r="GHQ2" s="163"/>
      <c r="GHR2" s="163"/>
      <c r="GHS2" s="163"/>
      <c r="GHT2" s="163"/>
      <c r="GHU2" s="163"/>
      <c r="GHV2" s="163"/>
      <c r="GHW2" s="163"/>
      <c r="GHX2" s="163"/>
      <c r="GHY2" s="163"/>
      <c r="GHZ2" s="163"/>
      <c r="GIA2" s="163"/>
      <c r="GIB2" s="163"/>
      <c r="GIC2" s="163"/>
      <c r="GID2" s="163"/>
      <c r="GIE2" s="163"/>
      <c r="GIF2" s="163"/>
      <c r="GIG2" s="163"/>
      <c r="GIH2" s="163"/>
      <c r="GII2" s="163"/>
      <c r="GIJ2" s="163"/>
      <c r="GIK2" s="163"/>
      <c r="GIL2" s="163"/>
      <c r="GIM2" s="163"/>
      <c r="GIN2" s="163"/>
      <c r="GIO2" s="163"/>
      <c r="GIP2" s="163"/>
      <c r="GIQ2" s="163"/>
      <c r="GIR2" s="163"/>
      <c r="GIS2" s="163"/>
      <c r="GIT2" s="163"/>
      <c r="GIU2" s="163"/>
      <c r="GIV2" s="163"/>
      <c r="GIW2" s="163"/>
      <c r="GIX2" s="163"/>
      <c r="GIY2" s="163"/>
      <c r="GIZ2" s="163"/>
      <c r="GJA2" s="163"/>
      <c r="GJB2" s="163"/>
      <c r="GJC2" s="163"/>
      <c r="GJD2" s="163"/>
      <c r="GJE2" s="163"/>
      <c r="GJF2" s="163"/>
      <c r="GJG2" s="163"/>
      <c r="GJH2" s="163"/>
      <c r="GJI2" s="163"/>
      <c r="GJJ2" s="163"/>
      <c r="GJK2" s="163"/>
      <c r="GJL2" s="163"/>
      <c r="GJM2" s="163"/>
      <c r="GJN2" s="163"/>
      <c r="GJO2" s="163"/>
      <c r="GJP2" s="163"/>
      <c r="GJQ2" s="163"/>
      <c r="GJR2" s="163"/>
      <c r="GJS2" s="163"/>
      <c r="GJT2" s="163"/>
      <c r="GJU2" s="163"/>
      <c r="GJV2" s="163"/>
      <c r="GJW2" s="163"/>
      <c r="GJX2" s="163"/>
      <c r="GJY2" s="163"/>
      <c r="GJZ2" s="163"/>
      <c r="GKA2" s="163"/>
      <c r="GKB2" s="163"/>
      <c r="GKC2" s="163"/>
      <c r="GKD2" s="163"/>
      <c r="GKE2" s="163"/>
      <c r="GKF2" s="163"/>
      <c r="GKG2" s="163"/>
      <c r="GKH2" s="163"/>
      <c r="GKI2" s="163"/>
      <c r="GKJ2" s="163"/>
      <c r="GKK2" s="163"/>
      <c r="GKL2" s="163"/>
      <c r="GKM2" s="163"/>
      <c r="GKN2" s="163"/>
      <c r="GKO2" s="163"/>
      <c r="GKP2" s="163"/>
      <c r="GKQ2" s="163"/>
      <c r="GKR2" s="163"/>
      <c r="GKS2" s="163"/>
      <c r="GKT2" s="163"/>
      <c r="GKU2" s="163"/>
      <c r="GKV2" s="163"/>
      <c r="GKW2" s="163"/>
      <c r="GKX2" s="163"/>
      <c r="GKY2" s="163"/>
      <c r="GKZ2" s="163"/>
      <c r="GLA2" s="163"/>
      <c r="GLB2" s="163"/>
      <c r="GLC2" s="163"/>
      <c r="GLD2" s="163"/>
      <c r="GLE2" s="163"/>
      <c r="GLF2" s="163"/>
      <c r="GLG2" s="163"/>
      <c r="GLH2" s="163"/>
      <c r="GLI2" s="163"/>
      <c r="GLJ2" s="163"/>
      <c r="GLK2" s="163"/>
      <c r="GLL2" s="163"/>
      <c r="GLM2" s="163"/>
      <c r="GLN2" s="163"/>
      <c r="GLO2" s="163"/>
      <c r="GLP2" s="163"/>
      <c r="GLQ2" s="163"/>
      <c r="GLR2" s="163"/>
      <c r="GLS2" s="163"/>
      <c r="GLT2" s="163"/>
      <c r="GLU2" s="163"/>
      <c r="GLV2" s="163"/>
      <c r="GLW2" s="163"/>
      <c r="GLX2" s="163"/>
      <c r="GLY2" s="163"/>
      <c r="GLZ2" s="163"/>
      <c r="GMA2" s="163"/>
      <c r="GMB2" s="163"/>
      <c r="GMC2" s="163"/>
      <c r="GMD2" s="163"/>
      <c r="GME2" s="163"/>
      <c r="GMF2" s="163"/>
      <c r="GMG2" s="163"/>
      <c r="GMH2" s="163"/>
      <c r="GMI2" s="163"/>
      <c r="GMJ2" s="163"/>
      <c r="GMK2" s="163"/>
      <c r="GML2" s="163"/>
      <c r="GMM2" s="163"/>
      <c r="GMN2" s="163"/>
      <c r="GMO2" s="163"/>
      <c r="GMP2" s="163"/>
      <c r="GMQ2" s="163"/>
      <c r="GMR2" s="163"/>
      <c r="GMS2" s="163"/>
      <c r="GMT2" s="163"/>
      <c r="GMU2" s="163"/>
      <c r="GMV2" s="163"/>
      <c r="GMW2" s="163"/>
      <c r="GMX2" s="163"/>
      <c r="GMY2" s="163"/>
      <c r="GMZ2" s="163"/>
      <c r="GNA2" s="163"/>
      <c r="GNB2" s="163"/>
      <c r="GNC2" s="163"/>
      <c r="GND2" s="163"/>
      <c r="GNE2" s="163"/>
      <c r="GNF2" s="163"/>
      <c r="GNG2" s="163"/>
      <c r="GNH2" s="163"/>
      <c r="GNI2" s="163"/>
      <c r="GNJ2" s="163"/>
      <c r="GNK2" s="163"/>
      <c r="GNL2" s="163"/>
      <c r="GNM2" s="163"/>
      <c r="GNN2" s="163"/>
      <c r="GNO2" s="163"/>
      <c r="GNP2" s="163"/>
      <c r="GNQ2" s="163"/>
      <c r="GNR2" s="163"/>
      <c r="GNS2" s="163"/>
      <c r="GNT2" s="163"/>
      <c r="GNU2" s="163"/>
      <c r="GNV2" s="163"/>
      <c r="GNW2" s="163"/>
      <c r="GNX2" s="163"/>
      <c r="GNY2" s="163"/>
      <c r="GNZ2" s="163"/>
      <c r="GOA2" s="163"/>
      <c r="GOB2" s="163"/>
      <c r="GOC2" s="163"/>
      <c r="GOD2" s="163"/>
      <c r="GOE2" s="163"/>
      <c r="GOF2" s="163"/>
      <c r="GOG2" s="163"/>
      <c r="GOH2" s="163"/>
      <c r="GOI2" s="163"/>
      <c r="GOJ2" s="163"/>
      <c r="GOK2" s="163"/>
      <c r="GOL2" s="163"/>
      <c r="GOM2" s="163"/>
      <c r="GON2" s="163"/>
      <c r="GOO2" s="163"/>
      <c r="GOP2" s="163"/>
      <c r="GOQ2" s="163"/>
      <c r="GOR2" s="163"/>
      <c r="GOS2" s="163"/>
      <c r="GOT2" s="163"/>
      <c r="GOU2" s="163"/>
      <c r="GOV2" s="163"/>
      <c r="GOW2" s="163"/>
      <c r="GOX2" s="163"/>
      <c r="GOY2" s="163"/>
      <c r="GOZ2" s="163"/>
      <c r="GPA2" s="163"/>
      <c r="GPB2" s="163"/>
      <c r="GPC2" s="163"/>
      <c r="GPD2" s="163"/>
      <c r="GPE2" s="163"/>
      <c r="GPF2" s="163"/>
      <c r="GPG2" s="163"/>
      <c r="GPH2" s="163"/>
      <c r="GPI2" s="163"/>
      <c r="GPJ2" s="163"/>
      <c r="GPK2" s="163"/>
      <c r="GPL2" s="163"/>
      <c r="GPM2" s="163"/>
      <c r="GPN2" s="163"/>
      <c r="GPO2" s="163"/>
      <c r="GPP2" s="163"/>
      <c r="GPQ2" s="163"/>
      <c r="GPR2" s="163"/>
      <c r="GPS2" s="163"/>
      <c r="GPT2" s="163"/>
      <c r="GPU2" s="163"/>
      <c r="GPV2" s="163"/>
      <c r="GPW2" s="163"/>
      <c r="GPX2" s="163"/>
      <c r="GPY2" s="163"/>
      <c r="GPZ2" s="163"/>
      <c r="GQA2" s="163"/>
      <c r="GQB2" s="163"/>
      <c r="GQC2" s="163"/>
      <c r="GQD2" s="163"/>
      <c r="GQE2" s="163"/>
      <c r="GQF2" s="163"/>
      <c r="GQG2" s="163"/>
      <c r="GQH2" s="163"/>
      <c r="GQI2" s="163"/>
      <c r="GQJ2" s="163"/>
      <c r="GQK2" s="163"/>
      <c r="GQL2" s="163"/>
      <c r="GQM2" s="163"/>
      <c r="GQN2" s="163"/>
      <c r="GQO2" s="163"/>
      <c r="GQP2" s="163"/>
      <c r="GQQ2" s="163"/>
      <c r="GQR2" s="163"/>
      <c r="GQS2" s="163"/>
      <c r="GQT2" s="163"/>
      <c r="GQU2" s="163"/>
      <c r="GQV2" s="163"/>
      <c r="GQW2" s="163"/>
      <c r="GQX2" s="163"/>
      <c r="GQY2" s="163"/>
      <c r="GQZ2" s="163"/>
      <c r="GRA2" s="163"/>
      <c r="GRB2" s="163"/>
      <c r="GRC2" s="163"/>
      <c r="GRD2" s="163"/>
      <c r="GRE2" s="163"/>
      <c r="GRF2" s="163"/>
      <c r="GRG2" s="163"/>
      <c r="GRH2" s="163"/>
      <c r="GRI2" s="163"/>
      <c r="GRJ2" s="163"/>
      <c r="GRK2" s="163"/>
      <c r="GRL2" s="163"/>
      <c r="GRM2" s="163"/>
      <c r="GRN2" s="163"/>
      <c r="GRO2" s="163"/>
      <c r="GRP2" s="163"/>
      <c r="GRQ2" s="163"/>
      <c r="GRR2" s="163"/>
      <c r="GRS2" s="163"/>
      <c r="GRT2" s="163"/>
      <c r="GRU2" s="163"/>
      <c r="GRV2" s="163"/>
      <c r="GRW2" s="163"/>
      <c r="GRX2" s="163"/>
      <c r="GRY2" s="163"/>
      <c r="GRZ2" s="163"/>
      <c r="GSA2" s="163"/>
      <c r="GSB2" s="163"/>
      <c r="GSC2" s="163"/>
      <c r="GSD2" s="163"/>
      <c r="GSE2" s="163"/>
      <c r="GSF2" s="163"/>
      <c r="GSG2" s="163"/>
      <c r="GSH2" s="163"/>
      <c r="GSI2" s="163"/>
      <c r="GSJ2" s="163"/>
      <c r="GSK2" s="163"/>
      <c r="GSL2" s="163"/>
      <c r="GSM2" s="163"/>
      <c r="GSN2" s="163"/>
      <c r="GSO2" s="163"/>
      <c r="GSP2" s="163"/>
      <c r="GSQ2" s="163"/>
      <c r="GSR2" s="163"/>
      <c r="GSS2" s="163"/>
      <c r="GST2" s="163"/>
      <c r="GSU2" s="163"/>
      <c r="GSV2" s="163"/>
      <c r="GSW2" s="163"/>
      <c r="GSX2" s="163"/>
      <c r="GSY2" s="163"/>
      <c r="GSZ2" s="163"/>
      <c r="GTA2" s="163"/>
      <c r="GTB2" s="163"/>
      <c r="GTC2" s="163"/>
      <c r="GTD2" s="163"/>
      <c r="GTE2" s="163"/>
      <c r="GTF2" s="163"/>
      <c r="GTG2" s="163"/>
      <c r="GTH2" s="163"/>
      <c r="GTI2" s="163"/>
      <c r="GTJ2" s="163"/>
      <c r="GTK2" s="163"/>
      <c r="GTL2" s="163"/>
      <c r="GTM2" s="163"/>
      <c r="GTN2" s="163"/>
      <c r="GTO2" s="163"/>
      <c r="GTP2" s="163"/>
      <c r="GTQ2" s="163"/>
      <c r="GTR2" s="163"/>
      <c r="GTS2" s="163"/>
      <c r="GTT2" s="163"/>
      <c r="GTU2" s="163"/>
      <c r="GTV2" s="163"/>
      <c r="GTW2" s="163"/>
      <c r="GTX2" s="163"/>
      <c r="GTY2" s="163"/>
      <c r="GTZ2" s="163"/>
      <c r="GUA2" s="163"/>
      <c r="GUB2" s="163"/>
      <c r="GUC2" s="163"/>
      <c r="GUD2" s="163"/>
      <c r="GUE2" s="163"/>
      <c r="GUF2" s="163"/>
      <c r="GUG2" s="163"/>
      <c r="GUH2" s="163"/>
      <c r="GUI2" s="163"/>
      <c r="GUJ2" s="163"/>
      <c r="GUK2" s="163"/>
      <c r="GUL2" s="163"/>
      <c r="GUM2" s="163"/>
      <c r="GUN2" s="163"/>
      <c r="GUO2" s="163"/>
      <c r="GUP2" s="163"/>
      <c r="GUQ2" s="163"/>
      <c r="GUR2" s="163"/>
      <c r="GUS2" s="163"/>
      <c r="GUT2" s="163"/>
      <c r="GUU2" s="163"/>
      <c r="GUV2" s="163"/>
      <c r="GUW2" s="163"/>
      <c r="GUX2" s="163"/>
      <c r="GUY2" s="163"/>
      <c r="GUZ2" s="163"/>
      <c r="GVA2" s="163"/>
      <c r="GVB2" s="163"/>
      <c r="GVC2" s="163"/>
      <c r="GVD2" s="163"/>
      <c r="GVE2" s="163"/>
      <c r="GVF2" s="163"/>
      <c r="GVG2" s="163"/>
      <c r="GVH2" s="163"/>
      <c r="GVI2" s="163"/>
      <c r="GVJ2" s="163"/>
      <c r="GVK2" s="163"/>
      <c r="GVL2" s="163"/>
      <c r="GVM2" s="163"/>
      <c r="GVN2" s="163"/>
      <c r="GVO2" s="163"/>
      <c r="GVP2" s="163"/>
      <c r="GVQ2" s="163"/>
      <c r="GVR2" s="163"/>
      <c r="GVS2" s="163"/>
      <c r="GVT2" s="163"/>
      <c r="GVU2" s="163"/>
      <c r="GVV2" s="163"/>
      <c r="GVW2" s="163"/>
      <c r="GVX2" s="163"/>
      <c r="GVY2" s="163"/>
      <c r="GVZ2" s="163"/>
      <c r="GWA2" s="163"/>
      <c r="GWB2" s="163"/>
      <c r="GWC2" s="163"/>
      <c r="GWD2" s="163"/>
      <c r="GWE2" s="163"/>
      <c r="GWF2" s="163"/>
      <c r="GWG2" s="163"/>
      <c r="GWH2" s="163"/>
      <c r="GWI2" s="163"/>
      <c r="GWJ2" s="163"/>
      <c r="GWK2" s="163"/>
      <c r="GWL2" s="163"/>
      <c r="GWM2" s="163"/>
      <c r="GWN2" s="163"/>
      <c r="GWO2" s="163"/>
      <c r="GWP2" s="163"/>
      <c r="GWQ2" s="163"/>
      <c r="GWR2" s="163"/>
      <c r="GWS2" s="163"/>
      <c r="GWT2" s="163"/>
      <c r="GWU2" s="163"/>
      <c r="GWV2" s="163"/>
      <c r="GWW2" s="163"/>
      <c r="GWX2" s="163"/>
      <c r="GWY2" s="163"/>
      <c r="GWZ2" s="163"/>
      <c r="GXA2" s="163"/>
      <c r="GXB2" s="163"/>
      <c r="GXC2" s="163"/>
      <c r="GXD2" s="163"/>
      <c r="GXE2" s="163"/>
      <c r="GXF2" s="163"/>
      <c r="GXG2" s="163"/>
      <c r="GXH2" s="163"/>
      <c r="GXI2" s="163"/>
      <c r="GXJ2" s="163"/>
      <c r="GXK2" s="163"/>
      <c r="GXL2" s="163"/>
      <c r="GXM2" s="163"/>
      <c r="GXN2" s="163"/>
      <c r="GXO2" s="163"/>
      <c r="GXP2" s="163"/>
      <c r="GXQ2" s="163"/>
      <c r="GXR2" s="163"/>
      <c r="GXS2" s="163"/>
      <c r="GXT2" s="163"/>
      <c r="GXU2" s="163"/>
      <c r="GXV2" s="163"/>
      <c r="GXW2" s="163"/>
      <c r="GXX2" s="163"/>
      <c r="GXY2" s="163"/>
      <c r="GXZ2" s="163"/>
      <c r="GYA2" s="163"/>
      <c r="GYB2" s="163"/>
      <c r="GYC2" s="163"/>
      <c r="GYD2" s="163"/>
      <c r="GYE2" s="163"/>
      <c r="GYF2" s="163"/>
      <c r="GYG2" s="163"/>
      <c r="GYH2" s="163"/>
      <c r="GYI2" s="163"/>
      <c r="GYJ2" s="163"/>
      <c r="GYK2" s="163"/>
      <c r="GYL2" s="163"/>
      <c r="GYM2" s="163"/>
      <c r="GYN2" s="163"/>
      <c r="GYO2" s="163"/>
      <c r="GYP2" s="163"/>
      <c r="GYQ2" s="163"/>
      <c r="GYR2" s="163"/>
      <c r="GYS2" s="163"/>
      <c r="GYT2" s="163"/>
      <c r="GYU2" s="163"/>
      <c r="GYV2" s="163"/>
      <c r="GYW2" s="163"/>
      <c r="GYX2" s="163"/>
      <c r="GYY2" s="163"/>
      <c r="GYZ2" s="163"/>
      <c r="GZA2" s="163"/>
      <c r="GZB2" s="163"/>
      <c r="GZC2" s="163"/>
      <c r="GZD2" s="163"/>
      <c r="GZE2" s="163"/>
      <c r="GZF2" s="163"/>
      <c r="GZG2" s="163"/>
      <c r="GZH2" s="163"/>
      <c r="GZI2" s="163"/>
      <c r="GZJ2" s="163"/>
      <c r="GZK2" s="163"/>
      <c r="GZL2" s="163"/>
      <c r="GZM2" s="163"/>
      <c r="GZN2" s="163"/>
      <c r="GZO2" s="163"/>
      <c r="GZP2" s="163"/>
      <c r="GZQ2" s="163"/>
      <c r="GZR2" s="163"/>
      <c r="GZS2" s="163"/>
      <c r="GZT2" s="163"/>
      <c r="GZU2" s="163"/>
      <c r="GZV2" s="163"/>
      <c r="GZW2" s="163"/>
      <c r="GZX2" s="163"/>
      <c r="GZY2" s="163"/>
      <c r="GZZ2" s="163"/>
      <c r="HAA2" s="163"/>
      <c r="HAB2" s="163"/>
      <c r="HAC2" s="163"/>
      <c r="HAD2" s="163"/>
      <c r="HAE2" s="163"/>
      <c r="HAF2" s="163"/>
      <c r="HAG2" s="163"/>
      <c r="HAH2" s="163"/>
      <c r="HAI2" s="163"/>
      <c r="HAJ2" s="163"/>
      <c r="HAK2" s="163"/>
      <c r="HAL2" s="163"/>
      <c r="HAM2" s="163"/>
      <c r="HAN2" s="163"/>
      <c r="HAO2" s="163"/>
      <c r="HAP2" s="163"/>
      <c r="HAQ2" s="163"/>
      <c r="HAR2" s="163"/>
      <c r="HAS2" s="163"/>
      <c r="HAT2" s="163"/>
      <c r="HAU2" s="163"/>
      <c r="HAV2" s="163"/>
      <c r="HAW2" s="163"/>
      <c r="HAX2" s="163"/>
      <c r="HAY2" s="163"/>
      <c r="HAZ2" s="163"/>
      <c r="HBA2" s="163"/>
      <c r="HBB2" s="163"/>
      <c r="HBC2" s="163"/>
      <c r="HBD2" s="163"/>
      <c r="HBE2" s="163"/>
      <c r="HBF2" s="163"/>
      <c r="HBG2" s="163"/>
      <c r="HBH2" s="163"/>
      <c r="HBI2" s="163"/>
      <c r="HBJ2" s="163"/>
      <c r="HBK2" s="163"/>
      <c r="HBL2" s="163"/>
      <c r="HBM2" s="163"/>
      <c r="HBN2" s="163"/>
      <c r="HBO2" s="163"/>
      <c r="HBP2" s="163"/>
      <c r="HBQ2" s="163"/>
      <c r="HBR2" s="163"/>
      <c r="HBS2" s="163"/>
      <c r="HBT2" s="163"/>
      <c r="HBU2" s="163"/>
      <c r="HBV2" s="163"/>
      <c r="HBW2" s="163"/>
      <c r="HBX2" s="163"/>
      <c r="HBY2" s="163"/>
      <c r="HBZ2" s="163"/>
      <c r="HCA2" s="163"/>
      <c r="HCB2" s="163"/>
      <c r="HCC2" s="163"/>
      <c r="HCD2" s="163"/>
      <c r="HCE2" s="163"/>
      <c r="HCF2" s="163"/>
      <c r="HCG2" s="163"/>
      <c r="HCH2" s="163"/>
      <c r="HCI2" s="163"/>
      <c r="HCJ2" s="163"/>
      <c r="HCK2" s="163"/>
      <c r="HCL2" s="163"/>
      <c r="HCM2" s="163"/>
      <c r="HCN2" s="163"/>
      <c r="HCO2" s="163"/>
      <c r="HCP2" s="163"/>
      <c r="HCQ2" s="163"/>
      <c r="HCR2" s="163"/>
      <c r="HCS2" s="163"/>
      <c r="HCT2" s="163"/>
      <c r="HCU2" s="163"/>
      <c r="HCV2" s="163"/>
      <c r="HCW2" s="163"/>
      <c r="HCX2" s="163"/>
      <c r="HCY2" s="163"/>
      <c r="HCZ2" s="163"/>
      <c r="HDA2" s="163"/>
      <c r="HDB2" s="163"/>
      <c r="HDC2" s="163"/>
      <c r="HDD2" s="163"/>
      <c r="HDE2" s="163"/>
      <c r="HDF2" s="163"/>
      <c r="HDG2" s="163"/>
      <c r="HDH2" s="163"/>
      <c r="HDI2" s="163"/>
      <c r="HDJ2" s="163"/>
      <c r="HDK2" s="163"/>
      <c r="HDL2" s="163"/>
      <c r="HDM2" s="163"/>
      <c r="HDN2" s="163"/>
      <c r="HDO2" s="163"/>
      <c r="HDP2" s="163"/>
      <c r="HDQ2" s="163"/>
      <c r="HDR2" s="163"/>
      <c r="HDS2" s="163"/>
      <c r="HDT2" s="163"/>
      <c r="HDU2" s="163"/>
      <c r="HDV2" s="163"/>
      <c r="HDW2" s="163"/>
      <c r="HDX2" s="163"/>
      <c r="HDY2" s="163"/>
      <c r="HDZ2" s="163"/>
      <c r="HEA2" s="163"/>
      <c r="HEB2" s="163"/>
      <c r="HEC2" s="163"/>
      <c r="HED2" s="163"/>
      <c r="HEE2" s="163"/>
      <c r="HEF2" s="163"/>
      <c r="HEG2" s="163"/>
      <c r="HEH2" s="163"/>
      <c r="HEI2" s="163"/>
      <c r="HEJ2" s="163"/>
      <c r="HEK2" s="163"/>
      <c r="HEL2" s="163"/>
      <c r="HEM2" s="163"/>
      <c r="HEN2" s="163"/>
      <c r="HEO2" s="163"/>
      <c r="HEP2" s="163"/>
      <c r="HEQ2" s="163"/>
      <c r="HER2" s="163"/>
      <c r="HES2" s="163"/>
      <c r="HET2" s="163"/>
      <c r="HEU2" s="163"/>
      <c r="HEV2" s="163"/>
      <c r="HEW2" s="163"/>
      <c r="HEX2" s="163"/>
      <c r="HEY2" s="163"/>
      <c r="HEZ2" s="163"/>
      <c r="HFA2" s="163"/>
      <c r="HFB2" s="163"/>
      <c r="HFC2" s="163"/>
      <c r="HFD2" s="163"/>
      <c r="HFE2" s="163"/>
      <c r="HFF2" s="163"/>
      <c r="HFG2" s="163"/>
      <c r="HFH2" s="163"/>
      <c r="HFI2" s="163"/>
      <c r="HFJ2" s="163"/>
      <c r="HFK2" s="163"/>
      <c r="HFL2" s="163"/>
      <c r="HFM2" s="163"/>
      <c r="HFN2" s="163"/>
      <c r="HFO2" s="163"/>
      <c r="HFP2" s="163"/>
      <c r="HFQ2" s="163"/>
      <c r="HFR2" s="163"/>
      <c r="HFS2" s="163"/>
      <c r="HFT2" s="163"/>
      <c r="HFU2" s="163"/>
      <c r="HFV2" s="163"/>
      <c r="HFW2" s="163"/>
      <c r="HFX2" s="163"/>
      <c r="HFY2" s="163"/>
      <c r="HFZ2" s="163"/>
      <c r="HGA2" s="163"/>
      <c r="HGB2" s="163"/>
      <c r="HGC2" s="163"/>
      <c r="HGD2" s="163"/>
      <c r="HGE2" s="163"/>
      <c r="HGF2" s="163"/>
      <c r="HGG2" s="163"/>
      <c r="HGH2" s="163"/>
      <c r="HGI2" s="163"/>
      <c r="HGJ2" s="163"/>
      <c r="HGK2" s="163"/>
      <c r="HGL2" s="163"/>
      <c r="HGM2" s="163"/>
      <c r="HGN2" s="163"/>
      <c r="HGO2" s="163"/>
      <c r="HGP2" s="163"/>
      <c r="HGQ2" s="163"/>
      <c r="HGR2" s="163"/>
      <c r="HGS2" s="163"/>
      <c r="HGT2" s="163"/>
      <c r="HGU2" s="163"/>
      <c r="HGV2" s="163"/>
      <c r="HGW2" s="163"/>
      <c r="HGX2" s="163"/>
      <c r="HGY2" s="163"/>
      <c r="HGZ2" s="163"/>
      <c r="HHA2" s="163"/>
      <c r="HHB2" s="163"/>
      <c r="HHC2" s="163"/>
      <c r="HHD2" s="163"/>
      <c r="HHE2" s="163"/>
      <c r="HHF2" s="163"/>
      <c r="HHG2" s="163"/>
      <c r="HHH2" s="163"/>
      <c r="HHI2" s="163"/>
      <c r="HHJ2" s="163"/>
      <c r="HHK2" s="163"/>
      <c r="HHL2" s="163"/>
      <c r="HHM2" s="163"/>
      <c r="HHN2" s="163"/>
      <c r="HHO2" s="163"/>
      <c r="HHP2" s="163"/>
      <c r="HHQ2" s="163"/>
      <c r="HHR2" s="163"/>
      <c r="HHS2" s="163"/>
      <c r="HHT2" s="163"/>
      <c r="HHU2" s="163"/>
      <c r="HHV2" s="163"/>
      <c r="HHW2" s="163"/>
      <c r="HHX2" s="163"/>
      <c r="HHY2" s="163"/>
      <c r="HHZ2" s="163"/>
      <c r="HIA2" s="163"/>
      <c r="HIB2" s="163"/>
      <c r="HIC2" s="163"/>
      <c r="HID2" s="163"/>
      <c r="HIE2" s="163"/>
      <c r="HIF2" s="163"/>
      <c r="HIG2" s="163"/>
      <c r="HIH2" s="163"/>
      <c r="HII2" s="163"/>
      <c r="HIJ2" s="163"/>
      <c r="HIK2" s="163"/>
      <c r="HIL2" s="163"/>
      <c r="HIM2" s="163"/>
      <c r="HIN2" s="163"/>
      <c r="HIO2" s="163"/>
      <c r="HIP2" s="163"/>
      <c r="HIQ2" s="163"/>
      <c r="HIR2" s="163"/>
      <c r="HIS2" s="163"/>
      <c r="HIT2" s="163"/>
      <c r="HIU2" s="163"/>
      <c r="HIV2" s="163"/>
      <c r="HIW2" s="163"/>
      <c r="HIX2" s="163"/>
      <c r="HIY2" s="163"/>
      <c r="HIZ2" s="163"/>
      <c r="HJA2" s="163"/>
      <c r="HJB2" s="163"/>
      <c r="HJC2" s="163"/>
      <c r="HJD2" s="163"/>
      <c r="HJE2" s="163"/>
      <c r="HJF2" s="163"/>
      <c r="HJG2" s="163"/>
      <c r="HJH2" s="163"/>
      <c r="HJI2" s="163"/>
      <c r="HJJ2" s="163"/>
      <c r="HJK2" s="163"/>
      <c r="HJL2" s="163"/>
      <c r="HJM2" s="163"/>
      <c r="HJN2" s="163"/>
      <c r="HJO2" s="163"/>
      <c r="HJP2" s="163"/>
      <c r="HJQ2" s="163"/>
      <c r="HJR2" s="163"/>
      <c r="HJS2" s="163"/>
      <c r="HJT2" s="163"/>
      <c r="HJU2" s="163"/>
      <c r="HJV2" s="163"/>
      <c r="HJW2" s="163"/>
      <c r="HJX2" s="163"/>
      <c r="HJY2" s="163"/>
      <c r="HJZ2" s="163"/>
      <c r="HKA2" s="163"/>
      <c r="HKB2" s="163"/>
      <c r="HKC2" s="163"/>
      <c r="HKD2" s="163"/>
      <c r="HKE2" s="163"/>
      <c r="HKF2" s="163"/>
      <c r="HKG2" s="163"/>
      <c r="HKH2" s="163"/>
      <c r="HKI2" s="163"/>
      <c r="HKJ2" s="163"/>
      <c r="HKK2" s="163"/>
      <c r="HKL2" s="163"/>
      <c r="HKM2" s="163"/>
      <c r="HKN2" s="163"/>
      <c r="HKO2" s="163"/>
      <c r="HKP2" s="163"/>
      <c r="HKQ2" s="163"/>
      <c r="HKR2" s="163"/>
      <c r="HKS2" s="163"/>
      <c r="HKT2" s="163"/>
      <c r="HKU2" s="163"/>
      <c r="HKV2" s="163"/>
      <c r="HKW2" s="163"/>
      <c r="HKX2" s="163"/>
      <c r="HKY2" s="163"/>
      <c r="HKZ2" s="163"/>
      <c r="HLA2" s="163"/>
      <c r="HLB2" s="163"/>
      <c r="HLC2" s="163"/>
      <c r="HLD2" s="163"/>
      <c r="HLE2" s="163"/>
      <c r="HLF2" s="163"/>
      <c r="HLG2" s="163"/>
      <c r="HLH2" s="163"/>
      <c r="HLI2" s="163"/>
      <c r="HLJ2" s="163"/>
      <c r="HLK2" s="163"/>
      <c r="HLL2" s="163"/>
      <c r="HLM2" s="163"/>
      <c r="HLN2" s="163"/>
      <c r="HLO2" s="163"/>
      <c r="HLP2" s="163"/>
      <c r="HLQ2" s="163"/>
      <c r="HLR2" s="163"/>
      <c r="HLS2" s="163"/>
      <c r="HLT2" s="163"/>
      <c r="HLU2" s="163"/>
      <c r="HLV2" s="163"/>
      <c r="HLW2" s="163"/>
      <c r="HLX2" s="163"/>
      <c r="HLY2" s="163"/>
      <c r="HLZ2" s="163"/>
      <c r="HMA2" s="163"/>
      <c r="HMB2" s="163"/>
      <c r="HMC2" s="163"/>
      <c r="HMD2" s="163"/>
      <c r="HME2" s="163"/>
      <c r="HMF2" s="163"/>
      <c r="HMG2" s="163"/>
      <c r="HMH2" s="163"/>
      <c r="HMI2" s="163"/>
      <c r="HMJ2" s="163"/>
      <c r="HMK2" s="163"/>
      <c r="HML2" s="163"/>
      <c r="HMM2" s="163"/>
      <c r="HMN2" s="163"/>
      <c r="HMO2" s="163"/>
      <c r="HMP2" s="163"/>
      <c r="HMQ2" s="163"/>
      <c r="HMR2" s="163"/>
      <c r="HMS2" s="163"/>
      <c r="HMT2" s="163"/>
      <c r="HMU2" s="163"/>
      <c r="HMV2" s="163"/>
      <c r="HMW2" s="163"/>
      <c r="HMX2" s="163"/>
      <c r="HMY2" s="163"/>
      <c r="HMZ2" s="163"/>
      <c r="HNA2" s="163"/>
      <c r="HNB2" s="163"/>
      <c r="HNC2" s="163"/>
      <c r="HND2" s="163"/>
      <c r="HNE2" s="163"/>
      <c r="HNF2" s="163"/>
      <c r="HNG2" s="163"/>
      <c r="HNH2" s="163"/>
      <c r="HNI2" s="163"/>
      <c r="HNJ2" s="163"/>
      <c r="HNK2" s="163"/>
      <c r="HNL2" s="163"/>
      <c r="HNM2" s="163"/>
      <c r="HNN2" s="163"/>
      <c r="HNO2" s="163"/>
      <c r="HNP2" s="163"/>
      <c r="HNQ2" s="163"/>
      <c r="HNR2" s="163"/>
      <c r="HNS2" s="163"/>
      <c r="HNT2" s="163"/>
      <c r="HNU2" s="163"/>
      <c r="HNV2" s="163"/>
      <c r="HNW2" s="163"/>
      <c r="HNX2" s="163"/>
      <c r="HNY2" s="163"/>
      <c r="HNZ2" s="163"/>
      <c r="HOA2" s="163"/>
      <c r="HOB2" s="163"/>
      <c r="HOC2" s="163"/>
      <c r="HOD2" s="163"/>
      <c r="HOE2" s="163"/>
      <c r="HOF2" s="163"/>
      <c r="HOG2" s="163"/>
      <c r="HOH2" s="163"/>
      <c r="HOI2" s="163"/>
      <c r="HOJ2" s="163"/>
      <c r="HOK2" s="163"/>
      <c r="HOL2" s="163"/>
      <c r="HOM2" s="163"/>
      <c r="HON2" s="163"/>
      <c r="HOO2" s="163"/>
      <c r="HOP2" s="163"/>
      <c r="HOQ2" s="163"/>
      <c r="HOR2" s="163"/>
      <c r="HOS2" s="163"/>
      <c r="HOT2" s="163"/>
      <c r="HOU2" s="163"/>
      <c r="HOV2" s="163"/>
      <c r="HOW2" s="163"/>
      <c r="HOX2" s="163"/>
      <c r="HOY2" s="163"/>
      <c r="HOZ2" s="163"/>
      <c r="HPA2" s="163"/>
      <c r="HPB2" s="163"/>
      <c r="HPC2" s="163"/>
      <c r="HPD2" s="163"/>
      <c r="HPE2" s="163"/>
      <c r="HPF2" s="163"/>
      <c r="HPG2" s="163"/>
      <c r="HPH2" s="163"/>
      <c r="HPI2" s="163"/>
      <c r="HPJ2" s="163"/>
      <c r="HPK2" s="163"/>
      <c r="HPL2" s="163"/>
      <c r="HPM2" s="163"/>
      <c r="HPN2" s="163"/>
      <c r="HPO2" s="163"/>
      <c r="HPP2" s="163"/>
      <c r="HPQ2" s="163"/>
      <c r="HPR2" s="163"/>
      <c r="HPS2" s="163"/>
      <c r="HPT2" s="163"/>
      <c r="HPU2" s="163"/>
      <c r="HPV2" s="163"/>
      <c r="HPW2" s="163"/>
      <c r="HPX2" s="163"/>
      <c r="HPY2" s="163"/>
      <c r="HPZ2" s="163"/>
      <c r="HQA2" s="163"/>
      <c r="HQB2" s="163"/>
      <c r="HQC2" s="163"/>
      <c r="HQD2" s="163"/>
      <c r="HQE2" s="163"/>
      <c r="HQF2" s="163"/>
      <c r="HQG2" s="163"/>
      <c r="HQH2" s="163"/>
      <c r="HQI2" s="163"/>
      <c r="HQJ2" s="163"/>
      <c r="HQK2" s="163"/>
      <c r="HQL2" s="163"/>
      <c r="HQM2" s="163"/>
      <c r="HQN2" s="163"/>
      <c r="HQO2" s="163"/>
      <c r="HQP2" s="163"/>
      <c r="HQQ2" s="163"/>
      <c r="HQR2" s="163"/>
      <c r="HQS2" s="163"/>
      <c r="HQT2" s="163"/>
      <c r="HQU2" s="163"/>
      <c r="HQV2" s="163"/>
      <c r="HQW2" s="163"/>
      <c r="HQX2" s="163"/>
      <c r="HQY2" s="163"/>
      <c r="HQZ2" s="163"/>
      <c r="HRA2" s="163"/>
      <c r="HRB2" s="163"/>
      <c r="HRC2" s="163"/>
      <c r="HRD2" s="163"/>
      <c r="HRE2" s="163"/>
      <c r="HRF2" s="163"/>
      <c r="HRG2" s="163"/>
      <c r="HRH2" s="163"/>
      <c r="HRI2" s="163"/>
      <c r="HRJ2" s="163"/>
      <c r="HRK2" s="163"/>
      <c r="HRL2" s="163"/>
      <c r="HRM2" s="163"/>
      <c r="HRN2" s="163"/>
      <c r="HRO2" s="163"/>
      <c r="HRP2" s="163"/>
      <c r="HRQ2" s="163"/>
      <c r="HRR2" s="163"/>
      <c r="HRS2" s="163"/>
      <c r="HRT2" s="163"/>
      <c r="HRU2" s="163"/>
      <c r="HRV2" s="163"/>
      <c r="HRW2" s="163"/>
      <c r="HRX2" s="163"/>
      <c r="HRY2" s="163"/>
      <c r="HRZ2" s="163"/>
      <c r="HSA2" s="163"/>
      <c r="HSB2" s="163"/>
      <c r="HSC2" s="163"/>
      <c r="HSD2" s="163"/>
      <c r="HSE2" s="163"/>
      <c r="HSF2" s="163"/>
      <c r="HSG2" s="163"/>
      <c r="HSH2" s="163"/>
      <c r="HSI2" s="163"/>
      <c r="HSJ2" s="163"/>
      <c r="HSK2" s="163"/>
      <c r="HSL2" s="163"/>
      <c r="HSM2" s="163"/>
      <c r="HSN2" s="163"/>
      <c r="HSO2" s="163"/>
      <c r="HSP2" s="163"/>
      <c r="HSQ2" s="163"/>
      <c r="HSR2" s="163"/>
      <c r="HSS2" s="163"/>
      <c r="HST2" s="163"/>
      <c r="HSU2" s="163"/>
      <c r="HSV2" s="163"/>
      <c r="HSW2" s="163"/>
      <c r="HSX2" s="163"/>
      <c r="HSY2" s="163"/>
      <c r="HSZ2" s="163"/>
      <c r="HTA2" s="163"/>
      <c r="HTB2" s="163"/>
      <c r="HTC2" s="163"/>
      <c r="HTD2" s="163"/>
      <c r="HTE2" s="163"/>
      <c r="HTF2" s="163"/>
      <c r="HTG2" s="163"/>
      <c r="HTH2" s="163"/>
      <c r="HTI2" s="163"/>
      <c r="HTJ2" s="163"/>
      <c r="HTK2" s="163"/>
      <c r="HTL2" s="163"/>
      <c r="HTM2" s="163"/>
      <c r="HTN2" s="163"/>
      <c r="HTO2" s="163"/>
      <c r="HTP2" s="163"/>
      <c r="HTQ2" s="163"/>
      <c r="HTR2" s="163"/>
      <c r="HTS2" s="163"/>
      <c r="HTT2" s="163"/>
      <c r="HTU2" s="163"/>
      <c r="HTV2" s="163"/>
      <c r="HTW2" s="163"/>
      <c r="HTX2" s="163"/>
      <c r="HTY2" s="163"/>
      <c r="HTZ2" s="163"/>
      <c r="HUA2" s="163"/>
      <c r="HUB2" s="163"/>
      <c r="HUC2" s="163"/>
      <c r="HUD2" s="163"/>
      <c r="HUE2" s="163"/>
      <c r="HUF2" s="163"/>
      <c r="HUG2" s="163"/>
      <c r="HUH2" s="163"/>
      <c r="HUI2" s="163"/>
      <c r="HUJ2" s="163"/>
      <c r="HUK2" s="163"/>
      <c r="HUL2" s="163"/>
      <c r="HUM2" s="163"/>
      <c r="HUN2" s="163"/>
      <c r="HUO2" s="163"/>
      <c r="HUP2" s="163"/>
      <c r="HUQ2" s="163"/>
      <c r="HUR2" s="163"/>
      <c r="HUS2" s="163"/>
      <c r="HUT2" s="163"/>
      <c r="HUU2" s="163"/>
      <c r="HUV2" s="163"/>
      <c r="HUW2" s="163"/>
      <c r="HUX2" s="163"/>
      <c r="HUY2" s="163"/>
      <c r="HUZ2" s="163"/>
      <c r="HVA2" s="163"/>
      <c r="HVB2" s="163"/>
      <c r="HVC2" s="163"/>
      <c r="HVD2" s="163"/>
      <c r="HVE2" s="163"/>
      <c r="HVF2" s="163"/>
      <c r="HVG2" s="163"/>
      <c r="HVH2" s="163"/>
      <c r="HVI2" s="163"/>
      <c r="HVJ2" s="163"/>
      <c r="HVK2" s="163"/>
      <c r="HVL2" s="163"/>
      <c r="HVM2" s="163"/>
      <c r="HVN2" s="163"/>
      <c r="HVO2" s="163"/>
      <c r="HVP2" s="163"/>
      <c r="HVQ2" s="163"/>
      <c r="HVR2" s="163"/>
      <c r="HVS2" s="163"/>
      <c r="HVT2" s="163"/>
      <c r="HVU2" s="163"/>
      <c r="HVV2" s="163"/>
      <c r="HVW2" s="163"/>
      <c r="HVX2" s="163"/>
      <c r="HVY2" s="163"/>
      <c r="HVZ2" s="163"/>
      <c r="HWA2" s="163"/>
      <c r="HWB2" s="163"/>
      <c r="HWC2" s="163"/>
      <c r="HWD2" s="163"/>
      <c r="HWE2" s="163"/>
      <c r="HWF2" s="163"/>
      <c r="HWG2" s="163"/>
      <c r="HWH2" s="163"/>
      <c r="HWI2" s="163"/>
      <c r="HWJ2" s="163"/>
      <c r="HWK2" s="163"/>
      <c r="HWL2" s="163"/>
      <c r="HWM2" s="163"/>
      <c r="HWN2" s="163"/>
      <c r="HWO2" s="163"/>
      <c r="HWP2" s="163"/>
      <c r="HWQ2" s="163"/>
      <c r="HWR2" s="163"/>
      <c r="HWS2" s="163"/>
      <c r="HWT2" s="163"/>
      <c r="HWU2" s="163"/>
      <c r="HWV2" s="163"/>
      <c r="HWW2" s="163"/>
      <c r="HWX2" s="163"/>
      <c r="HWY2" s="163"/>
      <c r="HWZ2" s="163"/>
      <c r="HXA2" s="163"/>
      <c r="HXB2" s="163"/>
      <c r="HXC2" s="163"/>
      <c r="HXD2" s="163"/>
      <c r="HXE2" s="163"/>
      <c r="HXF2" s="163"/>
      <c r="HXG2" s="163"/>
      <c r="HXH2" s="163"/>
      <c r="HXI2" s="163"/>
      <c r="HXJ2" s="163"/>
      <c r="HXK2" s="163"/>
      <c r="HXL2" s="163"/>
      <c r="HXM2" s="163"/>
      <c r="HXN2" s="163"/>
      <c r="HXO2" s="163"/>
      <c r="HXP2" s="163"/>
      <c r="HXQ2" s="163"/>
      <c r="HXR2" s="163"/>
      <c r="HXS2" s="163"/>
      <c r="HXT2" s="163"/>
      <c r="HXU2" s="163"/>
      <c r="HXV2" s="163"/>
      <c r="HXW2" s="163"/>
      <c r="HXX2" s="163"/>
      <c r="HXY2" s="163"/>
      <c r="HXZ2" s="163"/>
      <c r="HYA2" s="163"/>
      <c r="HYB2" s="163"/>
      <c r="HYC2" s="163"/>
      <c r="HYD2" s="163"/>
      <c r="HYE2" s="163"/>
      <c r="HYF2" s="163"/>
      <c r="HYG2" s="163"/>
      <c r="HYH2" s="163"/>
      <c r="HYI2" s="163"/>
      <c r="HYJ2" s="163"/>
      <c r="HYK2" s="163"/>
      <c r="HYL2" s="163"/>
      <c r="HYM2" s="163"/>
      <c r="HYN2" s="163"/>
      <c r="HYO2" s="163"/>
      <c r="HYP2" s="163"/>
      <c r="HYQ2" s="163"/>
      <c r="HYR2" s="163"/>
      <c r="HYS2" s="163"/>
      <c r="HYT2" s="163"/>
      <c r="HYU2" s="163"/>
      <c r="HYV2" s="163"/>
      <c r="HYW2" s="163"/>
      <c r="HYX2" s="163"/>
      <c r="HYY2" s="163"/>
      <c r="HYZ2" s="163"/>
      <c r="HZA2" s="163"/>
      <c r="HZB2" s="163"/>
      <c r="HZC2" s="163"/>
      <c r="HZD2" s="163"/>
      <c r="HZE2" s="163"/>
      <c r="HZF2" s="163"/>
      <c r="HZG2" s="163"/>
      <c r="HZH2" s="163"/>
      <c r="HZI2" s="163"/>
      <c r="HZJ2" s="163"/>
      <c r="HZK2" s="163"/>
      <c r="HZL2" s="163"/>
      <c r="HZM2" s="163"/>
      <c r="HZN2" s="163"/>
      <c r="HZO2" s="163"/>
      <c r="HZP2" s="163"/>
      <c r="HZQ2" s="163"/>
      <c r="HZR2" s="163"/>
      <c r="HZS2" s="163"/>
      <c r="HZT2" s="163"/>
      <c r="HZU2" s="163"/>
      <c r="HZV2" s="163"/>
      <c r="HZW2" s="163"/>
      <c r="HZX2" s="163"/>
      <c r="HZY2" s="163"/>
      <c r="HZZ2" s="163"/>
      <c r="IAA2" s="163"/>
      <c r="IAB2" s="163"/>
      <c r="IAC2" s="163"/>
      <c r="IAD2" s="163"/>
      <c r="IAE2" s="163"/>
      <c r="IAF2" s="163"/>
      <c r="IAG2" s="163"/>
      <c r="IAH2" s="163"/>
      <c r="IAI2" s="163"/>
      <c r="IAJ2" s="163"/>
      <c r="IAK2" s="163"/>
      <c r="IAL2" s="163"/>
      <c r="IAM2" s="163"/>
      <c r="IAN2" s="163"/>
      <c r="IAO2" s="163"/>
      <c r="IAP2" s="163"/>
      <c r="IAQ2" s="163"/>
      <c r="IAR2" s="163"/>
      <c r="IAS2" s="163"/>
      <c r="IAT2" s="163"/>
      <c r="IAU2" s="163"/>
      <c r="IAV2" s="163"/>
      <c r="IAW2" s="163"/>
      <c r="IAX2" s="163"/>
      <c r="IAY2" s="163"/>
      <c r="IAZ2" s="163"/>
      <c r="IBA2" s="163"/>
      <c r="IBB2" s="163"/>
      <c r="IBC2" s="163"/>
      <c r="IBD2" s="163"/>
      <c r="IBE2" s="163"/>
      <c r="IBF2" s="163"/>
      <c r="IBG2" s="163"/>
      <c r="IBH2" s="163"/>
      <c r="IBI2" s="163"/>
      <c r="IBJ2" s="163"/>
      <c r="IBK2" s="163"/>
      <c r="IBL2" s="163"/>
      <c r="IBM2" s="163"/>
      <c r="IBN2" s="163"/>
      <c r="IBO2" s="163"/>
      <c r="IBP2" s="163"/>
      <c r="IBQ2" s="163"/>
      <c r="IBR2" s="163"/>
      <c r="IBS2" s="163"/>
      <c r="IBT2" s="163"/>
      <c r="IBU2" s="163"/>
      <c r="IBV2" s="163"/>
      <c r="IBW2" s="163"/>
      <c r="IBX2" s="163"/>
      <c r="IBY2" s="163"/>
      <c r="IBZ2" s="163"/>
      <c r="ICA2" s="163"/>
      <c r="ICB2" s="163"/>
      <c r="ICC2" s="163"/>
      <c r="ICD2" s="163"/>
      <c r="ICE2" s="163"/>
      <c r="ICF2" s="163"/>
      <c r="ICG2" s="163"/>
      <c r="ICH2" s="163"/>
      <c r="ICI2" s="163"/>
      <c r="ICJ2" s="163"/>
      <c r="ICK2" s="163"/>
      <c r="ICL2" s="163"/>
      <c r="ICM2" s="163"/>
      <c r="ICN2" s="163"/>
      <c r="ICO2" s="163"/>
      <c r="ICP2" s="163"/>
      <c r="ICQ2" s="163"/>
      <c r="ICR2" s="163"/>
      <c r="ICS2" s="163"/>
      <c r="ICT2" s="163"/>
      <c r="ICU2" s="163"/>
      <c r="ICV2" s="163"/>
      <c r="ICW2" s="163"/>
      <c r="ICX2" s="163"/>
      <c r="ICY2" s="163"/>
      <c r="ICZ2" s="163"/>
      <c r="IDA2" s="163"/>
      <c r="IDB2" s="163"/>
      <c r="IDC2" s="163"/>
      <c r="IDD2" s="163"/>
      <c r="IDE2" s="163"/>
      <c r="IDF2" s="163"/>
      <c r="IDG2" s="163"/>
      <c r="IDH2" s="163"/>
      <c r="IDI2" s="163"/>
      <c r="IDJ2" s="163"/>
      <c r="IDK2" s="163"/>
      <c r="IDL2" s="163"/>
      <c r="IDM2" s="163"/>
      <c r="IDN2" s="163"/>
      <c r="IDO2" s="163"/>
      <c r="IDP2" s="163"/>
      <c r="IDQ2" s="163"/>
      <c r="IDR2" s="163"/>
      <c r="IDS2" s="163"/>
      <c r="IDT2" s="163"/>
      <c r="IDU2" s="163"/>
      <c r="IDV2" s="163"/>
      <c r="IDW2" s="163"/>
      <c r="IDX2" s="163"/>
      <c r="IDY2" s="163"/>
      <c r="IDZ2" s="163"/>
      <c r="IEA2" s="163"/>
      <c r="IEB2" s="163"/>
      <c r="IEC2" s="163"/>
      <c r="IED2" s="163"/>
      <c r="IEE2" s="163"/>
      <c r="IEF2" s="163"/>
      <c r="IEG2" s="163"/>
      <c r="IEH2" s="163"/>
      <c r="IEI2" s="163"/>
      <c r="IEJ2" s="163"/>
      <c r="IEK2" s="163"/>
      <c r="IEL2" s="163"/>
      <c r="IEM2" s="163"/>
      <c r="IEN2" s="163"/>
      <c r="IEO2" s="163"/>
      <c r="IEP2" s="163"/>
      <c r="IEQ2" s="163"/>
      <c r="IER2" s="163"/>
      <c r="IES2" s="163"/>
      <c r="IET2" s="163"/>
      <c r="IEU2" s="163"/>
      <c r="IEV2" s="163"/>
      <c r="IEW2" s="163"/>
      <c r="IEX2" s="163"/>
      <c r="IEY2" s="163"/>
      <c r="IEZ2" s="163"/>
      <c r="IFA2" s="163"/>
      <c r="IFB2" s="163"/>
      <c r="IFC2" s="163"/>
      <c r="IFD2" s="163"/>
      <c r="IFE2" s="163"/>
      <c r="IFF2" s="163"/>
      <c r="IFG2" s="163"/>
      <c r="IFH2" s="163"/>
      <c r="IFI2" s="163"/>
      <c r="IFJ2" s="163"/>
      <c r="IFK2" s="163"/>
      <c r="IFL2" s="163"/>
      <c r="IFM2" s="163"/>
      <c r="IFN2" s="163"/>
      <c r="IFO2" s="163"/>
      <c r="IFP2" s="163"/>
      <c r="IFQ2" s="163"/>
      <c r="IFR2" s="163"/>
      <c r="IFS2" s="163"/>
      <c r="IFT2" s="163"/>
      <c r="IFU2" s="163"/>
      <c r="IFV2" s="163"/>
      <c r="IFW2" s="163"/>
      <c r="IFX2" s="163"/>
      <c r="IFY2" s="163"/>
      <c r="IFZ2" s="163"/>
      <c r="IGA2" s="163"/>
      <c r="IGB2" s="163"/>
      <c r="IGC2" s="163"/>
      <c r="IGD2" s="163"/>
      <c r="IGE2" s="163"/>
      <c r="IGF2" s="163"/>
      <c r="IGG2" s="163"/>
      <c r="IGH2" s="163"/>
      <c r="IGI2" s="163"/>
      <c r="IGJ2" s="163"/>
      <c r="IGK2" s="163"/>
      <c r="IGL2" s="163"/>
      <c r="IGM2" s="163"/>
      <c r="IGN2" s="163"/>
      <c r="IGO2" s="163"/>
      <c r="IGP2" s="163"/>
      <c r="IGQ2" s="163"/>
      <c r="IGR2" s="163"/>
      <c r="IGS2" s="163"/>
      <c r="IGT2" s="163"/>
      <c r="IGU2" s="163"/>
      <c r="IGV2" s="163"/>
      <c r="IGW2" s="163"/>
      <c r="IGX2" s="163"/>
      <c r="IGY2" s="163"/>
      <c r="IGZ2" s="163"/>
      <c r="IHA2" s="163"/>
      <c r="IHB2" s="163"/>
      <c r="IHC2" s="163"/>
      <c r="IHD2" s="163"/>
      <c r="IHE2" s="163"/>
      <c r="IHF2" s="163"/>
      <c r="IHG2" s="163"/>
      <c r="IHH2" s="163"/>
      <c r="IHI2" s="163"/>
      <c r="IHJ2" s="163"/>
      <c r="IHK2" s="163"/>
      <c r="IHL2" s="163"/>
      <c r="IHM2" s="163"/>
      <c r="IHN2" s="163"/>
      <c r="IHO2" s="163"/>
      <c r="IHP2" s="163"/>
      <c r="IHQ2" s="163"/>
      <c r="IHR2" s="163"/>
      <c r="IHS2" s="163"/>
      <c r="IHT2" s="163"/>
      <c r="IHU2" s="163"/>
      <c r="IHV2" s="163"/>
      <c r="IHW2" s="163"/>
      <c r="IHX2" s="163"/>
      <c r="IHY2" s="163"/>
      <c r="IHZ2" s="163"/>
      <c r="IIA2" s="163"/>
      <c r="IIB2" s="163"/>
      <c r="IIC2" s="163"/>
      <c r="IID2" s="163"/>
      <c r="IIE2" s="163"/>
      <c r="IIF2" s="163"/>
      <c r="IIG2" s="163"/>
      <c r="IIH2" s="163"/>
      <c r="III2" s="163"/>
      <c r="IIJ2" s="163"/>
      <c r="IIK2" s="163"/>
      <c r="IIL2" s="163"/>
      <c r="IIM2" s="163"/>
      <c r="IIN2" s="163"/>
      <c r="IIO2" s="163"/>
      <c r="IIP2" s="163"/>
      <c r="IIQ2" s="163"/>
      <c r="IIR2" s="163"/>
      <c r="IIS2" s="163"/>
      <c r="IIT2" s="163"/>
      <c r="IIU2" s="163"/>
      <c r="IIV2" s="163"/>
      <c r="IIW2" s="163"/>
      <c r="IIX2" s="163"/>
      <c r="IIY2" s="163"/>
      <c r="IIZ2" s="163"/>
      <c r="IJA2" s="163"/>
      <c r="IJB2" s="163"/>
      <c r="IJC2" s="163"/>
      <c r="IJD2" s="163"/>
      <c r="IJE2" s="163"/>
      <c r="IJF2" s="163"/>
      <c r="IJG2" s="163"/>
      <c r="IJH2" s="163"/>
      <c r="IJI2" s="163"/>
      <c r="IJJ2" s="163"/>
      <c r="IJK2" s="163"/>
      <c r="IJL2" s="163"/>
      <c r="IJM2" s="163"/>
      <c r="IJN2" s="163"/>
      <c r="IJO2" s="163"/>
      <c r="IJP2" s="163"/>
      <c r="IJQ2" s="163"/>
      <c r="IJR2" s="163"/>
      <c r="IJS2" s="163"/>
      <c r="IJT2" s="163"/>
      <c r="IJU2" s="163"/>
      <c r="IJV2" s="163"/>
      <c r="IJW2" s="163"/>
      <c r="IJX2" s="163"/>
      <c r="IJY2" s="163"/>
      <c r="IJZ2" s="163"/>
      <c r="IKA2" s="163"/>
      <c r="IKB2" s="163"/>
      <c r="IKC2" s="163"/>
      <c r="IKD2" s="163"/>
      <c r="IKE2" s="163"/>
      <c r="IKF2" s="163"/>
      <c r="IKG2" s="163"/>
      <c r="IKH2" s="163"/>
      <c r="IKI2" s="163"/>
      <c r="IKJ2" s="163"/>
      <c r="IKK2" s="163"/>
      <c r="IKL2" s="163"/>
      <c r="IKM2" s="163"/>
      <c r="IKN2" s="163"/>
      <c r="IKO2" s="163"/>
      <c r="IKP2" s="163"/>
      <c r="IKQ2" s="163"/>
      <c r="IKR2" s="163"/>
      <c r="IKS2" s="163"/>
      <c r="IKT2" s="163"/>
      <c r="IKU2" s="163"/>
      <c r="IKV2" s="163"/>
      <c r="IKW2" s="163"/>
      <c r="IKX2" s="163"/>
      <c r="IKY2" s="163"/>
      <c r="IKZ2" s="163"/>
      <c r="ILA2" s="163"/>
      <c r="ILB2" s="163"/>
      <c r="ILC2" s="163"/>
      <c r="ILD2" s="163"/>
      <c r="ILE2" s="163"/>
      <c r="ILF2" s="163"/>
      <c r="ILG2" s="163"/>
      <c r="ILH2" s="163"/>
      <c r="ILI2" s="163"/>
      <c r="ILJ2" s="163"/>
      <c r="ILK2" s="163"/>
      <c r="ILL2" s="163"/>
      <c r="ILM2" s="163"/>
      <c r="ILN2" s="163"/>
      <c r="ILO2" s="163"/>
      <c r="ILP2" s="163"/>
      <c r="ILQ2" s="163"/>
      <c r="ILR2" s="163"/>
      <c r="ILS2" s="163"/>
      <c r="ILT2" s="163"/>
      <c r="ILU2" s="163"/>
      <c r="ILV2" s="163"/>
      <c r="ILW2" s="163"/>
      <c r="ILX2" s="163"/>
      <c r="ILY2" s="163"/>
      <c r="ILZ2" s="163"/>
      <c r="IMA2" s="163"/>
      <c r="IMB2" s="163"/>
      <c r="IMC2" s="163"/>
      <c r="IMD2" s="163"/>
      <c r="IME2" s="163"/>
      <c r="IMF2" s="163"/>
      <c r="IMG2" s="163"/>
      <c r="IMH2" s="163"/>
      <c r="IMI2" s="163"/>
      <c r="IMJ2" s="163"/>
      <c r="IMK2" s="163"/>
      <c r="IML2" s="163"/>
      <c r="IMM2" s="163"/>
      <c r="IMN2" s="163"/>
      <c r="IMO2" s="163"/>
      <c r="IMP2" s="163"/>
      <c r="IMQ2" s="163"/>
      <c r="IMR2" s="163"/>
      <c r="IMS2" s="163"/>
      <c r="IMT2" s="163"/>
      <c r="IMU2" s="163"/>
      <c r="IMV2" s="163"/>
      <c r="IMW2" s="163"/>
      <c r="IMX2" s="163"/>
      <c r="IMY2" s="163"/>
      <c r="IMZ2" s="163"/>
      <c r="INA2" s="163"/>
      <c r="INB2" s="163"/>
      <c r="INC2" s="163"/>
      <c r="IND2" s="163"/>
      <c r="INE2" s="163"/>
      <c r="INF2" s="163"/>
      <c r="ING2" s="163"/>
      <c r="INH2" s="163"/>
      <c r="INI2" s="163"/>
      <c r="INJ2" s="163"/>
      <c r="INK2" s="163"/>
      <c r="INL2" s="163"/>
      <c r="INM2" s="163"/>
      <c r="INN2" s="163"/>
      <c r="INO2" s="163"/>
      <c r="INP2" s="163"/>
      <c r="INQ2" s="163"/>
      <c r="INR2" s="163"/>
      <c r="INS2" s="163"/>
      <c r="INT2" s="163"/>
      <c r="INU2" s="163"/>
      <c r="INV2" s="163"/>
      <c r="INW2" s="163"/>
      <c r="INX2" s="163"/>
      <c r="INY2" s="163"/>
      <c r="INZ2" s="163"/>
      <c r="IOA2" s="163"/>
      <c r="IOB2" s="163"/>
      <c r="IOC2" s="163"/>
      <c r="IOD2" s="163"/>
      <c r="IOE2" s="163"/>
      <c r="IOF2" s="163"/>
      <c r="IOG2" s="163"/>
      <c r="IOH2" s="163"/>
      <c r="IOI2" s="163"/>
      <c r="IOJ2" s="163"/>
      <c r="IOK2" s="163"/>
      <c r="IOL2" s="163"/>
      <c r="IOM2" s="163"/>
      <c r="ION2" s="163"/>
      <c r="IOO2" s="163"/>
      <c r="IOP2" s="163"/>
      <c r="IOQ2" s="163"/>
      <c r="IOR2" s="163"/>
      <c r="IOS2" s="163"/>
      <c r="IOT2" s="163"/>
      <c r="IOU2" s="163"/>
      <c r="IOV2" s="163"/>
      <c r="IOW2" s="163"/>
      <c r="IOX2" s="163"/>
      <c r="IOY2" s="163"/>
      <c r="IOZ2" s="163"/>
      <c r="IPA2" s="163"/>
      <c r="IPB2" s="163"/>
      <c r="IPC2" s="163"/>
      <c r="IPD2" s="163"/>
      <c r="IPE2" s="163"/>
      <c r="IPF2" s="163"/>
      <c r="IPG2" s="163"/>
      <c r="IPH2" s="163"/>
      <c r="IPI2" s="163"/>
      <c r="IPJ2" s="163"/>
      <c r="IPK2" s="163"/>
      <c r="IPL2" s="163"/>
      <c r="IPM2" s="163"/>
      <c r="IPN2" s="163"/>
      <c r="IPO2" s="163"/>
      <c r="IPP2" s="163"/>
      <c r="IPQ2" s="163"/>
      <c r="IPR2" s="163"/>
      <c r="IPS2" s="163"/>
      <c r="IPT2" s="163"/>
      <c r="IPU2" s="163"/>
      <c r="IPV2" s="163"/>
      <c r="IPW2" s="163"/>
      <c r="IPX2" s="163"/>
      <c r="IPY2" s="163"/>
      <c r="IPZ2" s="163"/>
      <c r="IQA2" s="163"/>
      <c r="IQB2" s="163"/>
      <c r="IQC2" s="163"/>
      <c r="IQD2" s="163"/>
      <c r="IQE2" s="163"/>
      <c r="IQF2" s="163"/>
      <c r="IQG2" s="163"/>
      <c r="IQH2" s="163"/>
      <c r="IQI2" s="163"/>
      <c r="IQJ2" s="163"/>
      <c r="IQK2" s="163"/>
      <c r="IQL2" s="163"/>
      <c r="IQM2" s="163"/>
      <c r="IQN2" s="163"/>
      <c r="IQO2" s="163"/>
      <c r="IQP2" s="163"/>
      <c r="IQQ2" s="163"/>
      <c r="IQR2" s="163"/>
      <c r="IQS2" s="163"/>
      <c r="IQT2" s="163"/>
      <c r="IQU2" s="163"/>
      <c r="IQV2" s="163"/>
      <c r="IQW2" s="163"/>
      <c r="IQX2" s="163"/>
      <c r="IQY2" s="163"/>
      <c r="IQZ2" s="163"/>
      <c r="IRA2" s="163"/>
      <c r="IRB2" s="163"/>
      <c r="IRC2" s="163"/>
      <c r="IRD2" s="163"/>
      <c r="IRE2" s="163"/>
      <c r="IRF2" s="163"/>
      <c r="IRG2" s="163"/>
      <c r="IRH2" s="163"/>
      <c r="IRI2" s="163"/>
      <c r="IRJ2" s="163"/>
      <c r="IRK2" s="163"/>
      <c r="IRL2" s="163"/>
      <c r="IRM2" s="163"/>
      <c r="IRN2" s="163"/>
      <c r="IRO2" s="163"/>
      <c r="IRP2" s="163"/>
      <c r="IRQ2" s="163"/>
      <c r="IRR2" s="163"/>
      <c r="IRS2" s="163"/>
      <c r="IRT2" s="163"/>
      <c r="IRU2" s="163"/>
      <c r="IRV2" s="163"/>
      <c r="IRW2" s="163"/>
      <c r="IRX2" s="163"/>
      <c r="IRY2" s="163"/>
      <c r="IRZ2" s="163"/>
      <c r="ISA2" s="163"/>
      <c r="ISB2" s="163"/>
      <c r="ISC2" s="163"/>
      <c r="ISD2" s="163"/>
      <c r="ISE2" s="163"/>
      <c r="ISF2" s="163"/>
      <c r="ISG2" s="163"/>
      <c r="ISH2" s="163"/>
      <c r="ISI2" s="163"/>
      <c r="ISJ2" s="163"/>
      <c r="ISK2" s="163"/>
      <c r="ISL2" s="163"/>
      <c r="ISM2" s="163"/>
      <c r="ISN2" s="163"/>
      <c r="ISO2" s="163"/>
      <c r="ISP2" s="163"/>
      <c r="ISQ2" s="163"/>
      <c r="ISR2" s="163"/>
      <c r="ISS2" s="163"/>
      <c r="IST2" s="163"/>
      <c r="ISU2" s="163"/>
      <c r="ISV2" s="163"/>
      <c r="ISW2" s="163"/>
      <c r="ISX2" s="163"/>
      <c r="ISY2" s="163"/>
      <c r="ISZ2" s="163"/>
      <c r="ITA2" s="163"/>
      <c r="ITB2" s="163"/>
      <c r="ITC2" s="163"/>
      <c r="ITD2" s="163"/>
      <c r="ITE2" s="163"/>
      <c r="ITF2" s="163"/>
      <c r="ITG2" s="163"/>
      <c r="ITH2" s="163"/>
      <c r="ITI2" s="163"/>
      <c r="ITJ2" s="163"/>
      <c r="ITK2" s="163"/>
      <c r="ITL2" s="163"/>
      <c r="ITM2" s="163"/>
      <c r="ITN2" s="163"/>
      <c r="ITO2" s="163"/>
      <c r="ITP2" s="163"/>
      <c r="ITQ2" s="163"/>
      <c r="ITR2" s="163"/>
      <c r="ITS2" s="163"/>
      <c r="ITT2" s="163"/>
      <c r="ITU2" s="163"/>
      <c r="ITV2" s="163"/>
      <c r="ITW2" s="163"/>
      <c r="ITX2" s="163"/>
      <c r="ITY2" s="163"/>
      <c r="ITZ2" s="163"/>
      <c r="IUA2" s="163"/>
      <c r="IUB2" s="163"/>
      <c r="IUC2" s="163"/>
      <c r="IUD2" s="163"/>
      <c r="IUE2" s="163"/>
      <c r="IUF2" s="163"/>
      <c r="IUG2" s="163"/>
      <c r="IUH2" s="163"/>
      <c r="IUI2" s="163"/>
      <c r="IUJ2" s="163"/>
      <c r="IUK2" s="163"/>
      <c r="IUL2" s="163"/>
      <c r="IUM2" s="163"/>
      <c r="IUN2" s="163"/>
      <c r="IUO2" s="163"/>
      <c r="IUP2" s="163"/>
      <c r="IUQ2" s="163"/>
      <c r="IUR2" s="163"/>
      <c r="IUS2" s="163"/>
      <c r="IUT2" s="163"/>
      <c r="IUU2" s="163"/>
      <c r="IUV2" s="163"/>
      <c r="IUW2" s="163"/>
      <c r="IUX2" s="163"/>
      <c r="IUY2" s="163"/>
      <c r="IUZ2" s="163"/>
      <c r="IVA2" s="163"/>
      <c r="IVB2" s="163"/>
      <c r="IVC2" s="163"/>
      <c r="IVD2" s="163"/>
      <c r="IVE2" s="163"/>
      <c r="IVF2" s="163"/>
      <c r="IVG2" s="163"/>
      <c r="IVH2" s="163"/>
      <c r="IVI2" s="163"/>
      <c r="IVJ2" s="163"/>
      <c r="IVK2" s="163"/>
      <c r="IVL2" s="163"/>
      <c r="IVM2" s="163"/>
      <c r="IVN2" s="163"/>
      <c r="IVO2" s="163"/>
      <c r="IVP2" s="163"/>
      <c r="IVQ2" s="163"/>
      <c r="IVR2" s="163"/>
      <c r="IVS2" s="163"/>
      <c r="IVT2" s="163"/>
      <c r="IVU2" s="163"/>
      <c r="IVV2" s="163"/>
      <c r="IVW2" s="163"/>
      <c r="IVX2" s="163"/>
      <c r="IVY2" s="163"/>
      <c r="IVZ2" s="163"/>
      <c r="IWA2" s="163"/>
      <c r="IWB2" s="163"/>
      <c r="IWC2" s="163"/>
      <c r="IWD2" s="163"/>
      <c r="IWE2" s="163"/>
      <c r="IWF2" s="163"/>
      <c r="IWG2" s="163"/>
      <c r="IWH2" s="163"/>
      <c r="IWI2" s="163"/>
      <c r="IWJ2" s="163"/>
      <c r="IWK2" s="163"/>
      <c r="IWL2" s="163"/>
      <c r="IWM2" s="163"/>
      <c r="IWN2" s="163"/>
      <c r="IWO2" s="163"/>
      <c r="IWP2" s="163"/>
      <c r="IWQ2" s="163"/>
      <c r="IWR2" s="163"/>
      <c r="IWS2" s="163"/>
      <c r="IWT2" s="163"/>
      <c r="IWU2" s="163"/>
      <c r="IWV2" s="163"/>
      <c r="IWW2" s="163"/>
      <c r="IWX2" s="163"/>
      <c r="IWY2" s="163"/>
      <c r="IWZ2" s="163"/>
      <c r="IXA2" s="163"/>
      <c r="IXB2" s="163"/>
      <c r="IXC2" s="163"/>
      <c r="IXD2" s="163"/>
      <c r="IXE2" s="163"/>
      <c r="IXF2" s="163"/>
      <c r="IXG2" s="163"/>
      <c r="IXH2" s="163"/>
      <c r="IXI2" s="163"/>
      <c r="IXJ2" s="163"/>
      <c r="IXK2" s="163"/>
      <c r="IXL2" s="163"/>
      <c r="IXM2" s="163"/>
      <c r="IXN2" s="163"/>
      <c r="IXO2" s="163"/>
      <c r="IXP2" s="163"/>
      <c r="IXQ2" s="163"/>
      <c r="IXR2" s="163"/>
      <c r="IXS2" s="163"/>
      <c r="IXT2" s="163"/>
      <c r="IXU2" s="163"/>
      <c r="IXV2" s="163"/>
      <c r="IXW2" s="163"/>
      <c r="IXX2" s="163"/>
      <c r="IXY2" s="163"/>
      <c r="IXZ2" s="163"/>
      <c r="IYA2" s="163"/>
      <c r="IYB2" s="163"/>
      <c r="IYC2" s="163"/>
      <c r="IYD2" s="163"/>
      <c r="IYE2" s="163"/>
      <c r="IYF2" s="163"/>
      <c r="IYG2" s="163"/>
      <c r="IYH2" s="163"/>
      <c r="IYI2" s="163"/>
      <c r="IYJ2" s="163"/>
      <c r="IYK2" s="163"/>
      <c r="IYL2" s="163"/>
      <c r="IYM2" s="163"/>
      <c r="IYN2" s="163"/>
      <c r="IYO2" s="163"/>
      <c r="IYP2" s="163"/>
      <c r="IYQ2" s="163"/>
      <c r="IYR2" s="163"/>
      <c r="IYS2" s="163"/>
      <c r="IYT2" s="163"/>
      <c r="IYU2" s="163"/>
      <c r="IYV2" s="163"/>
      <c r="IYW2" s="163"/>
      <c r="IYX2" s="163"/>
      <c r="IYY2" s="163"/>
      <c r="IYZ2" s="163"/>
      <c r="IZA2" s="163"/>
      <c r="IZB2" s="163"/>
      <c r="IZC2" s="163"/>
      <c r="IZD2" s="163"/>
      <c r="IZE2" s="163"/>
      <c r="IZF2" s="163"/>
      <c r="IZG2" s="163"/>
      <c r="IZH2" s="163"/>
      <c r="IZI2" s="163"/>
      <c r="IZJ2" s="163"/>
      <c r="IZK2" s="163"/>
      <c r="IZL2" s="163"/>
      <c r="IZM2" s="163"/>
      <c r="IZN2" s="163"/>
      <c r="IZO2" s="163"/>
      <c r="IZP2" s="163"/>
      <c r="IZQ2" s="163"/>
      <c r="IZR2" s="163"/>
      <c r="IZS2" s="163"/>
      <c r="IZT2" s="163"/>
      <c r="IZU2" s="163"/>
      <c r="IZV2" s="163"/>
      <c r="IZW2" s="163"/>
      <c r="IZX2" s="163"/>
      <c r="IZY2" s="163"/>
      <c r="IZZ2" s="163"/>
      <c r="JAA2" s="163"/>
      <c r="JAB2" s="163"/>
      <c r="JAC2" s="163"/>
      <c r="JAD2" s="163"/>
      <c r="JAE2" s="163"/>
      <c r="JAF2" s="163"/>
      <c r="JAG2" s="163"/>
      <c r="JAH2" s="163"/>
      <c r="JAI2" s="163"/>
      <c r="JAJ2" s="163"/>
      <c r="JAK2" s="163"/>
      <c r="JAL2" s="163"/>
      <c r="JAM2" s="163"/>
      <c r="JAN2" s="163"/>
      <c r="JAO2" s="163"/>
      <c r="JAP2" s="163"/>
      <c r="JAQ2" s="163"/>
      <c r="JAR2" s="163"/>
      <c r="JAS2" s="163"/>
      <c r="JAT2" s="163"/>
      <c r="JAU2" s="163"/>
      <c r="JAV2" s="163"/>
      <c r="JAW2" s="163"/>
      <c r="JAX2" s="163"/>
      <c r="JAY2" s="163"/>
      <c r="JAZ2" s="163"/>
      <c r="JBA2" s="163"/>
      <c r="JBB2" s="163"/>
      <c r="JBC2" s="163"/>
      <c r="JBD2" s="163"/>
      <c r="JBE2" s="163"/>
      <c r="JBF2" s="163"/>
      <c r="JBG2" s="163"/>
      <c r="JBH2" s="163"/>
      <c r="JBI2" s="163"/>
      <c r="JBJ2" s="163"/>
      <c r="JBK2" s="163"/>
      <c r="JBL2" s="163"/>
      <c r="JBM2" s="163"/>
      <c r="JBN2" s="163"/>
      <c r="JBO2" s="163"/>
      <c r="JBP2" s="163"/>
      <c r="JBQ2" s="163"/>
      <c r="JBR2" s="163"/>
      <c r="JBS2" s="163"/>
      <c r="JBT2" s="163"/>
      <c r="JBU2" s="163"/>
      <c r="JBV2" s="163"/>
      <c r="JBW2" s="163"/>
      <c r="JBX2" s="163"/>
      <c r="JBY2" s="163"/>
      <c r="JBZ2" s="163"/>
      <c r="JCA2" s="163"/>
      <c r="JCB2" s="163"/>
      <c r="JCC2" s="163"/>
      <c r="JCD2" s="163"/>
      <c r="JCE2" s="163"/>
      <c r="JCF2" s="163"/>
      <c r="JCG2" s="163"/>
      <c r="JCH2" s="163"/>
      <c r="JCI2" s="163"/>
      <c r="JCJ2" s="163"/>
      <c r="JCK2" s="163"/>
      <c r="JCL2" s="163"/>
      <c r="JCM2" s="163"/>
      <c r="JCN2" s="163"/>
      <c r="JCO2" s="163"/>
      <c r="JCP2" s="163"/>
      <c r="JCQ2" s="163"/>
      <c r="JCR2" s="163"/>
      <c r="JCS2" s="163"/>
      <c r="JCT2" s="163"/>
      <c r="JCU2" s="163"/>
      <c r="JCV2" s="163"/>
      <c r="JCW2" s="163"/>
      <c r="JCX2" s="163"/>
      <c r="JCY2" s="163"/>
      <c r="JCZ2" s="163"/>
      <c r="JDA2" s="163"/>
      <c r="JDB2" s="163"/>
      <c r="JDC2" s="163"/>
      <c r="JDD2" s="163"/>
      <c r="JDE2" s="163"/>
      <c r="JDF2" s="163"/>
      <c r="JDG2" s="163"/>
      <c r="JDH2" s="163"/>
      <c r="JDI2" s="163"/>
      <c r="JDJ2" s="163"/>
      <c r="JDK2" s="163"/>
      <c r="JDL2" s="163"/>
      <c r="JDM2" s="163"/>
      <c r="JDN2" s="163"/>
      <c r="JDO2" s="163"/>
      <c r="JDP2" s="163"/>
      <c r="JDQ2" s="163"/>
      <c r="JDR2" s="163"/>
      <c r="JDS2" s="163"/>
      <c r="JDT2" s="163"/>
      <c r="JDU2" s="163"/>
      <c r="JDV2" s="163"/>
      <c r="JDW2" s="163"/>
      <c r="JDX2" s="163"/>
      <c r="JDY2" s="163"/>
      <c r="JDZ2" s="163"/>
      <c r="JEA2" s="163"/>
      <c r="JEB2" s="163"/>
      <c r="JEC2" s="163"/>
      <c r="JED2" s="163"/>
      <c r="JEE2" s="163"/>
      <c r="JEF2" s="163"/>
      <c r="JEG2" s="163"/>
      <c r="JEH2" s="163"/>
      <c r="JEI2" s="163"/>
      <c r="JEJ2" s="163"/>
      <c r="JEK2" s="163"/>
      <c r="JEL2" s="163"/>
      <c r="JEM2" s="163"/>
      <c r="JEN2" s="163"/>
      <c r="JEO2" s="163"/>
      <c r="JEP2" s="163"/>
      <c r="JEQ2" s="163"/>
      <c r="JER2" s="163"/>
      <c r="JES2" s="163"/>
      <c r="JET2" s="163"/>
      <c r="JEU2" s="163"/>
      <c r="JEV2" s="163"/>
      <c r="JEW2" s="163"/>
      <c r="JEX2" s="163"/>
      <c r="JEY2" s="163"/>
      <c r="JEZ2" s="163"/>
      <c r="JFA2" s="163"/>
      <c r="JFB2" s="163"/>
      <c r="JFC2" s="163"/>
      <c r="JFD2" s="163"/>
      <c r="JFE2" s="163"/>
      <c r="JFF2" s="163"/>
      <c r="JFG2" s="163"/>
      <c r="JFH2" s="163"/>
      <c r="JFI2" s="163"/>
      <c r="JFJ2" s="163"/>
      <c r="JFK2" s="163"/>
      <c r="JFL2" s="163"/>
      <c r="JFM2" s="163"/>
      <c r="JFN2" s="163"/>
      <c r="JFO2" s="163"/>
      <c r="JFP2" s="163"/>
      <c r="JFQ2" s="163"/>
      <c r="JFR2" s="163"/>
      <c r="JFS2" s="163"/>
      <c r="JFT2" s="163"/>
      <c r="JFU2" s="163"/>
      <c r="JFV2" s="163"/>
      <c r="JFW2" s="163"/>
      <c r="JFX2" s="163"/>
      <c r="JFY2" s="163"/>
      <c r="JFZ2" s="163"/>
      <c r="JGA2" s="163"/>
      <c r="JGB2" s="163"/>
      <c r="JGC2" s="163"/>
      <c r="JGD2" s="163"/>
      <c r="JGE2" s="163"/>
      <c r="JGF2" s="163"/>
      <c r="JGG2" s="163"/>
      <c r="JGH2" s="163"/>
      <c r="JGI2" s="163"/>
      <c r="JGJ2" s="163"/>
      <c r="JGK2" s="163"/>
      <c r="JGL2" s="163"/>
      <c r="JGM2" s="163"/>
      <c r="JGN2" s="163"/>
      <c r="JGO2" s="163"/>
      <c r="JGP2" s="163"/>
      <c r="JGQ2" s="163"/>
      <c r="JGR2" s="163"/>
      <c r="JGS2" s="163"/>
      <c r="JGT2" s="163"/>
      <c r="JGU2" s="163"/>
      <c r="JGV2" s="163"/>
      <c r="JGW2" s="163"/>
      <c r="JGX2" s="163"/>
      <c r="JGY2" s="163"/>
      <c r="JGZ2" s="163"/>
      <c r="JHA2" s="163"/>
      <c r="JHB2" s="163"/>
      <c r="JHC2" s="163"/>
      <c r="JHD2" s="163"/>
      <c r="JHE2" s="163"/>
      <c r="JHF2" s="163"/>
      <c r="JHG2" s="163"/>
      <c r="JHH2" s="163"/>
      <c r="JHI2" s="163"/>
      <c r="JHJ2" s="163"/>
      <c r="JHK2" s="163"/>
      <c r="JHL2" s="163"/>
      <c r="JHM2" s="163"/>
      <c r="JHN2" s="163"/>
      <c r="JHO2" s="163"/>
      <c r="JHP2" s="163"/>
      <c r="JHQ2" s="163"/>
      <c r="JHR2" s="163"/>
      <c r="JHS2" s="163"/>
      <c r="JHT2" s="163"/>
      <c r="JHU2" s="163"/>
      <c r="JHV2" s="163"/>
      <c r="JHW2" s="163"/>
      <c r="JHX2" s="163"/>
      <c r="JHY2" s="163"/>
      <c r="JHZ2" s="163"/>
      <c r="JIA2" s="163"/>
      <c r="JIB2" s="163"/>
      <c r="JIC2" s="163"/>
      <c r="JID2" s="163"/>
      <c r="JIE2" s="163"/>
      <c r="JIF2" s="163"/>
      <c r="JIG2" s="163"/>
      <c r="JIH2" s="163"/>
      <c r="JII2" s="163"/>
      <c r="JIJ2" s="163"/>
      <c r="JIK2" s="163"/>
      <c r="JIL2" s="163"/>
      <c r="JIM2" s="163"/>
      <c r="JIN2" s="163"/>
      <c r="JIO2" s="163"/>
      <c r="JIP2" s="163"/>
      <c r="JIQ2" s="163"/>
      <c r="JIR2" s="163"/>
      <c r="JIS2" s="163"/>
      <c r="JIT2" s="163"/>
      <c r="JIU2" s="163"/>
      <c r="JIV2" s="163"/>
      <c r="JIW2" s="163"/>
      <c r="JIX2" s="163"/>
      <c r="JIY2" s="163"/>
      <c r="JIZ2" s="163"/>
      <c r="JJA2" s="163"/>
      <c r="JJB2" s="163"/>
      <c r="JJC2" s="163"/>
      <c r="JJD2" s="163"/>
      <c r="JJE2" s="163"/>
      <c r="JJF2" s="163"/>
      <c r="JJG2" s="163"/>
      <c r="JJH2" s="163"/>
      <c r="JJI2" s="163"/>
      <c r="JJJ2" s="163"/>
      <c r="JJK2" s="163"/>
      <c r="JJL2" s="163"/>
      <c r="JJM2" s="163"/>
      <c r="JJN2" s="163"/>
      <c r="JJO2" s="163"/>
      <c r="JJP2" s="163"/>
      <c r="JJQ2" s="163"/>
      <c r="JJR2" s="163"/>
      <c r="JJS2" s="163"/>
      <c r="JJT2" s="163"/>
      <c r="JJU2" s="163"/>
      <c r="JJV2" s="163"/>
      <c r="JJW2" s="163"/>
      <c r="JJX2" s="163"/>
      <c r="JJY2" s="163"/>
      <c r="JJZ2" s="163"/>
      <c r="JKA2" s="163"/>
      <c r="JKB2" s="163"/>
      <c r="JKC2" s="163"/>
      <c r="JKD2" s="163"/>
      <c r="JKE2" s="163"/>
      <c r="JKF2" s="163"/>
      <c r="JKG2" s="163"/>
      <c r="JKH2" s="163"/>
      <c r="JKI2" s="163"/>
      <c r="JKJ2" s="163"/>
      <c r="JKK2" s="163"/>
      <c r="JKL2" s="163"/>
      <c r="JKM2" s="163"/>
      <c r="JKN2" s="163"/>
      <c r="JKO2" s="163"/>
      <c r="JKP2" s="163"/>
      <c r="JKQ2" s="163"/>
      <c r="JKR2" s="163"/>
      <c r="JKS2" s="163"/>
      <c r="JKT2" s="163"/>
      <c r="JKU2" s="163"/>
      <c r="JKV2" s="163"/>
      <c r="JKW2" s="163"/>
      <c r="JKX2" s="163"/>
      <c r="JKY2" s="163"/>
      <c r="JKZ2" s="163"/>
      <c r="JLA2" s="163"/>
      <c r="JLB2" s="163"/>
      <c r="JLC2" s="163"/>
      <c r="JLD2" s="163"/>
      <c r="JLE2" s="163"/>
      <c r="JLF2" s="163"/>
      <c r="JLG2" s="163"/>
      <c r="JLH2" s="163"/>
      <c r="JLI2" s="163"/>
      <c r="JLJ2" s="163"/>
      <c r="JLK2" s="163"/>
      <c r="JLL2" s="163"/>
      <c r="JLM2" s="163"/>
      <c r="JLN2" s="163"/>
      <c r="JLO2" s="163"/>
      <c r="JLP2" s="163"/>
      <c r="JLQ2" s="163"/>
      <c r="JLR2" s="163"/>
      <c r="JLS2" s="163"/>
      <c r="JLT2" s="163"/>
      <c r="JLU2" s="163"/>
      <c r="JLV2" s="163"/>
      <c r="JLW2" s="163"/>
      <c r="JLX2" s="163"/>
      <c r="JLY2" s="163"/>
      <c r="JLZ2" s="163"/>
      <c r="JMA2" s="163"/>
      <c r="JMB2" s="163"/>
      <c r="JMC2" s="163"/>
      <c r="JMD2" s="163"/>
      <c r="JME2" s="163"/>
      <c r="JMF2" s="163"/>
      <c r="JMG2" s="163"/>
      <c r="JMH2" s="163"/>
      <c r="JMI2" s="163"/>
      <c r="JMJ2" s="163"/>
      <c r="JMK2" s="163"/>
      <c r="JML2" s="163"/>
      <c r="JMM2" s="163"/>
      <c r="JMN2" s="163"/>
      <c r="JMO2" s="163"/>
      <c r="JMP2" s="163"/>
      <c r="JMQ2" s="163"/>
      <c r="JMR2" s="163"/>
      <c r="JMS2" s="163"/>
      <c r="JMT2" s="163"/>
      <c r="JMU2" s="163"/>
      <c r="JMV2" s="163"/>
      <c r="JMW2" s="163"/>
      <c r="JMX2" s="163"/>
      <c r="JMY2" s="163"/>
      <c r="JMZ2" s="163"/>
      <c r="JNA2" s="163"/>
      <c r="JNB2" s="163"/>
      <c r="JNC2" s="163"/>
      <c r="JND2" s="163"/>
      <c r="JNE2" s="163"/>
      <c r="JNF2" s="163"/>
      <c r="JNG2" s="163"/>
      <c r="JNH2" s="163"/>
      <c r="JNI2" s="163"/>
      <c r="JNJ2" s="163"/>
      <c r="JNK2" s="163"/>
      <c r="JNL2" s="163"/>
      <c r="JNM2" s="163"/>
      <c r="JNN2" s="163"/>
      <c r="JNO2" s="163"/>
      <c r="JNP2" s="163"/>
      <c r="JNQ2" s="163"/>
      <c r="JNR2" s="163"/>
      <c r="JNS2" s="163"/>
      <c r="JNT2" s="163"/>
      <c r="JNU2" s="163"/>
      <c r="JNV2" s="163"/>
      <c r="JNW2" s="163"/>
      <c r="JNX2" s="163"/>
      <c r="JNY2" s="163"/>
      <c r="JNZ2" s="163"/>
      <c r="JOA2" s="163"/>
      <c r="JOB2" s="163"/>
      <c r="JOC2" s="163"/>
      <c r="JOD2" s="163"/>
      <c r="JOE2" s="163"/>
      <c r="JOF2" s="163"/>
      <c r="JOG2" s="163"/>
      <c r="JOH2" s="163"/>
      <c r="JOI2" s="163"/>
      <c r="JOJ2" s="163"/>
      <c r="JOK2" s="163"/>
      <c r="JOL2" s="163"/>
      <c r="JOM2" s="163"/>
      <c r="JON2" s="163"/>
      <c r="JOO2" s="163"/>
      <c r="JOP2" s="163"/>
      <c r="JOQ2" s="163"/>
      <c r="JOR2" s="163"/>
      <c r="JOS2" s="163"/>
      <c r="JOT2" s="163"/>
      <c r="JOU2" s="163"/>
      <c r="JOV2" s="163"/>
      <c r="JOW2" s="163"/>
      <c r="JOX2" s="163"/>
      <c r="JOY2" s="163"/>
      <c r="JOZ2" s="163"/>
      <c r="JPA2" s="163"/>
      <c r="JPB2" s="163"/>
      <c r="JPC2" s="163"/>
      <c r="JPD2" s="163"/>
      <c r="JPE2" s="163"/>
      <c r="JPF2" s="163"/>
      <c r="JPG2" s="163"/>
      <c r="JPH2" s="163"/>
      <c r="JPI2" s="163"/>
      <c r="JPJ2" s="163"/>
      <c r="JPK2" s="163"/>
      <c r="JPL2" s="163"/>
      <c r="JPM2" s="163"/>
      <c r="JPN2" s="163"/>
      <c r="JPO2" s="163"/>
      <c r="JPP2" s="163"/>
      <c r="JPQ2" s="163"/>
      <c r="JPR2" s="163"/>
      <c r="JPS2" s="163"/>
      <c r="JPT2" s="163"/>
      <c r="JPU2" s="163"/>
      <c r="JPV2" s="163"/>
      <c r="JPW2" s="163"/>
      <c r="JPX2" s="163"/>
      <c r="JPY2" s="163"/>
      <c r="JPZ2" s="163"/>
      <c r="JQA2" s="163"/>
      <c r="JQB2" s="163"/>
      <c r="JQC2" s="163"/>
      <c r="JQD2" s="163"/>
      <c r="JQE2" s="163"/>
      <c r="JQF2" s="163"/>
      <c r="JQG2" s="163"/>
      <c r="JQH2" s="163"/>
      <c r="JQI2" s="163"/>
      <c r="JQJ2" s="163"/>
      <c r="JQK2" s="163"/>
      <c r="JQL2" s="163"/>
      <c r="JQM2" s="163"/>
      <c r="JQN2" s="163"/>
      <c r="JQO2" s="163"/>
      <c r="JQP2" s="163"/>
      <c r="JQQ2" s="163"/>
      <c r="JQR2" s="163"/>
      <c r="JQS2" s="163"/>
      <c r="JQT2" s="163"/>
      <c r="JQU2" s="163"/>
      <c r="JQV2" s="163"/>
      <c r="JQW2" s="163"/>
      <c r="JQX2" s="163"/>
      <c r="JQY2" s="163"/>
      <c r="JQZ2" s="163"/>
      <c r="JRA2" s="163"/>
      <c r="JRB2" s="163"/>
      <c r="JRC2" s="163"/>
      <c r="JRD2" s="163"/>
      <c r="JRE2" s="163"/>
      <c r="JRF2" s="163"/>
      <c r="JRG2" s="163"/>
      <c r="JRH2" s="163"/>
      <c r="JRI2" s="163"/>
      <c r="JRJ2" s="163"/>
      <c r="JRK2" s="163"/>
      <c r="JRL2" s="163"/>
      <c r="JRM2" s="163"/>
      <c r="JRN2" s="163"/>
      <c r="JRO2" s="163"/>
      <c r="JRP2" s="163"/>
      <c r="JRQ2" s="163"/>
      <c r="JRR2" s="163"/>
      <c r="JRS2" s="163"/>
      <c r="JRT2" s="163"/>
      <c r="JRU2" s="163"/>
      <c r="JRV2" s="163"/>
      <c r="JRW2" s="163"/>
      <c r="JRX2" s="163"/>
      <c r="JRY2" s="163"/>
      <c r="JRZ2" s="163"/>
      <c r="JSA2" s="163"/>
      <c r="JSB2" s="163"/>
      <c r="JSC2" s="163"/>
      <c r="JSD2" s="163"/>
      <c r="JSE2" s="163"/>
      <c r="JSF2" s="163"/>
      <c r="JSG2" s="163"/>
      <c r="JSH2" s="163"/>
      <c r="JSI2" s="163"/>
      <c r="JSJ2" s="163"/>
      <c r="JSK2" s="163"/>
      <c r="JSL2" s="163"/>
      <c r="JSM2" s="163"/>
      <c r="JSN2" s="163"/>
      <c r="JSO2" s="163"/>
      <c r="JSP2" s="163"/>
      <c r="JSQ2" s="163"/>
      <c r="JSR2" s="163"/>
      <c r="JSS2" s="163"/>
      <c r="JST2" s="163"/>
      <c r="JSU2" s="163"/>
      <c r="JSV2" s="163"/>
      <c r="JSW2" s="163"/>
      <c r="JSX2" s="163"/>
      <c r="JSY2" s="163"/>
      <c r="JSZ2" s="163"/>
      <c r="JTA2" s="163"/>
      <c r="JTB2" s="163"/>
      <c r="JTC2" s="163"/>
      <c r="JTD2" s="163"/>
      <c r="JTE2" s="163"/>
      <c r="JTF2" s="163"/>
      <c r="JTG2" s="163"/>
      <c r="JTH2" s="163"/>
      <c r="JTI2" s="163"/>
      <c r="JTJ2" s="163"/>
      <c r="JTK2" s="163"/>
      <c r="JTL2" s="163"/>
      <c r="JTM2" s="163"/>
      <c r="JTN2" s="163"/>
      <c r="JTO2" s="163"/>
      <c r="JTP2" s="163"/>
      <c r="JTQ2" s="163"/>
      <c r="JTR2" s="163"/>
      <c r="JTS2" s="163"/>
      <c r="JTT2" s="163"/>
      <c r="JTU2" s="163"/>
      <c r="JTV2" s="163"/>
      <c r="JTW2" s="163"/>
      <c r="JTX2" s="163"/>
      <c r="JTY2" s="163"/>
      <c r="JTZ2" s="163"/>
      <c r="JUA2" s="163"/>
      <c r="JUB2" s="163"/>
      <c r="JUC2" s="163"/>
      <c r="JUD2" s="163"/>
      <c r="JUE2" s="163"/>
      <c r="JUF2" s="163"/>
      <c r="JUG2" s="163"/>
      <c r="JUH2" s="163"/>
      <c r="JUI2" s="163"/>
      <c r="JUJ2" s="163"/>
      <c r="JUK2" s="163"/>
      <c r="JUL2" s="163"/>
      <c r="JUM2" s="163"/>
      <c r="JUN2" s="163"/>
      <c r="JUO2" s="163"/>
      <c r="JUP2" s="163"/>
      <c r="JUQ2" s="163"/>
      <c r="JUR2" s="163"/>
      <c r="JUS2" s="163"/>
      <c r="JUT2" s="163"/>
      <c r="JUU2" s="163"/>
      <c r="JUV2" s="163"/>
      <c r="JUW2" s="163"/>
      <c r="JUX2" s="163"/>
      <c r="JUY2" s="163"/>
      <c r="JUZ2" s="163"/>
      <c r="JVA2" s="163"/>
      <c r="JVB2" s="163"/>
      <c r="JVC2" s="163"/>
      <c r="JVD2" s="163"/>
      <c r="JVE2" s="163"/>
      <c r="JVF2" s="163"/>
      <c r="JVG2" s="163"/>
      <c r="JVH2" s="163"/>
      <c r="JVI2" s="163"/>
      <c r="JVJ2" s="163"/>
      <c r="JVK2" s="163"/>
      <c r="JVL2" s="163"/>
      <c r="JVM2" s="163"/>
      <c r="JVN2" s="163"/>
      <c r="JVO2" s="163"/>
      <c r="JVP2" s="163"/>
      <c r="JVQ2" s="163"/>
      <c r="JVR2" s="163"/>
      <c r="JVS2" s="163"/>
      <c r="JVT2" s="163"/>
      <c r="JVU2" s="163"/>
      <c r="JVV2" s="163"/>
      <c r="JVW2" s="163"/>
      <c r="JVX2" s="163"/>
      <c r="JVY2" s="163"/>
      <c r="JVZ2" s="163"/>
      <c r="JWA2" s="163"/>
      <c r="JWB2" s="163"/>
      <c r="JWC2" s="163"/>
      <c r="JWD2" s="163"/>
      <c r="JWE2" s="163"/>
      <c r="JWF2" s="163"/>
      <c r="JWG2" s="163"/>
      <c r="JWH2" s="163"/>
      <c r="JWI2" s="163"/>
      <c r="JWJ2" s="163"/>
      <c r="JWK2" s="163"/>
      <c r="JWL2" s="163"/>
      <c r="JWM2" s="163"/>
      <c r="JWN2" s="163"/>
      <c r="JWO2" s="163"/>
      <c r="JWP2" s="163"/>
      <c r="JWQ2" s="163"/>
      <c r="JWR2" s="163"/>
      <c r="JWS2" s="163"/>
      <c r="JWT2" s="163"/>
      <c r="JWU2" s="163"/>
      <c r="JWV2" s="163"/>
      <c r="JWW2" s="163"/>
      <c r="JWX2" s="163"/>
      <c r="JWY2" s="163"/>
      <c r="JWZ2" s="163"/>
      <c r="JXA2" s="163"/>
      <c r="JXB2" s="163"/>
      <c r="JXC2" s="163"/>
      <c r="JXD2" s="163"/>
      <c r="JXE2" s="163"/>
      <c r="JXF2" s="163"/>
      <c r="JXG2" s="163"/>
      <c r="JXH2" s="163"/>
      <c r="JXI2" s="163"/>
      <c r="JXJ2" s="163"/>
      <c r="JXK2" s="163"/>
      <c r="JXL2" s="163"/>
      <c r="JXM2" s="163"/>
      <c r="JXN2" s="163"/>
      <c r="JXO2" s="163"/>
      <c r="JXP2" s="163"/>
      <c r="JXQ2" s="163"/>
      <c r="JXR2" s="163"/>
      <c r="JXS2" s="163"/>
      <c r="JXT2" s="163"/>
      <c r="JXU2" s="163"/>
      <c r="JXV2" s="163"/>
      <c r="JXW2" s="163"/>
      <c r="JXX2" s="163"/>
      <c r="JXY2" s="163"/>
      <c r="JXZ2" s="163"/>
      <c r="JYA2" s="163"/>
      <c r="JYB2" s="163"/>
      <c r="JYC2" s="163"/>
      <c r="JYD2" s="163"/>
      <c r="JYE2" s="163"/>
      <c r="JYF2" s="163"/>
      <c r="JYG2" s="163"/>
      <c r="JYH2" s="163"/>
      <c r="JYI2" s="163"/>
      <c r="JYJ2" s="163"/>
      <c r="JYK2" s="163"/>
      <c r="JYL2" s="163"/>
      <c r="JYM2" s="163"/>
      <c r="JYN2" s="163"/>
      <c r="JYO2" s="163"/>
      <c r="JYP2" s="163"/>
      <c r="JYQ2" s="163"/>
      <c r="JYR2" s="163"/>
      <c r="JYS2" s="163"/>
      <c r="JYT2" s="163"/>
      <c r="JYU2" s="163"/>
      <c r="JYV2" s="163"/>
      <c r="JYW2" s="163"/>
      <c r="JYX2" s="163"/>
      <c r="JYY2" s="163"/>
      <c r="JYZ2" s="163"/>
      <c r="JZA2" s="163"/>
      <c r="JZB2" s="163"/>
      <c r="JZC2" s="163"/>
      <c r="JZD2" s="163"/>
      <c r="JZE2" s="163"/>
      <c r="JZF2" s="163"/>
      <c r="JZG2" s="163"/>
      <c r="JZH2" s="163"/>
      <c r="JZI2" s="163"/>
      <c r="JZJ2" s="163"/>
      <c r="JZK2" s="163"/>
      <c r="JZL2" s="163"/>
      <c r="JZM2" s="163"/>
      <c r="JZN2" s="163"/>
      <c r="JZO2" s="163"/>
      <c r="JZP2" s="163"/>
      <c r="JZQ2" s="163"/>
      <c r="JZR2" s="163"/>
      <c r="JZS2" s="163"/>
      <c r="JZT2" s="163"/>
      <c r="JZU2" s="163"/>
      <c r="JZV2" s="163"/>
      <c r="JZW2" s="163"/>
      <c r="JZX2" s="163"/>
      <c r="JZY2" s="163"/>
      <c r="JZZ2" s="163"/>
      <c r="KAA2" s="163"/>
      <c r="KAB2" s="163"/>
      <c r="KAC2" s="163"/>
      <c r="KAD2" s="163"/>
      <c r="KAE2" s="163"/>
      <c r="KAF2" s="163"/>
      <c r="KAG2" s="163"/>
      <c r="KAH2" s="163"/>
      <c r="KAI2" s="163"/>
      <c r="KAJ2" s="163"/>
      <c r="KAK2" s="163"/>
      <c r="KAL2" s="163"/>
      <c r="KAM2" s="163"/>
      <c r="KAN2" s="163"/>
      <c r="KAO2" s="163"/>
      <c r="KAP2" s="163"/>
      <c r="KAQ2" s="163"/>
      <c r="KAR2" s="163"/>
      <c r="KAS2" s="163"/>
      <c r="KAT2" s="163"/>
      <c r="KAU2" s="163"/>
      <c r="KAV2" s="163"/>
      <c r="KAW2" s="163"/>
      <c r="KAX2" s="163"/>
      <c r="KAY2" s="163"/>
      <c r="KAZ2" s="163"/>
      <c r="KBA2" s="163"/>
      <c r="KBB2" s="163"/>
      <c r="KBC2" s="163"/>
      <c r="KBD2" s="163"/>
      <c r="KBE2" s="163"/>
      <c r="KBF2" s="163"/>
      <c r="KBG2" s="163"/>
      <c r="KBH2" s="163"/>
      <c r="KBI2" s="163"/>
      <c r="KBJ2" s="163"/>
      <c r="KBK2" s="163"/>
      <c r="KBL2" s="163"/>
      <c r="KBM2" s="163"/>
      <c r="KBN2" s="163"/>
      <c r="KBO2" s="163"/>
      <c r="KBP2" s="163"/>
      <c r="KBQ2" s="163"/>
      <c r="KBR2" s="163"/>
      <c r="KBS2" s="163"/>
      <c r="KBT2" s="163"/>
      <c r="KBU2" s="163"/>
      <c r="KBV2" s="163"/>
      <c r="KBW2" s="163"/>
      <c r="KBX2" s="163"/>
      <c r="KBY2" s="163"/>
      <c r="KBZ2" s="163"/>
      <c r="KCA2" s="163"/>
      <c r="KCB2" s="163"/>
      <c r="KCC2" s="163"/>
      <c r="KCD2" s="163"/>
      <c r="KCE2" s="163"/>
      <c r="KCF2" s="163"/>
      <c r="KCG2" s="163"/>
      <c r="KCH2" s="163"/>
      <c r="KCI2" s="163"/>
      <c r="KCJ2" s="163"/>
      <c r="KCK2" s="163"/>
      <c r="KCL2" s="163"/>
      <c r="KCM2" s="163"/>
      <c r="KCN2" s="163"/>
      <c r="KCO2" s="163"/>
      <c r="KCP2" s="163"/>
      <c r="KCQ2" s="163"/>
      <c r="KCR2" s="163"/>
      <c r="KCS2" s="163"/>
      <c r="KCT2" s="163"/>
      <c r="KCU2" s="163"/>
      <c r="KCV2" s="163"/>
      <c r="KCW2" s="163"/>
      <c r="KCX2" s="163"/>
      <c r="KCY2" s="163"/>
      <c r="KCZ2" s="163"/>
      <c r="KDA2" s="163"/>
      <c r="KDB2" s="163"/>
      <c r="KDC2" s="163"/>
      <c r="KDD2" s="163"/>
      <c r="KDE2" s="163"/>
      <c r="KDF2" s="163"/>
      <c r="KDG2" s="163"/>
      <c r="KDH2" s="163"/>
      <c r="KDI2" s="163"/>
      <c r="KDJ2" s="163"/>
      <c r="KDK2" s="163"/>
      <c r="KDL2" s="163"/>
      <c r="KDM2" s="163"/>
      <c r="KDN2" s="163"/>
      <c r="KDO2" s="163"/>
      <c r="KDP2" s="163"/>
      <c r="KDQ2" s="163"/>
      <c r="KDR2" s="163"/>
      <c r="KDS2" s="163"/>
      <c r="KDT2" s="163"/>
      <c r="KDU2" s="163"/>
      <c r="KDV2" s="163"/>
      <c r="KDW2" s="163"/>
      <c r="KDX2" s="163"/>
      <c r="KDY2" s="163"/>
      <c r="KDZ2" s="163"/>
      <c r="KEA2" s="163"/>
      <c r="KEB2" s="163"/>
      <c r="KEC2" s="163"/>
      <c r="KED2" s="163"/>
      <c r="KEE2" s="163"/>
      <c r="KEF2" s="163"/>
      <c r="KEG2" s="163"/>
      <c r="KEH2" s="163"/>
      <c r="KEI2" s="163"/>
      <c r="KEJ2" s="163"/>
      <c r="KEK2" s="163"/>
      <c r="KEL2" s="163"/>
      <c r="KEM2" s="163"/>
      <c r="KEN2" s="163"/>
      <c r="KEO2" s="163"/>
      <c r="KEP2" s="163"/>
      <c r="KEQ2" s="163"/>
      <c r="KER2" s="163"/>
      <c r="KES2" s="163"/>
      <c r="KET2" s="163"/>
      <c r="KEU2" s="163"/>
      <c r="KEV2" s="163"/>
      <c r="KEW2" s="163"/>
      <c r="KEX2" s="163"/>
      <c r="KEY2" s="163"/>
      <c r="KEZ2" s="163"/>
      <c r="KFA2" s="163"/>
      <c r="KFB2" s="163"/>
      <c r="KFC2" s="163"/>
      <c r="KFD2" s="163"/>
      <c r="KFE2" s="163"/>
      <c r="KFF2" s="163"/>
      <c r="KFG2" s="163"/>
      <c r="KFH2" s="163"/>
      <c r="KFI2" s="163"/>
      <c r="KFJ2" s="163"/>
      <c r="KFK2" s="163"/>
      <c r="KFL2" s="163"/>
      <c r="KFM2" s="163"/>
      <c r="KFN2" s="163"/>
      <c r="KFO2" s="163"/>
      <c r="KFP2" s="163"/>
      <c r="KFQ2" s="163"/>
      <c r="KFR2" s="163"/>
      <c r="KFS2" s="163"/>
      <c r="KFT2" s="163"/>
      <c r="KFU2" s="163"/>
      <c r="KFV2" s="163"/>
      <c r="KFW2" s="163"/>
      <c r="KFX2" s="163"/>
      <c r="KFY2" s="163"/>
      <c r="KFZ2" s="163"/>
      <c r="KGA2" s="163"/>
      <c r="KGB2" s="163"/>
      <c r="KGC2" s="163"/>
      <c r="KGD2" s="163"/>
      <c r="KGE2" s="163"/>
      <c r="KGF2" s="163"/>
      <c r="KGG2" s="163"/>
      <c r="KGH2" s="163"/>
      <c r="KGI2" s="163"/>
      <c r="KGJ2" s="163"/>
      <c r="KGK2" s="163"/>
      <c r="KGL2" s="163"/>
      <c r="KGM2" s="163"/>
      <c r="KGN2" s="163"/>
      <c r="KGO2" s="163"/>
      <c r="KGP2" s="163"/>
      <c r="KGQ2" s="163"/>
      <c r="KGR2" s="163"/>
      <c r="KGS2" s="163"/>
      <c r="KGT2" s="163"/>
      <c r="KGU2" s="163"/>
      <c r="KGV2" s="163"/>
      <c r="KGW2" s="163"/>
      <c r="KGX2" s="163"/>
      <c r="KGY2" s="163"/>
      <c r="KGZ2" s="163"/>
      <c r="KHA2" s="163"/>
      <c r="KHB2" s="163"/>
      <c r="KHC2" s="163"/>
      <c r="KHD2" s="163"/>
      <c r="KHE2" s="163"/>
      <c r="KHF2" s="163"/>
      <c r="KHG2" s="163"/>
      <c r="KHH2" s="163"/>
      <c r="KHI2" s="163"/>
      <c r="KHJ2" s="163"/>
      <c r="KHK2" s="163"/>
      <c r="KHL2" s="163"/>
      <c r="KHM2" s="163"/>
      <c r="KHN2" s="163"/>
      <c r="KHO2" s="163"/>
      <c r="KHP2" s="163"/>
      <c r="KHQ2" s="163"/>
      <c r="KHR2" s="163"/>
      <c r="KHS2" s="163"/>
      <c r="KHT2" s="163"/>
      <c r="KHU2" s="163"/>
      <c r="KHV2" s="163"/>
      <c r="KHW2" s="163"/>
      <c r="KHX2" s="163"/>
      <c r="KHY2" s="163"/>
      <c r="KHZ2" s="163"/>
      <c r="KIA2" s="163"/>
      <c r="KIB2" s="163"/>
      <c r="KIC2" s="163"/>
      <c r="KID2" s="163"/>
      <c r="KIE2" s="163"/>
      <c r="KIF2" s="163"/>
      <c r="KIG2" s="163"/>
      <c r="KIH2" s="163"/>
      <c r="KII2" s="163"/>
      <c r="KIJ2" s="163"/>
      <c r="KIK2" s="163"/>
      <c r="KIL2" s="163"/>
      <c r="KIM2" s="163"/>
      <c r="KIN2" s="163"/>
      <c r="KIO2" s="163"/>
      <c r="KIP2" s="163"/>
      <c r="KIQ2" s="163"/>
      <c r="KIR2" s="163"/>
      <c r="KIS2" s="163"/>
      <c r="KIT2" s="163"/>
      <c r="KIU2" s="163"/>
      <c r="KIV2" s="163"/>
      <c r="KIW2" s="163"/>
      <c r="KIX2" s="163"/>
      <c r="KIY2" s="163"/>
      <c r="KIZ2" s="163"/>
      <c r="KJA2" s="163"/>
      <c r="KJB2" s="163"/>
      <c r="KJC2" s="163"/>
      <c r="KJD2" s="163"/>
      <c r="KJE2" s="163"/>
      <c r="KJF2" s="163"/>
      <c r="KJG2" s="163"/>
      <c r="KJH2" s="163"/>
      <c r="KJI2" s="163"/>
      <c r="KJJ2" s="163"/>
      <c r="KJK2" s="163"/>
      <c r="KJL2" s="163"/>
      <c r="KJM2" s="163"/>
      <c r="KJN2" s="163"/>
      <c r="KJO2" s="163"/>
      <c r="KJP2" s="163"/>
      <c r="KJQ2" s="163"/>
      <c r="KJR2" s="163"/>
      <c r="KJS2" s="163"/>
      <c r="KJT2" s="163"/>
      <c r="KJU2" s="163"/>
      <c r="KJV2" s="163"/>
      <c r="KJW2" s="163"/>
      <c r="KJX2" s="163"/>
      <c r="KJY2" s="163"/>
      <c r="KJZ2" s="163"/>
      <c r="KKA2" s="163"/>
      <c r="KKB2" s="163"/>
      <c r="KKC2" s="163"/>
      <c r="KKD2" s="163"/>
      <c r="KKE2" s="163"/>
      <c r="KKF2" s="163"/>
      <c r="KKG2" s="163"/>
      <c r="KKH2" s="163"/>
      <c r="KKI2" s="163"/>
      <c r="KKJ2" s="163"/>
      <c r="KKK2" s="163"/>
      <c r="KKL2" s="163"/>
      <c r="KKM2" s="163"/>
      <c r="KKN2" s="163"/>
      <c r="KKO2" s="163"/>
      <c r="KKP2" s="163"/>
      <c r="KKQ2" s="163"/>
      <c r="KKR2" s="163"/>
      <c r="KKS2" s="163"/>
      <c r="KKT2" s="163"/>
      <c r="KKU2" s="163"/>
      <c r="KKV2" s="163"/>
      <c r="KKW2" s="163"/>
      <c r="KKX2" s="163"/>
      <c r="KKY2" s="163"/>
      <c r="KKZ2" s="163"/>
      <c r="KLA2" s="163"/>
      <c r="KLB2" s="163"/>
      <c r="KLC2" s="163"/>
      <c r="KLD2" s="163"/>
      <c r="KLE2" s="163"/>
      <c r="KLF2" s="163"/>
      <c r="KLG2" s="163"/>
      <c r="KLH2" s="163"/>
      <c r="KLI2" s="163"/>
      <c r="KLJ2" s="163"/>
      <c r="KLK2" s="163"/>
      <c r="KLL2" s="163"/>
      <c r="KLM2" s="163"/>
      <c r="KLN2" s="163"/>
      <c r="KLO2" s="163"/>
      <c r="KLP2" s="163"/>
      <c r="KLQ2" s="163"/>
      <c r="KLR2" s="163"/>
      <c r="KLS2" s="163"/>
      <c r="KLT2" s="163"/>
      <c r="KLU2" s="163"/>
      <c r="KLV2" s="163"/>
      <c r="KLW2" s="163"/>
      <c r="KLX2" s="163"/>
      <c r="KLY2" s="163"/>
      <c r="KLZ2" s="163"/>
      <c r="KMA2" s="163"/>
      <c r="KMB2" s="163"/>
      <c r="KMC2" s="163"/>
      <c r="KMD2" s="163"/>
      <c r="KME2" s="163"/>
      <c r="KMF2" s="163"/>
      <c r="KMG2" s="163"/>
      <c r="KMH2" s="163"/>
      <c r="KMI2" s="163"/>
      <c r="KMJ2" s="163"/>
      <c r="KMK2" s="163"/>
      <c r="KML2" s="163"/>
      <c r="KMM2" s="163"/>
      <c r="KMN2" s="163"/>
      <c r="KMO2" s="163"/>
      <c r="KMP2" s="163"/>
      <c r="KMQ2" s="163"/>
      <c r="KMR2" s="163"/>
      <c r="KMS2" s="163"/>
      <c r="KMT2" s="163"/>
      <c r="KMU2" s="163"/>
      <c r="KMV2" s="163"/>
      <c r="KMW2" s="163"/>
      <c r="KMX2" s="163"/>
      <c r="KMY2" s="163"/>
      <c r="KMZ2" s="163"/>
      <c r="KNA2" s="163"/>
      <c r="KNB2" s="163"/>
      <c r="KNC2" s="163"/>
      <c r="KND2" s="163"/>
      <c r="KNE2" s="163"/>
      <c r="KNF2" s="163"/>
      <c r="KNG2" s="163"/>
      <c r="KNH2" s="163"/>
      <c r="KNI2" s="163"/>
      <c r="KNJ2" s="163"/>
      <c r="KNK2" s="163"/>
      <c r="KNL2" s="163"/>
      <c r="KNM2" s="163"/>
      <c r="KNN2" s="163"/>
      <c r="KNO2" s="163"/>
      <c r="KNP2" s="163"/>
      <c r="KNQ2" s="163"/>
      <c r="KNR2" s="163"/>
      <c r="KNS2" s="163"/>
      <c r="KNT2" s="163"/>
      <c r="KNU2" s="163"/>
      <c r="KNV2" s="163"/>
      <c r="KNW2" s="163"/>
      <c r="KNX2" s="163"/>
      <c r="KNY2" s="163"/>
      <c r="KNZ2" s="163"/>
      <c r="KOA2" s="163"/>
      <c r="KOB2" s="163"/>
      <c r="KOC2" s="163"/>
      <c r="KOD2" s="163"/>
      <c r="KOE2" s="163"/>
      <c r="KOF2" s="163"/>
      <c r="KOG2" s="163"/>
      <c r="KOH2" s="163"/>
      <c r="KOI2" s="163"/>
      <c r="KOJ2" s="163"/>
      <c r="KOK2" s="163"/>
      <c r="KOL2" s="163"/>
      <c r="KOM2" s="163"/>
      <c r="KON2" s="163"/>
      <c r="KOO2" s="163"/>
      <c r="KOP2" s="163"/>
      <c r="KOQ2" s="163"/>
      <c r="KOR2" s="163"/>
      <c r="KOS2" s="163"/>
      <c r="KOT2" s="163"/>
      <c r="KOU2" s="163"/>
      <c r="KOV2" s="163"/>
      <c r="KOW2" s="163"/>
      <c r="KOX2" s="163"/>
      <c r="KOY2" s="163"/>
      <c r="KOZ2" s="163"/>
      <c r="KPA2" s="163"/>
      <c r="KPB2" s="163"/>
      <c r="KPC2" s="163"/>
      <c r="KPD2" s="163"/>
      <c r="KPE2" s="163"/>
      <c r="KPF2" s="163"/>
      <c r="KPG2" s="163"/>
      <c r="KPH2" s="163"/>
      <c r="KPI2" s="163"/>
      <c r="KPJ2" s="163"/>
      <c r="KPK2" s="163"/>
      <c r="KPL2" s="163"/>
      <c r="KPM2" s="163"/>
      <c r="KPN2" s="163"/>
      <c r="KPO2" s="163"/>
      <c r="KPP2" s="163"/>
      <c r="KPQ2" s="163"/>
      <c r="KPR2" s="163"/>
      <c r="KPS2" s="163"/>
      <c r="KPT2" s="163"/>
      <c r="KPU2" s="163"/>
      <c r="KPV2" s="163"/>
      <c r="KPW2" s="163"/>
      <c r="KPX2" s="163"/>
      <c r="KPY2" s="163"/>
      <c r="KPZ2" s="163"/>
      <c r="KQA2" s="163"/>
      <c r="KQB2" s="163"/>
      <c r="KQC2" s="163"/>
      <c r="KQD2" s="163"/>
      <c r="KQE2" s="163"/>
      <c r="KQF2" s="163"/>
      <c r="KQG2" s="163"/>
      <c r="KQH2" s="163"/>
      <c r="KQI2" s="163"/>
      <c r="KQJ2" s="163"/>
      <c r="KQK2" s="163"/>
      <c r="KQL2" s="163"/>
      <c r="KQM2" s="163"/>
      <c r="KQN2" s="163"/>
      <c r="KQO2" s="163"/>
      <c r="KQP2" s="163"/>
      <c r="KQQ2" s="163"/>
      <c r="KQR2" s="163"/>
      <c r="KQS2" s="163"/>
      <c r="KQT2" s="163"/>
      <c r="KQU2" s="163"/>
      <c r="KQV2" s="163"/>
      <c r="KQW2" s="163"/>
      <c r="KQX2" s="163"/>
      <c r="KQY2" s="163"/>
      <c r="KQZ2" s="163"/>
      <c r="KRA2" s="163"/>
      <c r="KRB2" s="163"/>
      <c r="KRC2" s="163"/>
      <c r="KRD2" s="163"/>
      <c r="KRE2" s="163"/>
      <c r="KRF2" s="163"/>
      <c r="KRG2" s="163"/>
      <c r="KRH2" s="163"/>
      <c r="KRI2" s="163"/>
      <c r="KRJ2" s="163"/>
      <c r="KRK2" s="163"/>
      <c r="KRL2" s="163"/>
      <c r="KRM2" s="163"/>
      <c r="KRN2" s="163"/>
      <c r="KRO2" s="163"/>
      <c r="KRP2" s="163"/>
      <c r="KRQ2" s="163"/>
      <c r="KRR2" s="163"/>
      <c r="KRS2" s="163"/>
      <c r="KRT2" s="163"/>
      <c r="KRU2" s="163"/>
      <c r="KRV2" s="163"/>
      <c r="KRW2" s="163"/>
      <c r="KRX2" s="163"/>
      <c r="KRY2" s="163"/>
      <c r="KRZ2" s="163"/>
      <c r="KSA2" s="163"/>
      <c r="KSB2" s="163"/>
      <c r="KSC2" s="163"/>
      <c r="KSD2" s="163"/>
      <c r="KSE2" s="163"/>
      <c r="KSF2" s="163"/>
      <c r="KSG2" s="163"/>
      <c r="KSH2" s="163"/>
      <c r="KSI2" s="163"/>
      <c r="KSJ2" s="163"/>
      <c r="KSK2" s="163"/>
      <c r="KSL2" s="163"/>
      <c r="KSM2" s="163"/>
      <c r="KSN2" s="163"/>
      <c r="KSO2" s="163"/>
      <c r="KSP2" s="163"/>
      <c r="KSQ2" s="163"/>
      <c r="KSR2" s="163"/>
      <c r="KSS2" s="163"/>
      <c r="KST2" s="163"/>
      <c r="KSU2" s="163"/>
      <c r="KSV2" s="163"/>
      <c r="KSW2" s="163"/>
      <c r="KSX2" s="163"/>
      <c r="KSY2" s="163"/>
      <c r="KSZ2" s="163"/>
      <c r="KTA2" s="163"/>
      <c r="KTB2" s="163"/>
      <c r="KTC2" s="163"/>
      <c r="KTD2" s="163"/>
      <c r="KTE2" s="163"/>
      <c r="KTF2" s="163"/>
      <c r="KTG2" s="163"/>
      <c r="KTH2" s="163"/>
      <c r="KTI2" s="163"/>
      <c r="KTJ2" s="163"/>
      <c r="KTK2" s="163"/>
      <c r="KTL2" s="163"/>
      <c r="KTM2" s="163"/>
      <c r="KTN2" s="163"/>
      <c r="KTO2" s="163"/>
      <c r="KTP2" s="163"/>
      <c r="KTQ2" s="163"/>
      <c r="KTR2" s="163"/>
      <c r="KTS2" s="163"/>
      <c r="KTT2" s="163"/>
      <c r="KTU2" s="163"/>
      <c r="KTV2" s="163"/>
      <c r="KTW2" s="163"/>
      <c r="KTX2" s="163"/>
      <c r="KTY2" s="163"/>
      <c r="KTZ2" s="163"/>
      <c r="KUA2" s="163"/>
      <c r="KUB2" s="163"/>
      <c r="KUC2" s="163"/>
      <c r="KUD2" s="163"/>
      <c r="KUE2" s="163"/>
      <c r="KUF2" s="163"/>
      <c r="KUG2" s="163"/>
      <c r="KUH2" s="163"/>
      <c r="KUI2" s="163"/>
      <c r="KUJ2" s="163"/>
      <c r="KUK2" s="163"/>
      <c r="KUL2" s="163"/>
      <c r="KUM2" s="163"/>
      <c r="KUN2" s="163"/>
      <c r="KUO2" s="163"/>
      <c r="KUP2" s="163"/>
      <c r="KUQ2" s="163"/>
      <c r="KUR2" s="163"/>
      <c r="KUS2" s="163"/>
      <c r="KUT2" s="163"/>
      <c r="KUU2" s="163"/>
      <c r="KUV2" s="163"/>
      <c r="KUW2" s="163"/>
      <c r="KUX2" s="163"/>
      <c r="KUY2" s="163"/>
      <c r="KUZ2" s="163"/>
      <c r="KVA2" s="163"/>
      <c r="KVB2" s="163"/>
      <c r="KVC2" s="163"/>
      <c r="KVD2" s="163"/>
      <c r="KVE2" s="163"/>
      <c r="KVF2" s="163"/>
      <c r="KVG2" s="163"/>
      <c r="KVH2" s="163"/>
      <c r="KVI2" s="163"/>
      <c r="KVJ2" s="163"/>
      <c r="KVK2" s="163"/>
      <c r="KVL2" s="163"/>
      <c r="KVM2" s="163"/>
      <c r="KVN2" s="163"/>
      <c r="KVO2" s="163"/>
      <c r="KVP2" s="163"/>
      <c r="KVQ2" s="163"/>
      <c r="KVR2" s="163"/>
      <c r="KVS2" s="163"/>
      <c r="KVT2" s="163"/>
      <c r="KVU2" s="163"/>
      <c r="KVV2" s="163"/>
      <c r="KVW2" s="163"/>
      <c r="KVX2" s="163"/>
      <c r="KVY2" s="163"/>
      <c r="KVZ2" s="163"/>
      <c r="KWA2" s="163"/>
      <c r="KWB2" s="163"/>
      <c r="KWC2" s="163"/>
      <c r="KWD2" s="163"/>
      <c r="KWE2" s="163"/>
      <c r="KWF2" s="163"/>
      <c r="KWG2" s="163"/>
      <c r="KWH2" s="163"/>
      <c r="KWI2" s="163"/>
      <c r="KWJ2" s="163"/>
      <c r="KWK2" s="163"/>
      <c r="KWL2" s="163"/>
      <c r="KWM2" s="163"/>
      <c r="KWN2" s="163"/>
      <c r="KWO2" s="163"/>
      <c r="KWP2" s="163"/>
      <c r="KWQ2" s="163"/>
      <c r="KWR2" s="163"/>
      <c r="KWS2" s="163"/>
      <c r="KWT2" s="163"/>
      <c r="KWU2" s="163"/>
      <c r="KWV2" s="163"/>
      <c r="KWW2" s="163"/>
      <c r="KWX2" s="163"/>
      <c r="KWY2" s="163"/>
      <c r="KWZ2" s="163"/>
      <c r="KXA2" s="163"/>
      <c r="KXB2" s="163"/>
      <c r="KXC2" s="163"/>
      <c r="KXD2" s="163"/>
      <c r="KXE2" s="163"/>
      <c r="KXF2" s="163"/>
      <c r="KXG2" s="163"/>
      <c r="KXH2" s="163"/>
      <c r="KXI2" s="163"/>
      <c r="KXJ2" s="163"/>
      <c r="KXK2" s="163"/>
      <c r="KXL2" s="163"/>
      <c r="KXM2" s="163"/>
      <c r="KXN2" s="163"/>
      <c r="KXO2" s="163"/>
      <c r="KXP2" s="163"/>
      <c r="KXQ2" s="163"/>
      <c r="KXR2" s="163"/>
      <c r="KXS2" s="163"/>
      <c r="KXT2" s="163"/>
      <c r="KXU2" s="163"/>
      <c r="KXV2" s="163"/>
      <c r="KXW2" s="163"/>
      <c r="KXX2" s="163"/>
      <c r="KXY2" s="163"/>
      <c r="KXZ2" s="163"/>
      <c r="KYA2" s="163"/>
      <c r="KYB2" s="163"/>
      <c r="KYC2" s="163"/>
      <c r="KYD2" s="163"/>
      <c r="KYE2" s="163"/>
      <c r="KYF2" s="163"/>
      <c r="KYG2" s="163"/>
      <c r="KYH2" s="163"/>
      <c r="KYI2" s="163"/>
      <c r="KYJ2" s="163"/>
      <c r="KYK2" s="163"/>
      <c r="KYL2" s="163"/>
      <c r="KYM2" s="163"/>
      <c r="KYN2" s="163"/>
      <c r="KYO2" s="163"/>
      <c r="KYP2" s="163"/>
      <c r="KYQ2" s="163"/>
      <c r="KYR2" s="163"/>
      <c r="KYS2" s="163"/>
      <c r="KYT2" s="163"/>
      <c r="KYU2" s="163"/>
      <c r="KYV2" s="163"/>
      <c r="KYW2" s="163"/>
      <c r="KYX2" s="163"/>
      <c r="KYY2" s="163"/>
      <c r="KYZ2" s="163"/>
      <c r="KZA2" s="163"/>
      <c r="KZB2" s="163"/>
      <c r="KZC2" s="163"/>
      <c r="KZD2" s="163"/>
      <c r="KZE2" s="163"/>
      <c r="KZF2" s="163"/>
      <c r="KZG2" s="163"/>
      <c r="KZH2" s="163"/>
      <c r="KZI2" s="163"/>
      <c r="KZJ2" s="163"/>
      <c r="KZK2" s="163"/>
      <c r="KZL2" s="163"/>
      <c r="KZM2" s="163"/>
      <c r="KZN2" s="163"/>
      <c r="KZO2" s="163"/>
      <c r="KZP2" s="163"/>
      <c r="KZQ2" s="163"/>
      <c r="KZR2" s="163"/>
      <c r="KZS2" s="163"/>
      <c r="KZT2" s="163"/>
      <c r="KZU2" s="163"/>
      <c r="KZV2" s="163"/>
      <c r="KZW2" s="163"/>
      <c r="KZX2" s="163"/>
      <c r="KZY2" s="163"/>
      <c r="KZZ2" s="163"/>
      <c r="LAA2" s="163"/>
      <c r="LAB2" s="163"/>
      <c r="LAC2" s="163"/>
      <c r="LAD2" s="163"/>
      <c r="LAE2" s="163"/>
      <c r="LAF2" s="163"/>
      <c r="LAG2" s="163"/>
      <c r="LAH2" s="163"/>
      <c r="LAI2" s="163"/>
      <c r="LAJ2" s="163"/>
      <c r="LAK2" s="163"/>
      <c r="LAL2" s="163"/>
      <c r="LAM2" s="163"/>
      <c r="LAN2" s="163"/>
      <c r="LAO2" s="163"/>
      <c r="LAP2" s="163"/>
      <c r="LAQ2" s="163"/>
      <c r="LAR2" s="163"/>
      <c r="LAS2" s="163"/>
      <c r="LAT2" s="163"/>
      <c r="LAU2" s="163"/>
      <c r="LAV2" s="163"/>
      <c r="LAW2" s="163"/>
      <c r="LAX2" s="163"/>
      <c r="LAY2" s="163"/>
      <c r="LAZ2" s="163"/>
      <c r="LBA2" s="163"/>
      <c r="LBB2" s="163"/>
      <c r="LBC2" s="163"/>
      <c r="LBD2" s="163"/>
      <c r="LBE2" s="163"/>
      <c r="LBF2" s="163"/>
      <c r="LBG2" s="163"/>
      <c r="LBH2" s="163"/>
      <c r="LBI2" s="163"/>
      <c r="LBJ2" s="163"/>
      <c r="LBK2" s="163"/>
      <c r="LBL2" s="163"/>
      <c r="LBM2" s="163"/>
      <c r="LBN2" s="163"/>
      <c r="LBO2" s="163"/>
      <c r="LBP2" s="163"/>
      <c r="LBQ2" s="163"/>
      <c r="LBR2" s="163"/>
      <c r="LBS2" s="163"/>
      <c r="LBT2" s="163"/>
      <c r="LBU2" s="163"/>
      <c r="LBV2" s="163"/>
      <c r="LBW2" s="163"/>
      <c r="LBX2" s="163"/>
      <c r="LBY2" s="163"/>
      <c r="LBZ2" s="163"/>
      <c r="LCA2" s="163"/>
      <c r="LCB2" s="163"/>
      <c r="LCC2" s="163"/>
      <c r="LCD2" s="163"/>
      <c r="LCE2" s="163"/>
      <c r="LCF2" s="163"/>
      <c r="LCG2" s="163"/>
      <c r="LCH2" s="163"/>
      <c r="LCI2" s="163"/>
      <c r="LCJ2" s="163"/>
      <c r="LCK2" s="163"/>
      <c r="LCL2" s="163"/>
      <c r="LCM2" s="163"/>
      <c r="LCN2" s="163"/>
      <c r="LCO2" s="163"/>
      <c r="LCP2" s="163"/>
      <c r="LCQ2" s="163"/>
      <c r="LCR2" s="163"/>
      <c r="LCS2" s="163"/>
      <c r="LCT2" s="163"/>
      <c r="LCU2" s="163"/>
      <c r="LCV2" s="163"/>
      <c r="LCW2" s="163"/>
      <c r="LCX2" s="163"/>
      <c r="LCY2" s="163"/>
      <c r="LCZ2" s="163"/>
      <c r="LDA2" s="163"/>
      <c r="LDB2" s="163"/>
      <c r="LDC2" s="163"/>
      <c r="LDD2" s="163"/>
      <c r="LDE2" s="163"/>
      <c r="LDF2" s="163"/>
      <c r="LDG2" s="163"/>
      <c r="LDH2" s="163"/>
      <c r="LDI2" s="163"/>
      <c r="LDJ2" s="163"/>
      <c r="LDK2" s="163"/>
      <c r="LDL2" s="163"/>
      <c r="LDM2" s="163"/>
      <c r="LDN2" s="163"/>
      <c r="LDO2" s="163"/>
      <c r="LDP2" s="163"/>
      <c r="LDQ2" s="163"/>
      <c r="LDR2" s="163"/>
      <c r="LDS2" s="163"/>
      <c r="LDT2" s="163"/>
      <c r="LDU2" s="163"/>
      <c r="LDV2" s="163"/>
      <c r="LDW2" s="163"/>
      <c r="LDX2" s="163"/>
      <c r="LDY2" s="163"/>
      <c r="LDZ2" s="163"/>
      <c r="LEA2" s="163"/>
      <c r="LEB2" s="163"/>
      <c r="LEC2" s="163"/>
      <c r="LED2" s="163"/>
      <c r="LEE2" s="163"/>
      <c r="LEF2" s="163"/>
      <c r="LEG2" s="163"/>
      <c r="LEH2" s="163"/>
      <c r="LEI2" s="163"/>
      <c r="LEJ2" s="163"/>
      <c r="LEK2" s="163"/>
      <c r="LEL2" s="163"/>
      <c r="LEM2" s="163"/>
      <c r="LEN2" s="163"/>
      <c r="LEO2" s="163"/>
      <c r="LEP2" s="163"/>
      <c r="LEQ2" s="163"/>
      <c r="LER2" s="163"/>
      <c r="LES2" s="163"/>
      <c r="LET2" s="163"/>
      <c r="LEU2" s="163"/>
      <c r="LEV2" s="163"/>
      <c r="LEW2" s="163"/>
      <c r="LEX2" s="163"/>
      <c r="LEY2" s="163"/>
      <c r="LEZ2" s="163"/>
      <c r="LFA2" s="163"/>
      <c r="LFB2" s="163"/>
      <c r="LFC2" s="163"/>
      <c r="LFD2" s="163"/>
      <c r="LFE2" s="163"/>
      <c r="LFF2" s="163"/>
      <c r="LFG2" s="163"/>
      <c r="LFH2" s="163"/>
      <c r="LFI2" s="163"/>
      <c r="LFJ2" s="163"/>
      <c r="LFK2" s="163"/>
      <c r="LFL2" s="163"/>
      <c r="LFM2" s="163"/>
      <c r="LFN2" s="163"/>
      <c r="LFO2" s="163"/>
      <c r="LFP2" s="163"/>
      <c r="LFQ2" s="163"/>
      <c r="LFR2" s="163"/>
      <c r="LFS2" s="163"/>
      <c r="LFT2" s="163"/>
      <c r="LFU2" s="163"/>
      <c r="LFV2" s="163"/>
      <c r="LFW2" s="163"/>
      <c r="LFX2" s="163"/>
      <c r="LFY2" s="163"/>
      <c r="LFZ2" s="163"/>
      <c r="LGA2" s="163"/>
      <c r="LGB2" s="163"/>
      <c r="LGC2" s="163"/>
      <c r="LGD2" s="163"/>
      <c r="LGE2" s="163"/>
      <c r="LGF2" s="163"/>
      <c r="LGG2" s="163"/>
      <c r="LGH2" s="163"/>
      <c r="LGI2" s="163"/>
      <c r="LGJ2" s="163"/>
      <c r="LGK2" s="163"/>
      <c r="LGL2" s="163"/>
      <c r="LGM2" s="163"/>
      <c r="LGN2" s="163"/>
      <c r="LGO2" s="163"/>
      <c r="LGP2" s="163"/>
      <c r="LGQ2" s="163"/>
      <c r="LGR2" s="163"/>
      <c r="LGS2" s="163"/>
      <c r="LGT2" s="163"/>
      <c r="LGU2" s="163"/>
      <c r="LGV2" s="163"/>
      <c r="LGW2" s="163"/>
      <c r="LGX2" s="163"/>
      <c r="LGY2" s="163"/>
      <c r="LGZ2" s="163"/>
      <c r="LHA2" s="163"/>
      <c r="LHB2" s="163"/>
      <c r="LHC2" s="163"/>
      <c r="LHD2" s="163"/>
      <c r="LHE2" s="163"/>
      <c r="LHF2" s="163"/>
      <c r="LHG2" s="163"/>
      <c r="LHH2" s="163"/>
      <c r="LHI2" s="163"/>
      <c r="LHJ2" s="163"/>
      <c r="LHK2" s="163"/>
      <c r="LHL2" s="163"/>
      <c r="LHM2" s="163"/>
      <c r="LHN2" s="163"/>
      <c r="LHO2" s="163"/>
      <c r="LHP2" s="163"/>
      <c r="LHQ2" s="163"/>
      <c r="LHR2" s="163"/>
      <c r="LHS2" s="163"/>
      <c r="LHT2" s="163"/>
      <c r="LHU2" s="163"/>
      <c r="LHV2" s="163"/>
      <c r="LHW2" s="163"/>
      <c r="LHX2" s="163"/>
      <c r="LHY2" s="163"/>
      <c r="LHZ2" s="163"/>
      <c r="LIA2" s="163"/>
      <c r="LIB2" s="163"/>
      <c r="LIC2" s="163"/>
      <c r="LID2" s="163"/>
      <c r="LIE2" s="163"/>
      <c r="LIF2" s="163"/>
      <c r="LIG2" s="163"/>
      <c r="LIH2" s="163"/>
      <c r="LII2" s="163"/>
      <c r="LIJ2" s="163"/>
      <c r="LIK2" s="163"/>
      <c r="LIL2" s="163"/>
      <c r="LIM2" s="163"/>
      <c r="LIN2" s="163"/>
      <c r="LIO2" s="163"/>
      <c r="LIP2" s="163"/>
      <c r="LIQ2" s="163"/>
      <c r="LIR2" s="163"/>
      <c r="LIS2" s="163"/>
      <c r="LIT2" s="163"/>
      <c r="LIU2" s="163"/>
      <c r="LIV2" s="163"/>
      <c r="LIW2" s="163"/>
      <c r="LIX2" s="163"/>
      <c r="LIY2" s="163"/>
      <c r="LIZ2" s="163"/>
      <c r="LJA2" s="163"/>
      <c r="LJB2" s="163"/>
      <c r="LJC2" s="163"/>
      <c r="LJD2" s="163"/>
      <c r="LJE2" s="163"/>
      <c r="LJF2" s="163"/>
      <c r="LJG2" s="163"/>
      <c r="LJH2" s="163"/>
      <c r="LJI2" s="163"/>
      <c r="LJJ2" s="163"/>
      <c r="LJK2" s="163"/>
      <c r="LJL2" s="163"/>
      <c r="LJM2" s="163"/>
      <c r="LJN2" s="163"/>
      <c r="LJO2" s="163"/>
      <c r="LJP2" s="163"/>
      <c r="LJQ2" s="163"/>
      <c r="LJR2" s="163"/>
      <c r="LJS2" s="163"/>
      <c r="LJT2" s="163"/>
      <c r="LJU2" s="163"/>
      <c r="LJV2" s="163"/>
      <c r="LJW2" s="163"/>
      <c r="LJX2" s="163"/>
      <c r="LJY2" s="163"/>
      <c r="LJZ2" s="163"/>
      <c r="LKA2" s="163"/>
      <c r="LKB2" s="163"/>
      <c r="LKC2" s="163"/>
      <c r="LKD2" s="163"/>
      <c r="LKE2" s="163"/>
      <c r="LKF2" s="163"/>
      <c r="LKG2" s="163"/>
      <c r="LKH2" s="163"/>
      <c r="LKI2" s="163"/>
      <c r="LKJ2" s="163"/>
      <c r="LKK2" s="163"/>
      <c r="LKL2" s="163"/>
      <c r="LKM2" s="163"/>
      <c r="LKN2" s="163"/>
      <c r="LKO2" s="163"/>
      <c r="LKP2" s="163"/>
      <c r="LKQ2" s="163"/>
      <c r="LKR2" s="163"/>
      <c r="LKS2" s="163"/>
      <c r="LKT2" s="163"/>
      <c r="LKU2" s="163"/>
      <c r="LKV2" s="163"/>
      <c r="LKW2" s="163"/>
      <c r="LKX2" s="163"/>
      <c r="LKY2" s="163"/>
      <c r="LKZ2" s="163"/>
      <c r="LLA2" s="163"/>
      <c r="LLB2" s="163"/>
      <c r="LLC2" s="163"/>
      <c r="LLD2" s="163"/>
      <c r="LLE2" s="163"/>
      <c r="LLF2" s="163"/>
      <c r="LLG2" s="163"/>
      <c r="LLH2" s="163"/>
      <c r="LLI2" s="163"/>
      <c r="LLJ2" s="163"/>
      <c r="LLK2" s="163"/>
      <c r="LLL2" s="163"/>
      <c r="LLM2" s="163"/>
      <c r="LLN2" s="163"/>
      <c r="LLO2" s="163"/>
      <c r="LLP2" s="163"/>
      <c r="LLQ2" s="163"/>
      <c r="LLR2" s="163"/>
      <c r="LLS2" s="163"/>
      <c r="LLT2" s="163"/>
      <c r="LLU2" s="163"/>
      <c r="LLV2" s="163"/>
      <c r="LLW2" s="163"/>
      <c r="LLX2" s="163"/>
      <c r="LLY2" s="163"/>
      <c r="LLZ2" s="163"/>
      <c r="LMA2" s="163"/>
      <c r="LMB2" s="163"/>
      <c r="LMC2" s="163"/>
      <c r="LMD2" s="163"/>
      <c r="LME2" s="163"/>
      <c r="LMF2" s="163"/>
      <c r="LMG2" s="163"/>
      <c r="LMH2" s="163"/>
      <c r="LMI2" s="163"/>
      <c r="LMJ2" s="163"/>
      <c r="LMK2" s="163"/>
      <c r="LML2" s="163"/>
      <c r="LMM2" s="163"/>
      <c r="LMN2" s="163"/>
      <c r="LMO2" s="163"/>
      <c r="LMP2" s="163"/>
      <c r="LMQ2" s="163"/>
      <c r="LMR2" s="163"/>
      <c r="LMS2" s="163"/>
      <c r="LMT2" s="163"/>
      <c r="LMU2" s="163"/>
      <c r="LMV2" s="163"/>
      <c r="LMW2" s="163"/>
      <c r="LMX2" s="163"/>
      <c r="LMY2" s="163"/>
      <c r="LMZ2" s="163"/>
      <c r="LNA2" s="163"/>
      <c r="LNB2" s="163"/>
      <c r="LNC2" s="163"/>
      <c r="LND2" s="163"/>
      <c r="LNE2" s="163"/>
      <c r="LNF2" s="163"/>
      <c r="LNG2" s="163"/>
      <c r="LNH2" s="163"/>
      <c r="LNI2" s="163"/>
      <c r="LNJ2" s="163"/>
      <c r="LNK2" s="163"/>
      <c r="LNL2" s="163"/>
      <c r="LNM2" s="163"/>
      <c r="LNN2" s="163"/>
      <c r="LNO2" s="163"/>
      <c r="LNP2" s="163"/>
      <c r="LNQ2" s="163"/>
      <c r="LNR2" s="163"/>
      <c r="LNS2" s="163"/>
      <c r="LNT2" s="163"/>
      <c r="LNU2" s="163"/>
      <c r="LNV2" s="163"/>
      <c r="LNW2" s="163"/>
      <c r="LNX2" s="163"/>
      <c r="LNY2" s="163"/>
      <c r="LNZ2" s="163"/>
      <c r="LOA2" s="163"/>
      <c r="LOB2" s="163"/>
      <c r="LOC2" s="163"/>
      <c r="LOD2" s="163"/>
      <c r="LOE2" s="163"/>
      <c r="LOF2" s="163"/>
      <c r="LOG2" s="163"/>
      <c r="LOH2" s="163"/>
      <c r="LOI2" s="163"/>
      <c r="LOJ2" s="163"/>
      <c r="LOK2" s="163"/>
      <c r="LOL2" s="163"/>
      <c r="LOM2" s="163"/>
      <c r="LON2" s="163"/>
      <c r="LOO2" s="163"/>
      <c r="LOP2" s="163"/>
      <c r="LOQ2" s="163"/>
      <c r="LOR2" s="163"/>
      <c r="LOS2" s="163"/>
      <c r="LOT2" s="163"/>
      <c r="LOU2" s="163"/>
      <c r="LOV2" s="163"/>
      <c r="LOW2" s="163"/>
      <c r="LOX2" s="163"/>
      <c r="LOY2" s="163"/>
      <c r="LOZ2" s="163"/>
      <c r="LPA2" s="163"/>
      <c r="LPB2" s="163"/>
      <c r="LPC2" s="163"/>
      <c r="LPD2" s="163"/>
      <c r="LPE2" s="163"/>
      <c r="LPF2" s="163"/>
      <c r="LPG2" s="163"/>
      <c r="LPH2" s="163"/>
      <c r="LPI2" s="163"/>
      <c r="LPJ2" s="163"/>
      <c r="LPK2" s="163"/>
      <c r="LPL2" s="163"/>
      <c r="LPM2" s="163"/>
      <c r="LPN2" s="163"/>
      <c r="LPO2" s="163"/>
      <c r="LPP2" s="163"/>
      <c r="LPQ2" s="163"/>
      <c r="LPR2" s="163"/>
      <c r="LPS2" s="163"/>
      <c r="LPT2" s="163"/>
      <c r="LPU2" s="163"/>
      <c r="LPV2" s="163"/>
      <c r="LPW2" s="163"/>
      <c r="LPX2" s="163"/>
      <c r="LPY2" s="163"/>
      <c r="LPZ2" s="163"/>
      <c r="LQA2" s="163"/>
      <c r="LQB2" s="163"/>
      <c r="LQC2" s="163"/>
      <c r="LQD2" s="163"/>
      <c r="LQE2" s="163"/>
      <c r="LQF2" s="163"/>
      <c r="LQG2" s="163"/>
      <c r="LQH2" s="163"/>
      <c r="LQI2" s="163"/>
      <c r="LQJ2" s="163"/>
      <c r="LQK2" s="163"/>
      <c r="LQL2" s="163"/>
      <c r="LQM2" s="163"/>
      <c r="LQN2" s="163"/>
      <c r="LQO2" s="163"/>
      <c r="LQP2" s="163"/>
      <c r="LQQ2" s="163"/>
      <c r="LQR2" s="163"/>
      <c r="LQS2" s="163"/>
      <c r="LQT2" s="163"/>
      <c r="LQU2" s="163"/>
      <c r="LQV2" s="163"/>
      <c r="LQW2" s="163"/>
      <c r="LQX2" s="163"/>
      <c r="LQY2" s="163"/>
      <c r="LQZ2" s="163"/>
      <c r="LRA2" s="163"/>
      <c r="LRB2" s="163"/>
      <c r="LRC2" s="163"/>
      <c r="LRD2" s="163"/>
      <c r="LRE2" s="163"/>
      <c r="LRF2" s="163"/>
      <c r="LRG2" s="163"/>
      <c r="LRH2" s="163"/>
      <c r="LRI2" s="163"/>
      <c r="LRJ2" s="163"/>
      <c r="LRK2" s="163"/>
      <c r="LRL2" s="163"/>
      <c r="LRM2" s="163"/>
      <c r="LRN2" s="163"/>
      <c r="LRO2" s="163"/>
      <c r="LRP2" s="163"/>
      <c r="LRQ2" s="163"/>
      <c r="LRR2" s="163"/>
      <c r="LRS2" s="163"/>
      <c r="LRT2" s="163"/>
      <c r="LRU2" s="163"/>
      <c r="LRV2" s="163"/>
      <c r="LRW2" s="163"/>
      <c r="LRX2" s="163"/>
      <c r="LRY2" s="163"/>
      <c r="LRZ2" s="163"/>
      <c r="LSA2" s="163"/>
      <c r="LSB2" s="163"/>
      <c r="LSC2" s="163"/>
      <c r="LSD2" s="163"/>
      <c r="LSE2" s="163"/>
      <c r="LSF2" s="163"/>
      <c r="LSG2" s="163"/>
      <c r="LSH2" s="163"/>
      <c r="LSI2" s="163"/>
      <c r="LSJ2" s="163"/>
      <c r="LSK2" s="163"/>
      <c r="LSL2" s="163"/>
      <c r="LSM2" s="163"/>
      <c r="LSN2" s="163"/>
      <c r="LSO2" s="163"/>
      <c r="LSP2" s="163"/>
      <c r="LSQ2" s="163"/>
      <c r="LSR2" s="163"/>
      <c r="LSS2" s="163"/>
      <c r="LST2" s="163"/>
      <c r="LSU2" s="163"/>
      <c r="LSV2" s="163"/>
      <c r="LSW2" s="163"/>
      <c r="LSX2" s="163"/>
      <c r="LSY2" s="163"/>
      <c r="LSZ2" s="163"/>
      <c r="LTA2" s="163"/>
      <c r="LTB2" s="163"/>
      <c r="LTC2" s="163"/>
      <c r="LTD2" s="163"/>
      <c r="LTE2" s="163"/>
      <c r="LTF2" s="163"/>
      <c r="LTG2" s="163"/>
      <c r="LTH2" s="163"/>
      <c r="LTI2" s="163"/>
      <c r="LTJ2" s="163"/>
      <c r="LTK2" s="163"/>
      <c r="LTL2" s="163"/>
      <c r="LTM2" s="163"/>
      <c r="LTN2" s="163"/>
      <c r="LTO2" s="163"/>
      <c r="LTP2" s="163"/>
      <c r="LTQ2" s="163"/>
      <c r="LTR2" s="163"/>
      <c r="LTS2" s="163"/>
      <c r="LTT2" s="163"/>
      <c r="LTU2" s="163"/>
      <c r="LTV2" s="163"/>
      <c r="LTW2" s="163"/>
      <c r="LTX2" s="163"/>
      <c r="LTY2" s="163"/>
      <c r="LTZ2" s="163"/>
      <c r="LUA2" s="163"/>
      <c r="LUB2" s="163"/>
      <c r="LUC2" s="163"/>
      <c r="LUD2" s="163"/>
      <c r="LUE2" s="163"/>
      <c r="LUF2" s="163"/>
      <c r="LUG2" s="163"/>
      <c r="LUH2" s="163"/>
      <c r="LUI2" s="163"/>
      <c r="LUJ2" s="163"/>
      <c r="LUK2" s="163"/>
      <c r="LUL2" s="163"/>
      <c r="LUM2" s="163"/>
      <c r="LUN2" s="163"/>
      <c r="LUO2" s="163"/>
      <c r="LUP2" s="163"/>
      <c r="LUQ2" s="163"/>
      <c r="LUR2" s="163"/>
      <c r="LUS2" s="163"/>
      <c r="LUT2" s="163"/>
      <c r="LUU2" s="163"/>
      <c r="LUV2" s="163"/>
      <c r="LUW2" s="163"/>
      <c r="LUX2" s="163"/>
      <c r="LUY2" s="163"/>
      <c r="LUZ2" s="163"/>
      <c r="LVA2" s="163"/>
      <c r="LVB2" s="163"/>
      <c r="LVC2" s="163"/>
      <c r="LVD2" s="163"/>
      <c r="LVE2" s="163"/>
      <c r="LVF2" s="163"/>
      <c r="LVG2" s="163"/>
      <c r="LVH2" s="163"/>
      <c r="LVI2" s="163"/>
      <c r="LVJ2" s="163"/>
      <c r="LVK2" s="163"/>
      <c r="LVL2" s="163"/>
      <c r="LVM2" s="163"/>
      <c r="LVN2" s="163"/>
      <c r="LVO2" s="163"/>
      <c r="LVP2" s="163"/>
      <c r="LVQ2" s="163"/>
      <c r="LVR2" s="163"/>
      <c r="LVS2" s="163"/>
      <c r="LVT2" s="163"/>
      <c r="LVU2" s="163"/>
      <c r="LVV2" s="163"/>
      <c r="LVW2" s="163"/>
      <c r="LVX2" s="163"/>
      <c r="LVY2" s="163"/>
      <c r="LVZ2" s="163"/>
      <c r="LWA2" s="163"/>
      <c r="LWB2" s="163"/>
      <c r="LWC2" s="163"/>
      <c r="LWD2" s="163"/>
      <c r="LWE2" s="163"/>
      <c r="LWF2" s="163"/>
      <c r="LWG2" s="163"/>
      <c r="LWH2" s="163"/>
      <c r="LWI2" s="163"/>
      <c r="LWJ2" s="163"/>
      <c r="LWK2" s="163"/>
      <c r="LWL2" s="163"/>
      <c r="LWM2" s="163"/>
      <c r="LWN2" s="163"/>
      <c r="LWO2" s="163"/>
      <c r="LWP2" s="163"/>
      <c r="LWQ2" s="163"/>
      <c r="LWR2" s="163"/>
      <c r="LWS2" s="163"/>
      <c r="LWT2" s="163"/>
      <c r="LWU2" s="163"/>
      <c r="LWV2" s="163"/>
      <c r="LWW2" s="163"/>
      <c r="LWX2" s="163"/>
      <c r="LWY2" s="163"/>
      <c r="LWZ2" s="163"/>
      <c r="LXA2" s="163"/>
      <c r="LXB2" s="163"/>
      <c r="LXC2" s="163"/>
      <c r="LXD2" s="163"/>
      <c r="LXE2" s="163"/>
      <c r="LXF2" s="163"/>
      <c r="LXG2" s="163"/>
      <c r="LXH2" s="163"/>
      <c r="LXI2" s="163"/>
      <c r="LXJ2" s="163"/>
      <c r="LXK2" s="163"/>
      <c r="LXL2" s="163"/>
      <c r="LXM2" s="163"/>
      <c r="LXN2" s="163"/>
      <c r="LXO2" s="163"/>
      <c r="LXP2" s="163"/>
      <c r="LXQ2" s="163"/>
      <c r="LXR2" s="163"/>
      <c r="LXS2" s="163"/>
      <c r="LXT2" s="163"/>
      <c r="LXU2" s="163"/>
      <c r="LXV2" s="163"/>
      <c r="LXW2" s="163"/>
      <c r="LXX2" s="163"/>
      <c r="LXY2" s="163"/>
      <c r="LXZ2" s="163"/>
      <c r="LYA2" s="163"/>
      <c r="LYB2" s="163"/>
      <c r="LYC2" s="163"/>
      <c r="LYD2" s="163"/>
      <c r="LYE2" s="163"/>
      <c r="LYF2" s="163"/>
      <c r="LYG2" s="163"/>
      <c r="LYH2" s="163"/>
      <c r="LYI2" s="163"/>
      <c r="LYJ2" s="163"/>
      <c r="LYK2" s="163"/>
      <c r="LYL2" s="163"/>
      <c r="LYM2" s="163"/>
      <c r="LYN2" s="163"/>
      <c r="LYO2" s="163"/>
      <c r="LYP2" s="163"/>
      <c r="LYQ2" s="163"/>
      <c r="LYR2" s="163"/>
      <c r="LYS2" s="163"/>
      <c r="LYT2" s="163"/>
      <c r="LYU2" s="163"/>
      <c r="LYV2" s="163"/>
      <c r="LYW2" s="163"/>
      <c r="LYX2" s="163"/>
      <c r="LYY2" s="163"/>
      <c r="LYZ2" s="163"/>
      <c r="LZA2" s="163"/>
      <c r="LZB2" s="163"/>
      <c r="LZC2" s="163"/>
      <c r="LZD2" s="163"/>
      <c r="LZE2" s="163"/>
      <c r="LZF2" s="163"/>
      <c r="LZG2" s="163"/>
      <c r="LZH2" s="163"/>
      <c r="LZI2" s="163"/>
      <c r="LZJ2" s="163"/>
      <c r="LZK2" s="163"/>
      <c r="LZL2" s="163"/>
      <c r="LZM2" s="163"/>
      <c r="LZN2" s="163"/>
      <c r="LZO2" s="163"/>
      <c r="LZP2" s="163"/>
      <c r="LZQ2" s="163"/>
      <c r="LZR2" s="163"/>
      <c r="LZS2" s="163"/>
      <c r="LZT2" s="163"/>
      <c r="LZU2" s="163"/>
      <c r="LZV2" s="163"/>
      <c r="LZW2" s="163"/>
      <c r="LZX2" s="163"/>
      <c r="LZY2" s="163"/>
      <c r="LZZ2" s="163"/>
      <c r="MAA2" s="163"/>
      <c r="MAB2" s="163"/>
      <c r="MAC2" s="163"/>
      <c r="MAD2" s="163"/>
      <c r="MAE2" s="163"/>
      <c r="MAF2" s="163"/>
      <c r="MAG2" s="163"/>
      <c r="MAH2" s="163"/>
      <c r="MAI2" s="163"/>
      <c r="MAJ2" s="163"/>
      <c r="MAK2" s="163"/>
      <c r="MAL2" s="163"/>
      <c r="MAM2" s="163"/>
      <c r="MAN2" s="163"/>
      <c r="MAO2" s="163"/>
      <c r="MAP2" s="163"/>
      <c r="MAQ2" s="163"/>
      <c r="MAR2" s="163"/>
      <c r="MAS2" s="163"/>
      <c r="MAT2" s="163"/>
      <c r="MAU2" s="163"/>
      <c r="MAV2" s="163"/>
      <c r="MAW2" s="163"/>
      <c r="MAX2" s="163"/>
      <c r="MAY2" s="163"/>
      <c r="MAZ2" s="163"/>
      <c r="MBA2" s="163"/>
      <c r="MBB2" s="163"/>
      <c r="MBC2" s="163"/>
      <c r="MBD2" s="163"/>
      <c r="MBE2" s="163"/>
      <c r="MBF2" s="163"/>
      <c r="MBG2" s="163"/>
      <c r="MBH2" s="163"/>
      <c r="MBI2" s="163"/>
      <c r="MBJ2" s="163"/>
      <c r="MBK2" s="163"/>
      <c r="MBL2" s="163"/>
      <c r="MBM2" s="163"/>
      <c r="MBN2" s="163"/>
      <c r="MBO2" s="163"/>
      <c r="MBP2" s="163"/>
      <c r="MBQ2" s="163"/>
      <c r="MBR2" s="163"/>
      <c r="MBS2" s="163"/>
      <c r="MBT2" s="163"/>
      <c r="MBU2" s="163"/>
      <c r="MBV2" s="163"/>
      <c r="MBW2" s="163"/>
      <c r="MBX2" s="163"/>
      <c r="MBY2" s="163"/>
      <c r="MBZ2" s="163"/>
      <c r="MCA2" s="163"/>
      <c r="MCB2" s="163"/>
      <c r="MCC2" s="163"/>
      <c r="MCD2" s="163"/>
      <c r="MCE2" s="163"/>
      <c r="MCF2" s="163"/>
      <c r="MCG2" s="163"/>
      <c r="MCH2" s="163"/>
      <c r="MCI2" s="163"/>
      <c r="MCJ2" s="163"/>
      <c r="MCK2" s="163"/>
      <c r="MCL2" s="163"/>
      <c r="MCM2" s="163"/>
      <c r="MCN2" s="163"/>
      <c r="MCO2" s="163"/>
      <c r="MCP2" s="163"/>
      <c r="MCQ2" s="163"/>
      <c r="MCR2" s="163"/>
      <c r="MCS2" s="163"/>
      <c r="MCT2" s="163"/>
      <c r="MCU2" s="163"/>
      <c r="MCV2" s="163"/>
      <c r="MCW2" s="163"/>
      <c r="MCX2" s="163"/>
      <c r="MCY2" s="163"/>
      <c r="MCZ2" s="163"/>
      <c r="MDA2" s="163"/>
      <c r="MDB2" s="163"/>
      <c r="MDC2" s="163"/>
      <c r="MDD2" s="163"/>
      <c r="MDE2" s="163"/>
      <c r="MDF2" s="163"/>
      <c r="MDG2" s="163"/>
      <c r="MDH2" s="163"/>
      <c r="MDI2" s="163"/>
      <c r="MDJ2" s="163"/>
      <c r="MDK2" s="163"/>
      <c r="MDL2" s="163"/>
      <c r="MDM2" s="163"/>
      <c r="MDN2" s="163"/>
      <c r="MDO2" s="163"/>
      <c r="MDP2" s="163"/>
      <c r="MDQ2" s="163"/>
      <c r="MDR2" s="163"/>
      <c r="MDS2" s="163"/>
      <c r="MDT2" s="163"/>
      <c r="MDU2" s="163"/>
      <c r="MDV2" s="163"/>
      <c r="MDW2" s="163"/>
      <c r="MDX2" s="163"/>
      <c r="MDY2" s="163"/>
      <c r="MDZ2" s="163"/>
      <c r="MEA2" s="163"/>
      <c r="MEB2" s="163"/>
      <c r="MEC2" s="163"/>
      <c r="MED2" s="163"/>
      <c r="MEE2" s="163"/>
      <c r="MEF2" s="163"/>
      <c r="MEG2" s="163"/>
      <c r="MEH2" s="163"/>
      <c r="MEI2" s="163"/>
      <c r="MEJ2" s="163"/>
      <c r="MEK2" s="163"/>
      <c r="MEL2" s="163"/>
      <c r="MEM2" s="163"/>
      <c r="MEN2" s="163"/>
      <c r="MEO2" s="163"/>
      <c r="MEP2" s="163"/>
      <c r="MEQ2" s="163"/>
      <c r="MER2" s="163"/>
      <c r="MES2" s="163"/>
      <c r="MET2" s="163"/>
      <c r="MEU2" s="163"/>
      <c r="MEV2" s="163"/>
      <c r="MEW2" s="163"/>
      <c r="MEX2" s="163"/>
      <c r="MEY2" s="163"/>
      <c r="MEZ2" s="163"/>
      <c r="MFA2" s="163"/>
      <c r="MFB2" s="163"/>
      <c r="MFC2" s="163"/>
      <c r="MFD2" s="163"/>
      <c r="MFE2" s="163"/>
      <c r="MFF2" s="163"/>
      <c r="MFG2" s="163"/>
      <c r="MFH2" s="163"/>
      <c r="MFI2" s="163"/>
      <c r="MFJ2" s="163"/>
      <c r="MFK2" s="163"/>
      <c r="MFL2" s="163"/>
      <c r="MFM2" s="163"/>
      <c r="MFN2" s="163"/>
      <c r="MFO2" s="163"/>
      <c r="MFP2" s="163"/>
      <c r="MFQ2" s="163"/>
      <c r="MFR2" s="163"/>
      <c r="MFS2" s="163"/>
      <c r="MFT2" s="163"/>
      <c r="MFU2" s="163"/>
      <c r="MFV2" s="163"/>
      <c r="MFW2" s="163"/>
      <c r="MFX2" s="163"/>
      <c r="MFY2" s="163"/>
      <c r="MFZ2" s="163"/>
      <c r="MGA2" s="163"/>
      <c r="MGB2" s="163"/>
      <c r="MGC2" s="163"/>
      <c r="MGD2" s="163"/>
      <c r="MGE2" s="163"/>
      <c r="MGF2" s="163"/>
      <c r="MGG2" s="163"/>
      <c r="MGH2" s="163"/>
      <c r="MGI2" s="163"/>
      <c r="MGJ2" s="163"/>
      <c r="MGK2" s="163"/>
      <c r="MGL2" s="163"/>
      <c r="MGM2" s="163"/>
      <c r="MGN2" s="163"/>
      <c r="MGO2" s="163"/>
      <c r="MGP2" s="163"/>
      <c r="MGQ2" s="163"/>
      <c r="MGR2" s="163"/>
      <c r="MGS2" s="163"/>
      <c r="MGT2" s="163"/>
      <c r="MGU2" s="163"/>
      <c r="MGV2" s="163"/>
      <c r="MGW2" s="163"/>
      <c r="MGX2" s="163"/>
      <c r="MGY2" s="163"/>
      <c r="MGZ2" s="163"/>
      <c r="MHA2" s="163"/>
      <c r="MHB2" s="163"/>
      <c r="MHC2" s="163"/>
      <c r="MHD2" s="163"/>
      <c r="MHE2" s="163"/>
      <c r="MHF2" s="163"/>
      <c r="MHG2" s="163"/>
      <c r="MHH2" s="163"/>
      <c r="MHI2" s="163"/>
      <c r="MHJ2" s="163"/>
      <c r="MHK2" s="163"/>
      <c r="MHL2" s="163"/>
      <c r="MHM2" s="163"/>
      <c r="MHN2" s="163"/>
      <c r="MHO2" s="163"/>
      <c r="MHP2" s="163"/>
      <c r="MHQ2" s="163"/>
      <c r="MHR2" s="163"/>
      <c r="MHS2" s="163"/>
      <c r="MHT2" s="163"/>
      <c r="MHU2" s="163"/>
      <c r="MHV2" s="163"/>
      <c r="MHW2" s="163"/>
      <c r="MHX2" s="163"/>
      <c r="MHY2" s="163"/>
      <c r="MHZ2" s="163"/>
      <c r="MIA2" s="163"/>
      <c r="MIB2" s="163"/>
      <c r="MIC2" s="163"/>
      <c r="MID2" s="163"/>
      <c r="MIE2" s="163"/>
      <c r="MIF2" s="163"/>
      <c r="MIG2" s="163"/>
      <c r="MIH2" s="163"/>
      <c r="MII2" s="163"/>
      <c r="MIJ2" s="163"/>
      <c r="MIK2" s="163"/>
      <c r="MIL2" s="163"/>
      <c r="MIM2" s="163"/>
      <c r="MIN2" s="163"/>
      <c r="MIO2" s="163"/>
      <c r="MIP2" s="163"/>
      <c r="MIQ2" s="163"/>
      <c r="MIR2" s="163"/>
      <c r="MIS2" s="163"/>
      <c r="MIT2" s="163"/>
      <c r="MIU2" s="163"/>
      <c r="MIV2" s="163"/>
      <c r="MIW2" s="163"/>
      <c r="MIX2" s="163"/>
      <c r="MIY2" s="163"/>
      <c r="MIZ2" s="163"/>
      <c r="MJA2" s="163"/>
      <c r="MJB2" s="163"/>
      <c r="MJC2" s="163"/>
      <c r="MJD2" s="163"/>
      <c r="MJE2" s="163"/>
      <c r="MJF2" s="163"/>
      <c r="MJG2" s="163"/>
      <c r="MJH2" s="163"/>
      <c r="MJI2" s="163"/>
      <c r="MJJ2" s="163"/>
      <c r="MJK2" s="163"/>
      <c r="MJL2" s="163"/>
      <c r="MJM2" s="163"/>
      <c r="MJN2" s="163"/>
      <c r="MJO2" s="163"/>
      <c r="MJP2" s="163"/>
      <c r="MJQ2" s="163"/>
      <c r="MJR2" s="163"/>
      <c r="MJS2" s="163"/>
      <c r="MJT2" s="163"/>
      <c r="MJU2" s="163"/>
      <c r="MJV2" s="163"/>
      <c r="MJW2" s="163"/>
      <c r="MJX2" s="163"/>
      <c r="MJY2" s="163"/>
      <c r="MJZ2" s="163"/>
      <c r="MKA2" s="163"/>
      <c r="MKB2" s="163"/>
      <c r="MKC2" s="163"/>
      <c r="MKD2" s="163"/>
      <c r="MKE2" s="163"/>
      <c r="MKF2" s="163"/>
      <c r="MKG2" s="163"/>
      <c r="MKH2" s="163"/>
      <c r="MKI2" s="163"/>
      <c r="MKJ2" s="163"/>
      <c r="MKK2" s="163"/>
      <c r="MKL2" s="163"/>
      <c r="MKM2" s="163"/>
      <c r="MKN2" s="163"/>
      <c r="MKO2" s="163"/>
      <c r="MKP2" s="163"/>
      <c r="MKQ2" s="163"/>
      <c r="MKR2" s="163"/>
      <c r="MKS2" s="163"/>
      <c r="MKT2" s="163"/>
      <c r="MKU2" s="163"/>
      <c r="MKV2" s="163"/>
      <c r="MKW2" s="163"/>
      <c r="MKX2" s="163"/>
      <c r="MKY2" s="163"/>
      <c r="MKZ2" s="163"/>
      <c r="MLA2" s="163"/>
      <c r="MLB2" s="163"/>
      <c r="MLC2" s="163"/>
      <c r="MLD2" s="163"/>
      <c r="MLE2" s="163"/>
      <c r="MLF2" s="163"/>
      <c r="MLG2" s="163"/>
      <c r="MLH2" s="163"/>
      <c r="MLI2" s="163"/>
      <c r="MLJ2" s="163"/>
      <c r="MLK2" s="163"/>
      <c r="MLL2" s="163"/>
      <c r="MLM2" s="163"/>
      <c r="MLN2" s="163"/>
      <c r="MLO2" s="163"/>
      <c r="MLP2" s="163"/>
      <c r="MLQ2" s="163"/>
      <c r="MLR2" s="163"/>
      <c r="MLS2" s="163"/>
      <c r="MLT2" s="163"/>
      <c r="MLU2" s="163"/>
      <c r="MLV2" s="163"/>
      <c r="MLW2" s="163"/>
      <c r="MLX2" s="163"/>
      <c r="MLY2" s="163"/>
      <c r="MLZ2" s="163"/>
      <c r="MMA2" s="163"/>
      <c r="MMB2" s="163"/>
      <c r="MMC2" s="163"/>
      <c r="MMD2" s="163"/>
      <c r="MME2" s="163"/>
      <c r="MMF2" s="163"/>
      <c r="MMG2" s="163"/>
      <c r="MMH2" s="163"/>
      <c r="MMI2" s="163"/>
      <c r="MMJ2" s="163"/>
      <c r="MMK2" s="163"/>
      <c r="MML2" s="163"/>
      <c r="MMM2" s="163"/>
      <c r="MMN2" s="163"/>
      <c r="MMO2" s="163"/>
      <c r="MMP2" s="163"/>
      <c r="MMQ2" s="163"/>
      <c r="MMR2" s="163"/>
      <c r="MMS2" s="163"/>
      <c r="MMT2" s="163"/>
      <c r="MMU2" s="163"/>
      <c r="MMV2" s="163"/>
      <c r="MMW2" s="163"/>
      <c r="MMX2" s="163"/>
      <c r="MMY2" s="163"/>
      <c r="MMZ2" s="163"/>
      <c r="MNA2" s="163"/>
      <c r="MNB2" s="163"/>
      <c r="MNC2" s="163"/>
      <c r="MND2" s="163"/>
      <c r="MNE2" s="163"/>
      <c r="MNF2" s="163"/>
      <c r="MNG2" s="163"/>
      <c r="MNH2" s="163"/>
      <c r="MNI2" s="163"/>
      <c r="MNJ2" s="163"/>
      <c r="MNK2" s="163"/>
      <c r="MNL2" s="163"/>
      <c r="MNM2" s="163"/>
      <c r="MNN2" s="163"/>
      <c r="MNO2" s="163"/>
      <c r="MNP2" s="163"/>
      <c r="MNQ2" s="163"/>
      <c r="MNR2" s="163"/>
      <c r="MNS2" s="163"/>
      <c r="MNT2" s="163"/>
      <c r="MNU2" s="163"/>
      <c r="MNV2" s="163"/>
      <c r="MNW2" s="163"/>
      <c r="MNX2" s="163"/>
      <c r="MNY2" s="163"/>
      <c r="MNZ2" s="163"/>
      <c r="MOA2" s="163"/>
      <c r="MOB2" s="163"/>
      <c r="MOC2" s="163"/>
      <c r="MOD2" s="163"/>
      <c r="MOE2" s="163"/>
      <c r="MOF2" s="163"/>
      <c r="MOG2" s="163"/>
      <c r="MOH2" s="163"/>
      <c r="MOI2" s="163"/>
      <c r="MOJ2" s="163"/>
      <c r="MOK2" s="163"/>
      <c r="MOL2" s="163"/>
      <c r="MOM2" s="163"/>
      <c r="MON2" s="163"/>
      <c r="MOO2" s="163"/>
      <c r="MOP2" s="163"/>
      <c r="MOQ2" s="163"/>
      <c r="MOR2" s="163"/>
      <c r="MOS2" s="163"/>
      <c r="MOT2" s="163"/>
      <c r="MOU2" s="163"/>
      <c r="MOV2" s="163"/>
      <c r="MOW2" s="163"/>
      <c r="MOX2" s="163"/>
      <c r="MOY2" s="163"/>
      <c r="MOZ2" s="163"/>
      <c r="MPA2" s="163"/>
      <c r="MPB2" s="163"/>
      <c r="MPC2" s="163"/>
      <c r="MPD2" s="163"/>
      <c r="MPE2" s="163"/>
      <c r="MPF2" s="163"/>
      <c r="MPG2" s="163"/>
      <c r="MPH2" s="163"/>
      <c r="MPI2" s="163"/>
      <c r="MPJ2" s="163"/>
      <c r="MPK2" s="163"/>
      <c r="MPL2" s="163"/>
      <c r="MPM2" s="163"/>
      <c r="MPN2" s="163"/>
      <c r="MPO2" s="163"/>
      <c r="MPP2" s="163"/>
      <c r="MPQ2" s="163"/>
      <c r="MPR2" s="163"/>
      <c r="MPS2" s="163"/>
      <c r="MPT2" s="163"/>
      <c r="MPU2" s="163"/>
      <c r="MPV2" s="163"/>
      <c r="MPW2" s="163"/>
      <c r="MPX2" s="163"/>
      <c r="MPY2" s="163"/>
      <c r="MPZ2" s="163"/>
      <c r="MQA2" s="163"/>
      <c r="MQB2" s="163"/>
      <c r="MQC2" s="163"/>
      <c r="MQD2" s="163"/>
      <c r="MQE2" s="163"/>
      <c r="MQF2" s="163"/>
      <c r="MQG2" s="163"/>
      <c r="MQH2" s="163"/>
      <c r="MQI2" s="163"/>
      <c r="MQJ2" s="163"/>
      <c r="MQK2" s="163"/>
      <c r="MQL2" s="163"/>
      <c r="MQM2" s="163"/>
      <c r="MQN2" s="163"/>
      <c r="MQO2" s="163"/>
      <c r="MQP2" s="163"/>
      <c r="MQQ2" s="163"/>
      <c r="MQR2" s="163"/>
      <c r="MQS2" s="163"/>
      <c r="MQT2" s="163"/>
      <c r="MQU2" s="163"/>
      <c r="MQV2" s="163"/>
      <c r="MQW2" s="163"/>
      <c r="MQX2" s="163"/>
      <c r="MQY2" s="163"/>
      <c r="MQZ2" s="163"/>
      <c r="MRA2" s="163"/>
      <c r="MRB2" s="163"/>
      <c r="MRC2" s="163"/>
      <c r="MRD2" s="163"/>
      <c r="MRE2" s="163"/>
      <c r="MRF2" s="163"/>
      <c r="MRG2" s="163"/>
      <c r="MRH2" s="163"/>
      <c r="MRI2" s="163"/>
      <c r="MRJ2" s="163"/>
      <c r="MRK2" s="163"/>
      <c r="MRL2" s="163"/>
      <c r="MRM2" s="163"/>
      <c r="MRN2" s="163"/>
      <c r="MRO2" s="163"/>
      <c r="MRP2" s="163"/>
      <c r="MRQ2" s="163"/>
      <c r="MRR2" s="163"/>
      <c r="MRS2" s="163"/>
      <c r="MRT2" s="163"/>
      <c r="MRU2" s="163"/>
      <c r="MRV2" s="163"/>
      <c r="MRW2" s="163"/>
      <c r="MRX2" s="163"/>
      <c r="MRY2" s="163"/>
      <c r="MRZ2" s="163"/>
      <c r="MSA2" s="163"/>
      <c r="MSB2" s="163"/>
      <c r="MSC2" s="163"/>
      <c r="MSD2" s="163"/>
      <c r="MSE2" s="163"/>
      <c r="MSF2" s="163"/>
      <c r="MSG2" s="163"/>
      <c r="MSH2" s="163"/>
      <c r="MSI2" s="163"/>
      <c r="MSJ2" s="163"/>
      <c r="MSK2" s="163"/>
      <c r="MSL2" s="163"/>
      <c r="MSM2" s="163"/>
      <c r="MSN2" s="163"/>
      <c r="MSO2" s="163"/>
      <c r="MSP2" s="163"/>
      <c r="MSQ2" s="163"/>
      <c r="MSR2" s="163"/>
      <c r="MSS2" s="163"/>
      <c r="MST2" s="163"/>
      <c r="MSU2" s="163"/>
      <c r="MSV2" s="163"/>
      <c r="MSW2" s="163"/>
      <c r="MSX2" s="163"/>
      <c r="MSY2" s="163"/>
      <c r="MSZ2" s="163"/>
      <c r="MTA2" s="163"/>
      <c r="MTB2" s="163"/>
      <c r="MTC2" s="163"/>
      <c r="MTD2" s="163"/>
      <c r="MTE2" s="163"/>
      <c r="MTF2" s="163"/>
      <c r="MTG2" s="163"/>
      <c r="MTH2" s="163"/>
      <c r="MTI2" s="163"/>
      <c r="MTJ2" s="163"/>
      <c r="MTK2" s="163"/>
      <c r="MTL2" s="163"/>
      <c r="MTM2" s="163"/>
      <c r="MTN2" s="163"/>
      <c r="MTO2" s="163"/>
      <c r="MTP2" s="163"/>
      <c r="MTQ2" s="163"/>
      <c r="MTR2" s="163"/>
      <c r="MTS2" s="163"/>
      <c r="MTT2" s="163"/>
      <c r="MTU2" s="163"/>
      <c r="MTV2" s="163"/>
      <c r="MTW2" s="163"/>
      <c r="MTX2" s="163"/>
      <c r="MTY2" s="163"/>
      <c r="MTZ2" s="163"/>
      <c r="MUA2" s="163"/>
      <c r="MUB2" s="163"/>
      <c r="MUC2" s="163"/>
      <c r="MUD2" s="163"/>
      <c r="MUE2" s="163"/>
      <c r="MUF2" s="163"/>
      <c r="MUG2" s="163"/>
      <c r="MUH2" s="163"/>
      <c r="MUI2" s="163"/>
      <c r="MUJ2" s="163"/>
      <c r="MUK2" s="163"/>
      <c r="MUL2" s="163"/>
      <c r="MUM2" s="163"/>
      <c r="MUN2" s="163"/>
      <c r="MUO2" s="163"/>
      <c r="MUP2" s="163"/>
      <c r="MUQ2" s="163"/>
      <c r="MUR2" s="163"/>
      <c r="MUS2" s="163"/>
      <c r="MUT2" s="163"/>
      <c r="MUU2" s="163"/>
      <c r="MUV2" s="163"/>
      <c r="MUW2" s="163"/>
      <c r="MUX2" s="163"/>
      <c r="MUY2" s="163"/>
      <c r="MUZ2" s="163"/>
      <c r="MVA2" s="163"/>
      <c r="MVB2" s="163"/>
      <c r="MVC2" s="163"/>
      <c r="MVD2" s="163"/>
      <c r="MVE2" s="163"/>
      <c r="MVF2" s="163"/>
      <c r="MVG2" s="163"/>
      <c r="MVH2" s="163"/>
      <c r="MVI2" s="163"/>
      <c r="MVJ2" s="163"/>
      <c r="MVK2" s="163"/>
      <c r="MVL2" s="163"/>
      <c r="MVM2" s="163"/>
      <c r="MVN2" s="163"/>
      <c r="MVO2" s="163"/>
      <c r="MVP2" s="163"/>
      <c r="MVQ2" s="163"/>
      <c r="MVR2" s="163"/>
      <c r="MVS2" s="163"/>
      <c r="MVT2" s="163"/>
      <c r="MVU2" s="163"/>
      <c r="MVV2" s="163"/>
      <c r="MVW2" s="163"/>
      <c r="MVX2" s="163"/>
      <c r="MVY2" s="163"/>
      <c r="MVZ2" s="163"/>
      <c r="MWA2" s="163"/>
      <c r="MWB2" s="163"/>
      <c r="MWC2" s="163"/>
      <c r="MWD2" s="163"/>
      <c r="MWE2" s="163"/>
      <c r="MWF2" s="163"/>
      <c r="MWG2" s="163"/>
      <c r="MWH2" s="163"/>
      <c r="MWI2" s="163"/>
      <c r="MWJ2" s="163"/>
      <c r="MWK2" s="163"/>
      <c r="MWL2" s="163"/>
      <c r="MWM2" s="163"/>
      <c r="MWN2" s="163"/>
      <c r="MWO2" s="163"/>
      <c r="MWP2" s="163"/>
      <c r="MWQ2" s="163"/>
      <c r="MWR2" s="163"/>
      <c r="MWS2" s="163"/>
      <c r="MWT2" s="163"/>
      <c r="MWU2" s="163"/>
      <c r="MWV2" s="163"/>
      <c r="MWW2" s="163"/>
      <c r="MWX2" s="163"/>
      <c r="MWY2" s="163"/>
      <c r="MWZ2" s="163"/>
      <c r="MXA2" s="163"/>
      <c r="MXB2" s="163"/>
      <c r="MXC2" s="163"/>
      <c r="MXD2" s="163"/>
      <c r="MXE2" s="163"/>
      <c r="MXF2" s="163"/>
      <c r="MXG2" s="163"/>
      <c r="MXH2" s="163"/>
      <c r="MXI2" s="163"/>
      <c r="MXJ2" s="163"/>
      <c r="MXK2" s="163"/>
      <c r="MXL2" s="163"/>
      <c r="MXM2" s="163"/>
      <c r="MXN2" s="163"/>
      <c r="MXO2" s="163"/>
      <c r="MXP2" s="163"/>
      <c r="MXQ2" s="163"/>
      <c r="MXR2" s="163"/>
      <c r="MXS2" s="163"/>
      <c r="MXT2" s="163"/>
      <c r="MXU2" s="163"/>
      <c r="MXV2" s="163"/>
      <c r="MXW2" s="163"/>
      <c r="MXX2" s="163"/>
      <c r="MXY2" s="163"/>
      <c r="MXZ2" s="163"/>
      <c r="MYA2" s="163"/>
      <c r="MYB2" s="163"/>
      <c r="MYC2" s="163"/>
      <c r="MYD2" s="163"/>
      <c r="MYE2" s="163"/>
      <c r="MYF2" s="163"/>
      <c r="MYG2" s="163"/>
      <c r="MYH2" s="163"/>
      <c r="MYI2" s="163"/>
      <c r="MYJ2" s="163"/>
      <c r="MYK2" s="163"/>
      <c r="MYL2" s="163"/>
      <c r="MYM2" s="163"/>
      <c r="MYN2" s="163"/>
      <c r="MYO2" s="163"/>
      <c r="MYP2" s="163"/>
      <c r="MYQ2" s="163"/>
      <c r="MYR2" s="163"/>
      <c r="MYS2" s="163"/>
      <c r="MYT2" s="163"/>
      <c r="MYU2" s="163"/>
      <c r="MYV2" s="163"/>
      <c r="MYW2" s="163"/>
      <c r="MYX2" s="163"/>
      <c r="MYY2" s="163"/>
      <c r="MYZ2" s="163"/>
      <c r="MZA2" s="163"/>
      <c r="MZB2" s="163"/>
      <c r="MZC2" s="163"/>
      <c r="MZD2" s="163"/>
      <c r="MZE2" s="163"/>
      <c r="MZF2" s="163"/>
      <c r="MZG2" s="163"/>
      <c r="MZH2" s="163"/>
      <c r="MZI2" s="163"/>
      <c r="MZJ2" s="163"/>
      <c r="MZK2" s="163"/>
      <c r="MZL2" s="163"/>
      <c r="MZM2" s="163"/>
      <c r="MZN2" s="163"/>
      <c r="MZO2" s="163"/>
      <c r="MZP2" s="163"/>
      <c r="MZQ2" s="163"/>
      <c r="MZR2" s="163"/>
      <c r="MZS2" s="163"/>
      <c r="MZT2" s="163"/>
      <c r="MZU2" s="163"/>
      <c r="MZV2" s="163"/>
      <c r="MZW2" s="163"/>
      <c r="MZX2" s="163"/>
      <c r="MZY2" s="163"/>
      <c r="MZZ2" s="163"/>
      <c r="NAA2" s="163"/>
      <c r="NAB2" s="163"/>
      <c r="NAC2" s="163"/>
      <c r="NAD2" s="163"/>
      <c r="NAE2" s="163"/>
      <c r="NAF2" s="163"/>
      <c r="NAG2" s="163"/>
      <c r="NAH2" s="163"/>
      <c r="NAI2" s="163"/>
      <c r="NAJ2" s="163"/>
      <c r="NAK2" s="163"/>
      <c r="NAL2" s="163"/>
      <c r="NAM2" s="163"/>
      <c r="NAN2" s="163"/>
      <c r="NAO2" s="163"/>
      <c r="NAP2" s="163"/>
      <c r="NAQ2" s="163"/>
      <c r="NAR2" s="163"/>
      <c r="NAS2" s="163"/>
      <c r="NAT2" s="163"/>
      <c r="NAU2" s="163"/>
      <c r="NAV2" s="163"/>
      <c r="NAW2" s="163"/>
      <c r="NAX2" s="163"/>
      <c r="NAY2" s="163"/>
      <c r="NAZ2" s="163"/>
      <c r="NBA2" s="163"/>
      <c r="NBB2" s="163"/>
      <c r="NBC2" s="163"/>
      <c r="NBD2" s="163"/>
      <c r="NBE2" s="163"/>
      <c r="NBF2" s="163"/>
      <c r="NBG2" s="163"/>
      <c r="NBH2" s="163"/>
      <c r="NBI2" s="163"/>
      <c r="NBJ2" s="163"/>
      <c r="NBK2" s="163"/>
      <c r="NBL2" s="163"/>
      <c r="NBM2" s="163"/>
      <c r="NBN2" s="163"/>
      <c r="NBO2" s="163"/>
      <c r="NBP2" s="163"/>
      <c r="NBQ2" s="163"/>
      <c r="NBR2" s="163"/>
      <c r="NBS2" s="163"/>
      <c r="NBT2" s="163"/>
      <c r="NBU2" s="163"/>
      <c r="NBV2" s="163"/>
      <c r="NBW2" s="163"/>
      <c r="NBX2" s="163"/>
      <c r="NBY2" s="163"/>
      <c r="NBZ2" s="163"/>
      <c r="NCA2" s="163"/>
      <c r="NCB2" s="163"/>
      <c r="NCC2" s="163"/>
      <c r="NCD2" s="163"/>
      <c r="NCE2" s="163"/>
      <c r="NCF2" s="163"/>
      <c r="NCG2" s="163"/>
      <c r="NCH2" s="163"/>
      <c r="NCI2" s="163"/>
      <c r="NCJ2" s="163"/>
      <c r="NCK2" s="163"/>
      <c r="NCL2" s="163"/>
      <c r="NCM2" s="163"/>
      <c r="NCN2" s="163"/>
      <c r="NCO2" s="163"/>
      <c r="NCP2" s="163"/>
      <c r="NCQ2" s="163"/>
      <c r="NCR2" s="163"/>
      <c r="NCS2" s="163"/>
      <c r="NCT2" s="163"/>
      <c r="NCU2" s="163"/>
      <c r="NCV2" s="163"/>
      <c r="NCW2" s="163"/>
      <c r="NCX2" s="163"/>
      <c r="NCY2" s="163"/>
      <c r="NCZ2" s="163"/>
      <c r="NDA2" s="163"/>
      <c r="NDB2" s="163"/>
      <c r="NDC2" s="163"/>
      <c r="NDD2" s="163"/>
      <c r="NDE2" s="163"/>
      <c r="NDF2" s="163"/>
      <c r="NDG2" s="163"/>
      <c r="NDH2" s="163"/>
      <c r="NDI2" s="163"/>
      <c r="NDJ2" s="163"/>
      <c r="NDK2" s="163"/>
      <c r="NDL2" s="163"/>
      <c r="NDM2" s="163"/>
      <c r="NDN2" s="163"/>
      <c r="NDO2" s="163"/>
      <c r="NDP2" s="163"/>
      <c r="NDQ2" s="163"/>
      <c r="NDR2" s="163"/>
      <c r="NDS2" s="163"/>
      <c r="NDT2" s="163"/>
      <c r="NDU2" s="163"/>
      <c r="NDV2" s="163"/>
      <c r="NDW2" s="163"/>
      <c r="NDX2" s="163"/>
      <c r="NDY2" s="163"/>
      <c r="NDZ2" s="163"/>
      <c r="NEA2" s="163"/>
      <c r="NEB2" s="163"/>
      <c r="NEC2" s="163"/>
      <c r="NED2" s="163"/>
      <c r="NEE2" s="163"/>
      <c r="NEF2" s="163"/>
      <c r="NEG2" s="163"/>
      <c r="NEH2" s="163"/>
      <c r="NEI2" s="163"/>
      <c r="NEJ2" s="163"/>
      <c r="NEK2" s="163"/>
      <c r="NEL2" s="163"/>
      <c r="NEM2" s="163"/>
      <c r="NEN2" s="163"/>
      <c r="NEO2" s="163"/>
      <c r="NEP2" s="163"/>
      <c r="NEQ2" s="163"/>
      <c r="NER2" s="163"/>
      <c r="NES2" s="163"/>
      <c r="NET2" s="163"/>
      <c r="NEU2" s="163"/>
      <c r="NEV2" s="163"/>
      <c r="NEW2" s="163"/>
      <c r="NEX2" s="163"/>
      <c r="NEY2" s="163"/>
      <c r="NEZ2" s="163"/>
      <c r="NFA2" s="163"/>
      <c r="NFB2" s="163"/>
      <c r="NFC2" s="163"/>
      <c r="NFD2" s="163"/>
      <c r="NFE2" s="163"/>
      <c r="NFF2" s="163"/>
      <c r="NFG2" s="163"/>
      <c r="NFH2" s="163"/>
      <c r="NFI2" s="163"/>
      <c r="NFJ2" s="163"/>
      <c r="NFK2" s="163"/>
      <c r="NFL2" s="163"/>
      <c r="NFM2" s="163"/>
      <c r="NFN2" s="163"/>
      <c r="NFO2" s="163"/>
      <c r="NFP2" s="163"/>
      <c r="NFQ2" s="163"/>
      <c r="NFR2" s="163"/>
      <c r="NFS2" s="163"/>
      <c r="NFT2" s="163"/>
      <c r="NFU2" s="163"/>
      <c r="NFV2" s="163"/>
      <c r="NFW2" s="163"/>
      <c r="NFX2" s="163"/>
      <c r="NFY2" s="163"/>
      <c r="NFZ2" s="163"/>
      <c r="NGA2" s="163"/>
      <c r="NGB2" s="163"/>
      <c r="NGC2" s="163"/>
      <c r="NGD2" s="163"/>
      <c r="NGE2" s="163"/>
      <c r="NGF2" s="163"/>
      <c r="NGG2" s="163"/>
      <c r="NGH2" s="163"/>
      <c r="NGI2" s="163"/>
      <c r="NGJ2" s="163"/>
      <c r="NGK2" s="163"/>
      <c r="NGL2" s="163"/>
      <c r="NGM2" s="163"/>
      <c r="NGN2" s="163"/>
      <c r="NGO2" s="163"/>
      <c r="NGP2" s="163"/>
      <c r="NGQ2" s="163"/>
      <c r="NGR2" s="163"/>
      <c r="NGS2" s="163"/>
      <c r="NGT2" s="163"/>
      <c r="NGU2" s="163"/>
      <c r="NGV2" s="163"/>
      <c r="NGW2" s="163"/>
      <c r="NGX2" s="163"/>
      <c r="NGY2" s="163"/>
      <c r="NGZ2" s="163"/>
      <c r="NHA2" s="163"/>
      <c r="NHB2" s="163"/>
      <c r="NHC2" s="163"/>
      <c r="NHD2" s="163"/>
      <c r="NHE2" s="163"/>
      <c r="NHF2" s="163"/>
      <c r="NHG2" s="163"/>
      <c r="NHH2" s="163"/>
      <c r="NHI2" s="163"/>
      <c r="NHJ2" s="163"/>
      <c r="NHK2" s="163"/>
      <c r="NHL2" s="163"/>
      <c r="NHM2" s="163"/>
      <c r="NHN2" s="163"/>
      <c r="NHO2" s="163"/>
      <c r="NHP2" s="163"/>
      <c r="NHQ2" s="163"/>
      <c r="NHR2" s="163"/>
      <c r="NHS2" s="163"/>
      <c r="NHT2" s="163"/>
      <c r="NHU2" s="163"/>
      <c r="NHV2" s="163"/>
      <c r="NHW2" s="163"/>
      <c r="NHX2" s="163"/>
      <c r="NHY2" s="163"/>
      <c r="NHZ2" s="163"/>
      <c r="NIA2" s="163"/>
      <c r="NIB2" s="163"/>
      <c r="NIC2" s="163"/>
      <c r="NID2" s="163"/>
      <c r="NIE2" s="163"/>
      <c r="NIF2" s="163"/>
      <c r="NIG2" s="163"/>
      <c r="NIH2" s="163"/>
      <c r="NII2" s="163"/>
      <c r="NIJ2" s="163"/>
      <c r="NIK2" s="163"/>
      <c r="NIL2" s="163"/>
      <c r="NIM2" s="163"/>
      <c r="NIN2" s="163"/>
      <c r="NIO2" s="163"/>
      <c r="NIP2" s="163"/>
      <c r="NIQ2" s="163"/>
      <c r="NIR2" s="163"/>
      <c r="NIS2" s="163"/>
      <c r="NIT2" s="163"/>
      <c r="NIU2" s="163"/>
      <c r="NIV2" s="163"/>
      <c r="NIW2" s="163"/>
      <c r="NIX2" s="163"/>
      <c r="NIY2" s="163"/>
      <c r="NIZ2" s="163"/>
      <c r="NJA2" s="163"/>
      <c r="NJB2" s="163"/>
      <c r="NJC2" s="163"/>
      <c r="NJD2" s="163"/>
      <c r="NJE2" s="163"/>
      <c r="NJF2" s="163"/>
      <c r="NJG2" s="163"/>
      <c r="NJH2" s="163"/>
      <c r="NJI2" s="163"/>
      <c r="NJJ2" s="163"/>
      <c r="NJK2" s="163"/>
      <c r="NJL2" s="163"/>
      <c r="NJM2" s="163"/>
      <c r="NJN2" s="163"/>
      <c r="NJO2" s="163"/>
      <c r="NJP2" s="163"/>
      <c r="NJQ2" s="163"/>
      <c r="NJR2" s="163"/>
      <c r="NJS2" s="163"/>
      <c r="NJT2" s="163"/>
      <c r="NJU2" s="163"/>
      <c r="NJV2" s="163"/>
      <c r="NJW2" s="163"/>
      <c r="NJX2" s="163"/>
      <c r="NJY2" s="163"/>
      <c r="NJZ2" s="163"/>
      <c r="NKA2" s="163"/>
      <c r="NKB2" s="163"/>
      <c r="NKC2" s="163"/>
      <c r="NKD2" s="163"/>
      <c r="NKE2" s="163"/>
      <c r="NKF2" s="163"/>
      <c r="NKG2" s="163"/>
      <c r="NKH2" s="163"/>
      <c r="NKI2" s="163"/>
      <c r="NKJ2" s="163"/>
      <c r="NKK2" s="163"/>
      <c r="NKL2" s="163"/>
      <c r="NKM2" s="163"/>
      <c r="NKN2" s="163"/>
      <c r="NKO2" s="163"/>
      <c r="NKP2" s="163"/>
      <c r="NKQ2" s="163"/>
      <c r="NKR2" s="163"/>
      <c r="NKS2" s="163"/>
      <c r="NKT2" s="163"/>
      <c r="NKU2" s="163"/>
      <c r="NKV2" s="163"/>
      <c r="NKW2" s="163"/>
      <c r="NKX2" s="163"/>
      <c r="NKY2" s="163"/>
      <c r="NKZ2" s="163"/>
      <c r="NLA2" s="163"/>
      <c r="NLB2" s="163"/>
      <c r="NLC2" s="163"/>
      <c r="NLD2" s="163"/>
      <c r="NLE2" s="163"/>
      <c r="NLF2" s="163"/>
      <c r="NLG2" s="163"/>
      <c r="NLH2" s="163"/>
      <c r="NLI2" s="163"/>
      <c r="NLJ2" s="163"/>
      <c r="NLK2" s="163"/>
      <c r="NLL2" s="163"/>
      <c r="NLM2" s="163"/>
      <c r="NLN2" s="163"/>
      <c r="NLO2" s="163"/>
      <c r="NLP2" s="163"/>
      <c r="NLQ2" s="163"/>
      <c r="NLR2" s="163"/>
      <c r="NLS2" s="163"/>
      <c r="NLT2" s="163"/>
      <c r="NLU2" s="163"/>
      <c r="NLV2" s="163"/>
      <c r="NLW2" s="163"/>
      <c r="NLX2" s="163"/>
      <c r="NLY2" s="163"/>
      <c r="NLZ2" s="163"/>
      <c r="NMA2" s="163"/>
      <c r="NMB2" s="163"/>
      <c r="NMC2" s="163"/>
      <c r="NMD2" s="163"/>
      <c r="NME2" s="163"/>
      <c r="NMF2" s="163"/>
      <c r="NMG2" s="163"/>
      <c r="NMH2" s="163"/>
      <c r="NMI2" s="163"/>
      <c r="NMJ2" s="163"/>
      <c r="NMK2" s="163"/>
      <c r="NML2" s="163"/>
      <c r="NMM2" s="163"/>
      <c r="NMN2" s="163"/>
      <c r="NMO2" s="163"/>
      <c r="NMP2" s="163"/>
      <c r="NMQ2" s="163"/>
      <c r="NMR2" s="163"/>
      <c r="NMS2" s="163"/>
      <c r="NMT2" s="163"/>
      <c r="NMU2" s="163"/>
      <c r="NMV2" s="163"/>
      <c r="NMW2" s="163"/>
      <c r="NMX2" s="163"/>
      <c r="NMY2" s="163"/>
      <c r="NMZ2" s="163"/>
      <c r="NNA2" s="163"/>
      <c r="NNB2" s="163"/>
      <c r="NNC2" s="163"/>
      <c r="NND2" s="163"/>
      <c r="NNE2" s="163"/>
      <c r="NNF2" s="163"/>
      <c r="NNG2" s="163"/>
      <c r="NNH2" s="163"/>
      <c r="NNI2" s="163"/>
      <c r="NNJ2" s="163"/>
      <c r="NNK2" s="163"/>
      <c r="NNL2" s="163"/>
      <c r="NNM2" s="163"/>
      <c r="NNN2" s="163"/>
      <c r="NNO2" s="163"/>
      <c r="NNP2" s="163"/>
      <c r="NNQ2" s="163"/>
      <c r="NNR2" s="163"/>
      <c r="NNS2" s="163"/>
      <c r="NNT2" s="163"/>
      <c r="NNU2" s="163"/>
      <c r="NNV2" s="163"/>
      <c r="NNW2" s="163"/>
      <c r="NNX2" s="163"/>
      <c r="NNY2" s="163"/>
      <c r="NNZ2" s="163"/>
      <c r="NOA2" s="163"/>
      <c r="NOB2" s="163"/>
      <c r="NOC2" s="163"/>
      <c r="NOD2" s="163"/>
      <c r="NOE2" s="163"/>
      <c r="NOF2" s="163"/>
      <c r="NOG2" s="163"/>
      <c r="NOH2" s="163"/>
      <c r="NOI2" s="163"/>
      <c r="NOJ2" s="163"/>
      <c r="NOK2" s="163"/>
      <c r="NOL2" s="163"/>
      <c r="NOM2" s="163"/>
      <c r="NON2" s="163"/>
      <c r="NOO2" s="163"/>
      <c r="NOP2" s="163"/>
      <c r="NOQ2" s="163"/>
      <c r="NOR2" s="163"/>
      <c r="NOS2" s="163"/>
      <c r="NOT2" s="163"/>
      <c r="NOU2" s="163"/>
      <c r="NOV2" s="163"/>
      <c r="NOW2" s="163"/>
      <c r="NOX2" s="163"/>
      <c r="NOY2" s="163"/>
      <c r="NOZ2" s="163"/>
      <c r="NPA2" s="163"/>
      <c r="NPB2" s="163"/>
      <c r="NPC2" s="163"/>
      <c r="NPD2" s="163"/>
      <c r="NPE2" s="163"/>
      <c r="NPF2" s="163"/>
      <c r="NPG2" s="163"/>
      <c r="NPH2" s="163"/>
      <c r="NPI2" s="163"/>
      <c r="NPJ2" s="163"/>
      <c r="NPK2" s="163"/>
      <c r="NPL2" s="163"/>
      <c r="NPM2" s="163"/>
      <c r="NPN2" s="163"/>
      <c r="NPO2" s="163"/>
      <c r="NPP2" s="163"/>
      <c r="NPQ2" s="163"/>
      <c r="NPR2" s="163"/>
      <c r="NPS2" s="163"/>
      <c r="NPT2" s="163"/>
      <c r="NPU2" s="163"/>
      <c r="NPV2" s="163"/>
      <c r="NPW2" s="163"/>
      <c r="NPX2" s="163"/>
      <c r="NPY2" s="163"/>
      <c r="NPZ2" s="163"/>
      <c r="NQA2" s="163"/>
      <c r="NQB2" s="163"/>
      <c r="NQC2" s="163"/>
      <c r="NQD2" s="163"/>
      <c r="NQE2" s="163"/>
      <c r="NQF2" s="163"/>
      <c r="NQG2" s="163"/>
      <c r="NQH2" s="163"/>
      <c r="NQI2" s="163"/>
      <c r="NQJ2" s="163"/>
      <c r="NQK2" s="163"/>
      <c r="NQL2" s="163"/>
      <c r="NQM2" s="163"/>
      <c r="NQN2" s="163"/>
      <c r="NQO2" s="163"/>
      <c r="NQP2" s="163"/>
      <c r="NQQ2" s="163"/>
      <c r="NQR2" s="163"/>
      <c r="NQS2" s="163"/>
      <c r="NQT2" s="163"/>
      <c r="NQU2" s="163"/>
      <c r="NQV2" s="163"/>
      <c r="NQW2" s="163"/>
      <c r="NQX2" s="163"/>
      <c r="NQY2" s="163"/>
      <c r="NQZ2" s="163"/>
      <c r="NRA2" s="163"/>
      <c r="NRB2" s="163"/>
      <c r="NRC2" s="163"/>
      <c r="NRD2" s="163"/>
      <c r="NRE2" s="163"/>
      <c r="NRF2" s="163"/>
      <c r="NRG2" s="163"/>
      <c r="NRH2" s="163"/>
      <c r="NRI2" s="163"/>
      <c r="NRJ2" s="163"/>
      <c r="NRK2" s="163"/>
      <c r="NRL2" s="163"/>
      <c r="NRM2" s="163"/>
      <c r="NRN2" s="163"/>
      <c r="NRO2" s="163"/>
      <c r="NRP2" s="163"/>
      <c r="NRQ2" s="163"/>
      <c r="NRR2" s="163"/>
      <c r="NRS2" s="163"/>
      <c r="NRT2" s="163"/>
      <c r="NRU2" s="163"/>
      <c r="NRV2" s="163"/>
      <c r="NRW2" s="163"/>
      <c r="NRX2" s="163"/>
      <c r="NRY2" s="163"/>
      <c r="NRZ2" s="163"/>
      <c r="NSA2" s="163"/>
      <c r="NSB2" s="163"/>
      <c r="NSC2" s="163"/>
      <c r="NSD2" s="163"/>
      <c r="NSE2" s="163"/>
      <c r="NSF2" s="163"/>
      <c r="NSG2" s="163"/>
      <c r="NSH2" s="163"/>
      <c r="NSI2" s="163"/>
      <c r="NSJ2" s="163"/>
      <c r="NSK2" s="163"/>
      <c r="NSL2" s="163"/>
      <c r="NSM2" s="163"/>
      <c r="NSN2" s="163"/>
      <c r="NSO2" s="163"/>
      <c r="NSP2" s="163"/>
      <c r="NSQ2" s="163"/>
      <c r="NSR2" s="163"/>
      <c r="NSS2" s="163"/>
      <c r="NST2" s="163"/>
      <c r="NSU2" s="163"/>
      <c r="NSV2" s="163"/>
      <c r="NSW2" s="163"/>
      <c r="NSX2" s="163"/>
      <c r="NSY2" s="163"/>
      <c r="NSZ2" s="163"/>
      <c r="NTA2" s="163"/>
      <c r="NTB2" s="163"/>
      <c r="NTC2" s="163"/>
      <c r="NTD2" s="163"/>
      <c r="NTE2" s="163"/>
      <c r="NTF2" s="163"/>
      <c r="NTG2" s="163"/>
      <c r="NTH2" s="163"/>
      <c r="NTI2" s="163"/>
      <c r="NTJ2" s="163"/>
      <c r="NTK2" s="163"/>
      <c r="NTL2" s="163"/>
      <c r="NTM2" s="163"/>
      <c r="NTN2" s="163"/>
      <c r="NTO2" s="163"/>
      <c r="NTP2" s="163"/>
      <c r="NTQ2" s="163"/>
      <c r="NTR2" s="163"/>
      <c r="NTS2" s="163"/>
      <c r="NTT2" s="163"/>
      <c r="NTU2" s="163"/>
      <c r="NTV2" s="163"/>
      <c r="NTW2" s="163"/>
      <c r="NTX2" s="163"/>
      <c r="NTY2" s="163"/>
      <c r="NTZ2" s="163"/>
      <c r="NUA2" s="163"/>
      <c r="NUB2" s="163"/>
      <c r="NUC2" s="163"/>
      <c r="NUD2" s="163"/>
      <c r="NUE2" s="163"/>
      <c r="NUF2" s="163"/>
      <c r="NUG2" s="163"/>
      <c r="NUH2" s="163"/>
      <c r="NUI2" s="163"/>
      <c r="NUJ2" s="163"/>
      <c r="NUK2" s="163"/>
      <c r="NUL2" s="163"/>
      <c r="NUM2" s="163"/>
      <c r="NUN2" s="163"/>
      <c r="NUO2" s="163"/>
      <c r="NUP2" s="163"/>
      <c r="NUQ2" s="163"/>
      <c r="NUR2" s="163"/>
      <c r="NUS2" s="163"/>
      <c r="NUT2" s="163"/>
      <c r="NUU2" s="163"/>
      <c r="NUV2" s="163"/>
      <c r="NUW2" s="163"/>
      <c r="NUX2" s="163"/>
      <c r="NUY2" s="163"/>
      <c r="NUZ2" s="163"/>
      <c r="NVA2" s="163"/>
      <c r="NVB2" s="163"/>
      <c r="NVC2" s="163"/>
      <c r="NVD2" s="163"/>
      <c r="NVE2" s="163"/>
      <c r="NVF2" s="163"/>
      <c r="NVG2" s="163"/>
      <c r="NVH2" s="163"/>
      <c r="NVI2" s="163"/>
      <c r="NVJ2" s="163"/>
      <c r="NVK2" s="163"/>
      <c r="NVL2" s="163"/>
      <c r="NVM2" s="163"/>
      <c r="NVN2" s="163"/>
      <c r="NVO2" s="163"/>
      <c r="NVP2" s="163"/>
      <c r="NVQ2" s="163"/>
      <c r="NVR2" s="163"/>
      <c r="NVS2" s="163"/>
      <c r="NVT2" s="163"/>
      <c r="NVU2" s="163"/>
      <c r="NVV2" s="163"/>
      <c r="NVW2" s="163"/>
      <c r="NVX2" s="163"/>
      <c r="NVY2" s="163"/>
      <c r="NVZ2" s="163"/>
      <c r="NWA2" s="163"/>
      <c r="NWB2" s="163"/>
      <c r="NWC2" s="163"/>
      <c r="NWD2" s="163"/>
      <c r="NWE2" s="163"/>
      <c r="NWF2" s="163"/>
      <c r="NWG2" s="163"/>
      <c r="NWH2" s="163"/>
      <c r="NWI2" s="163"/>
      <c r="NWJ2" s="163"/>
      <c r="NWK2" s="163"/>
      <c r="NWL2" s="163"/>
      <c r="NWM2" s="163"/>
      <c r="NWN2" s="163"/>
      <c r="NWO2" s="163"/>
      <c r="NWP2" s="163"/>
      <c r="NWQ2" s="163"/>
      <c r="NWR2" s="163"/>
      <c r="NWS2" s="163"/>
      <c r="NWT2" s="163"/>
      <c r="NWU2" s="163"/>
      <c r="NWV2" s="163"/>
      <c r="NWW2" s="163"/>
      <c r="NWX2" s="163"/>
      <c r="NWY2" s="163"/>
      <c r="NWZ2" s="163"/>
      <c r="NXA2" s="163"/>
      <c r="NXB2" s="163"/>
      <c r="NXC2" s="163"/>
      <c r="NXD2" s="163"/>
      <c r="NXE2" s="163"/>
      <c r="NXF2" s="163"/>
      <c r="NXG2" s="163"/>
      <c r="NXH2" s="163"/>
      <c r="NXI2" s="163"/>
      <c r="NXJ2" s="163"/>
      <c r="NXK2" s="163"/>
      <c r="NXL2" s="163"/>
      <c r="NXM2" s="163"/>
      <c r="NXN2" s="163"/>
      <c r="NXO2" s="163"/>
      <c r="NXP2" s="163"/>
      <c r="NXQ2" s="163"/>
      <c r="NXR2" s="163"/>
      <c r="NXS2" s="163"/>
      <c r="NXT2" s="163"/>
      <c r="NXU2" s="163"/>
      <c r="NXV2" s="163"/>
      <c r="NXW2" s="163"/>
      <c r="NXX2" s="163"/>
      <c r="NXY2" s="163"/>
      <c r="NXZ2" s="163"/>
      <c r="NYA2" s="163"/>
      <c r="NYB2" s="163"/>
      <c r="NYC2" s="163"/>
      <c r="NYD2" s="163"/>
      <c r="NYE2" s="163"/>
      <c r="NYF2" s="163"/>
      <c r="NYG2" s="163"/>
      <c r="NYH2" s="163"/>
      <c r="NYI2" s="163"/>
      <c r="NYJ2" s="163"/>
      <c r="NYK2" s="163"/>
      <c r="NYL2" s="163"/>
      <c r="NYM2" s="163"/>
      <c r="NYN2" s="163"/>
      <c r="NYO2" s="163"/>
      <c r="NYP2" s="163"/>
      <c r="NYQ2" s="163"/>
      <c r="NYR2" s="163"/>
      <c r="NYS2" s="163"/>
      <c r="NYT2" s="163"/>
      <c r="NYU2" s="163"/>
      <c r="NYV2" s="163"/>
      <c r="NYW2" s="163"/>
      <c r="NYX2" s="163"/>
      <c r="NYY2" s="163"/>
      <c r="NYZ2" s="163"/>
      <c r="NZA2" s="163"/>
      <c r="NZB2" s="163"/>
      <c r="NZC2" s="163"/>
      <c r="NZD2" s="163"/>
      <c r="NZE2" s="163"/>
      <c r="NZF2" s="163"/>
      <c r="NZG2" s="163"/>
      <c r="NZH2" s="163"/>
      <c r="NZI2" s="163"/>
      <c r="NZJ2" s="163"/>
      <c r="NZK2" s="163"/>
      <c r="NZL2" s="163"/>
      <c r="NZM2" s="163"/>
      <c r="NZN2" s="163"/>
      <c r="NZO2" s="163"/>
      <c r="NZP2" s="163"/>
      <c r="NZQ2" s="163"/>
      <c r="NZR2" s="163"/>
      <c r="NZS2" s="163"/>
      <c r="NZT2" s="163"/>
      <c r="NZU2" s="163"/>
      <c r="NZV2" s="163"/>
      <c r="NZW2" s="163"/>
      <c r="NZX2" s="163"/>
      <c r="NZY2" s="163"/>
      <c r="NZZ2" s="163"/>
      <c r="OAA2" s="163"/>
      <c r="OAB2" s="163"/>
      <c r="OAC2" s="163"/>
      <c r="OAD2" s="163"/>
      <c r="OAE2" s="163"/>
      <c r="OAF2" s="163"/>
      <c r="OAG2" s="163"/>
      <c r="OAH2" s="163"/>
      <c r="OAI2" s="163"/>
      <c r="OAJ2" s="163"/>
      <c r="OAK2" s="163"/>
      <c r="OAL2" s="163"/>
      <c r="OAM2" s="163"/>
      <c r="OAN2" s="163"/>
      <c r="OAO2" s="163"/>
      <c r="OAP2" s="163"/>
      <c r="OAQ2" s="163"/>
      <c r="OAR2" s="163"/>
      <c r="OAS2" s="163"/>
      <c r="OAT2" s="163"/>
      <c r="OAU2" s="163"/>
      <c r="OAV2" s="163"/>
      <c r="OAW2" s="163"/>
      <c r="OAX2" s="163"/>
      <c r="OAY2" s="163"/>
      <c r="OAZ2" s="163"/>
      <c r="OBA2" s="163"/>
      <c r="OBB2" s="163"/>
      <c r="OBC2" s="163"/>
      <c r="OBD2" s="163"/>
      <c r="OBE2" s="163"/>
      <c r="OBF2" s="163"/>
      <c r="OBG2" s="163"/>
      <c r="OBH2" s="163"/>
      <c r="OBI2" s="163"/>
      <c r="OBJ2" s="163"/>
      <c r="OBK2" s="163"/>
      <c r="OBL2" s="163"/>
      <c r="OBM2" s="163"/>
      <c r="OBN2" s="163"/>
      <c r="OBO2" s="163"/>
      <c r="OBP2" s="163"/>
      <c r="OBQ2" s="163"/>
      <c r="OBR2" s="163"/>
      <c r="OBS2" s="163"/>
      <c r="OBT2" s="163"/>
      <c r="OBU2" s="163"/>
      <c r="OBV2" s="163"/>
      <c r="OBW2" s="163"/>
      <c r="OBX2" s="163"/>
      <c r="OBY2" s="163"/>
      <c r="OBZ2" s="163"/>
      <c r="OCA2" s="163"/>
      <c r="OCB2" s="163"/>
      <c r="OCC2" s="163"/>
      <c r="OCD2" s="163"/>
      <c r="OCE2" s="163"/>
      <c r="OCF2" s="163"/>
      <c r="OCG2" s="163"/>
      <c r="OCH2" s="163"/>
      <c r="OCI2" s="163"/>
      <c r="OCJ2" s="163"/>
      <c r="OCK2" s="163"/>
      <c r="OCL2" s="163"/>
      <c r="OCM2" s="163"/>
      <c r="OCN2" s="163"/>
      <c r="OCO2" s="163"/>
      <c r="OCP2" s="163"/>
      <c r="OCQ2" s="163"/>
      <c r="OCR2" s="163"/>
      <c r="OCS2" s="163"/>
      <c r="OCT2" s="163"/>
      <c r="OCU2" s="163"/>
      <c r="OCV2" s="163"/>
      <c r="OCW2" s="163"/>
      <c r="OCX2" s="163"/>
      <c r="OCY2" s="163"/>
      <c r="OCZ2" s="163"/>
      <c r="ODA2" s="163"/>
      <c r="ODB2" s="163"/>
      <c r="ODC2" s="163"/>
      <c r="ODD2" s="163"/>
      <c r="ODE2" s="163"/>
      <c r="ODF2" s="163"/>
      <c r="ODG2" s="163"/>
      <c r="ODH2" s="163"/>
      <c r="ODI2" s="163"/>
      <c r="ODJ2" s="163"/>
      <c r="ODK2" s="163"/>
      <c r="ODL2" s="163"/>
      <c r="ODM2" s="163"/>
      <c r="ODN2" s="163"/>
      <c r="ODO2" s="163"/>
      <c r="ODP2" s="163"/>
      <c r="ODQ2" s="163"/>
      <c r="ODR2" s="163"/>
      <c r="ODS2" s="163"/>
      <c r="ODT2" s="163"/>
      <c r="ODU2" s="163"/>
      <c r="ODV2" s="163"/>
      <c r="ODW2" s="163"/>
      <c r="ODX2" s="163"/>
      <c r="ODY2" s="163"/>
      <c r="ODZ2" s="163"/>
      <c r="OEA2" s="163"/>
      <c r="OEB2" s="163"/>
      <c r="OEC2" s="163"/>
      <c r="OED2" s="163"/>
      <c r="OEE2" s="163"/>
      <c r="OEF2" s="163"/>
      <c r="OEG2" s="163"/>
      <c r="OEH2" s="163"/>
      <c r="OEI2" s="163"/>
      <c r="OEJ2" s="163"/>
      <c r="OEK2" s="163"/>
      <c r="OEL2" s="163"/>
      <c r="OEM2" s="163"/>
      <c r="OEN2" s="163"/>
      <c r="OEO2" s="163"/>
      <c r="OEP2" s="163"/>
      <c r="OEQ2" s="163"/>
      <c r="OER2" s="163"/>
      <c r="OES2" s="163"/>
      <c r="OET2" s="163"/>
      <c r="OEU2" s="163"/>
      <c r="OEV2" s="163"/>
      <c r="OEW2" s="163"/>
      <c r="OEX2" s="163"/>
      <c r="OEY2" s="163"/>
      <c r="OEZ2" s="163"/>
      <c r="OFA2" s="163"/>
      <c r="OFB2" s="163"/>
      <c r="OFC2" s="163"/>
      <c r="OFD2" s="163"/>
      <c r="OFE2" s="163"/>
      <c r="OFF2" s="163"/>
      <c r="OFG2" s="163"/>
      <c r="OFH2" s="163"/>
      <c r="OFI2" s="163"/>
      <c r="OFJ2" s="163"/>
      <c r="OFK2" s="163"/>
      <c r="OFL2" s="163"/>
      <c r="OFM2" s="163"/>
      <c r="OFN2" s="163"/>
      <c r="OFO2" s="163"/>
      <c r="OFP2" s="163"/>
      <c r="OFQ2" s="163"/>
      <c r="OFR2" s="163"/>
      <c r="OFS2" s="163"/>
      <c r="OFT2" s="163"/>
      <c r="OFU2" s="163"/>
      <c r="OFV2" s="163"/>
      <c r="OFW2" s="163"/>
      <c r="OFX2" s="163"/>
      <c r="OFY2" s="163"/>
      <c r="OFZ2" s="163"/>
      <c r="OGA2" s="163"/>
      <c r="OGB2" s="163"/>
      <c r="OGC2" s="163"/>
      <c r="OGD2" s="163"/>
      <c r="OGE2" s="163"/>
      <c r="OGF2" s="163"/>
      <c r="OGG2" s="163"/>
      <c r="OGH2" s="163"/>
      <c r="OGI2" s="163"/>
      <c r="OGJ2" s="163"/>
      <c r="OGK2" s="163"/>
      <c r="OGL2" s="163"/>
      <c r="OGM2" s="163"/>
      <c r="OGN2" s="163"/>
      <c r="OGO2" s="163"/>
      <c r="OGP2" s="163"/>
      <c r="OGQ2" s="163"/>
      <c r="OGR2" s="163"/>
      <c r="OGS2" s="163"/>
      <c r="OGT2" s="163"/>
      <c r="OGU2" s="163"/>
      <c r="OGV2" s="163"/>
      <c r="OGW2" s="163"/>
      <c r="OGX2" s="163"/>
      <c r="OGY2" s="163"/>
      <c r="OGZ2" s="163"/>
      <c r="OHA2" s="163"/>
      <c r="OHB2" s="163"/>
      <c r="OHC2" s="163"/>
      <c r="OHD2" s="163"/>
      <c r="OHE2" s="163"/>
      <c r="OHF2" s="163"/>
      <c r="OHG2" s="163"/>
      <c r="OHH2" s="163"/>
      <c r="OHI2" s="163"/>
      <c r="OHJ2" s="163"/>
      <c r="OHK2" s="163"/>
      <c r="OHL2" s="163"/>
      <c r="OHM2" s="163"/>
      <c r="OHN2" s="163"/>
      <c r="OHO2" s="163"/>
      <c r="OHP2" s="163"/>
      <c r="OHQ2" s="163"/>
      <c r="OHR2" s="163"/>
      <c r="OHS2" s="163"/>
      <c r="OHT2" s="163"/>
      <c r="OHU2" s="163"/>
      <c r="OHV2" s="163"/>
      <c r="OHW2" s="163"/>
      <c r="OHX2" s="163"/>
      <c r="OHY2" s="163"/>
      <c r="OHZ2" s="163"/>
      <c r="OIA2" s="163"/>
      <c r="OIB2" s="163"/>
      <c r="OIC2" s="163"/>
      <c r="OID2" s="163"/>
      <c r="OIE2" s="163"/>
      <c r="OIF2" s="163"/>
      <c r="OIG2" s="163"/>
      <c r="OIH2" s="163"/>
      <c r="OII2" s="163"/>
      <c r="OIJ2" s="163"/>
      <c r="OIK2" s="163"/>
      <c r="OIL2" s="163"/>
      <c r="OIM2" s="163"/>
      <c r="OIN2" s="163"/>
      <c r="OIO2" s="163"/>
      <c r="OIP2" s="163"/>
      <c r="OIQ2" s="163"/>
      <c r="OIR2" s="163"/>
      <c r="OIS2" s="163"/>
      <c r="OIT2" s="163"/>
      <c r="OIU2" s="163"/>
      <c r="OIV2" s="163"/>
      <c r="OIW2" s="163"/>
      <c r="OIX2" s="163"/>
      <c r="OIY2" s="163"/>
      <c r="OIZ2" s="163"/>
      <c r="OJA2" s="163"/>
      <c r="OJB2" s="163"/>
      <c r="OJC2" s="163"/>
      <c r="OJD2" s="163"/>
      <c r="OJE2" s="163"/>
      <c r="OJF2" s="163"/>
      <c r="OJG2" s="163"/>
      <c r="OJH2" s="163"/>
      <c r="OJI2" s="163"/>
      <c r="OJJ2" s="163"/>
      <c r="OJK2" s="163"/>
      <c r="OJL2" s="163"/>
      <c r="OJM2" s="163"/>
      <c r="OJN2" s="163"/>
      <c r="OJO2" s="163"/>
      <c r="OJP2" s="163"/>
      <c r="OJQ2" s="163"/>
      <c r="OJR2" s="163"/>
      <c r="OJS2" s="163"/>
      <c r="OJT2" s="163"/>
      <c r="OJU2" s="163"/>
      <c r="OJV2" s="163"/>
      <c r="OJW2" s="163"/>
      <c r="OJX2" s="163"/>
      <c r="OJY2" s="163"/>
      <c r="OJZ2" s="163"/>
      <c r="OKA2" s="163"/>
      <c r="OKB2" s="163"/>
      <c r="OKC2" s="163"/>
      <c r="OKD2" s="163"/>
      <c r="OKE2" s="163"/>
      <c r="OKF2" s="163"/>
      <c r="OKG2" s="163"/>
      <c r="OKH2" s="163"/>
      <c r="OKI2" s="163"/>
      <c r="OKJ2" s="163"/>
      <c r="OKK2" s="163"/>
      <c r="OKL2" s="163"/>
      <c r="OKM2" s="163"/>
      <c r="OKN2" s="163"/>
      <c r="OKO2" s="163"/>
      <c r="OKP2" s="163"/>
      <c r="OKQ2" s="163"/>
      <c r="OKR2" s="163"/>
      <c r="OKS2" s="163"/>
      <c r="OKT2" s="163"/>
      <c r="OKU2" s="163"/>
      <c r="OKV2" s="163"/>
      <c r="OKW2" s="163"/>
      <c r="OKX2" s="163"/>
      <c r="OKY2" s="163"/>
      <c r="OKZ2" s="163"/>
      <c r="OLA2" s="163"/>
      <c r="OLB2" s="163"/>
      <c r="OLC2" s="163"/>
      <c r="OLD2" s="163"/>
      <c r="OLE2" s="163"/>
      <c r="OLF2" s="163"/>
      <c r="OLG2" s="163"/>
      <c r="OLH2" s="163"/>
      <c r="OLI2" s="163"/>
      <c r="OLJ2" s="163"/>
      <c r="OLK2" s="163"/>
      <c r="OLL2" s="163"/>
      <c r="OLM2" s="163"/>
      <c r="OLN2" s="163"/>
      <c r="OLO2" s="163"/>
      <c r="OLP2" s="163"/>
      <c r="OLQ2" s="163"/>
      <c r="OLR2" s="163"/>
      <c r="OLS2" s="163"/>
      <c r="OLT2" s="163"/>
      <c r="OLU2" s="163"/>
      <c r="OLV2" s="163"/>
      <c r="OLW2" s="163"/>
      <c r="OLX2" s="163"/>
      <c r="OLY2" s="163"/>
      <c r="OLZ2" s="163"/>
      <c r="OMA2" s="163"/>
      <c r="OMB2" s="163"/>
      <c r="OMC2" s="163"/>
      <c r="OMD2" s="163"/>
      <c r="OME2" s="163"/>
      <c r="OMF2" s="163"/>
      <c r="OMG2" s="163"/>
      <c r="OMH2" s="163"/>
      <c r="OMI2" s="163"/>
      <c r="OMJ2" s="163"/>
      <c r="OMK2" s="163"/>
      <c r="OML2" s="163"/>
      <c r="OMM2" s="163"/>
      <c r="OMN2" s="163"/>
      <c r="OMO2" s="163"/>
      <c r="OMP2" s="163"/>
      <c r="OMQ2" s="163"/>
      <c r="OMR2" s="163"/>
      <c r="OMS2" s="163"/>
      <c r="OMT2" s="163"/>
      <c r="OMU2" s="163"/>
      <c r="OMV2" s="163"/>
      <c r="OMW2" s="163"/>
      <c r="OMX2" s="163"/>
      <c r="OMY2" s="163"/>
      <c r="OMZ2" s="163"/>
      <c r="ONA2" s="163"/>
      <c r="ONB2" s="163"/>
      <c r="ONC2" s="163"/>
      <c r="OND2" s="163"/>
      <c r="ONE2" s="163"/>
      <c r="ONF2" s="163"/>
      <c r="ONG2" s="163"/>
      <c r="ONH2" s="163"/>
      <c r="ONI2" s="163"/>
      <c r="ONJ2" s="163"/>
      <c r="ONK2" s="163"/>
      <c r="ONL2" s="163"/>
      <c r="ONM2" s="163"/>
      <c r="ONN2" s="163"/>
      <c r="ONO2" s="163"/>
      <c r="ONP2" s="163"/>
      <c r="ONQ2" s="163"/>
      <c r="ONR2" s="163"/>
      <c r="ONS2" s="163"/>
      <c r="ONT2" s="163"/>
      <c r="ONU2" s="163"/>
      <c r="ONV2" s="163"/>
      <c r="ONW2" s="163"/>
      <c r="ONX2" s="163"/>
      <c r="ONY2" s="163"/>
      <c r="ONZ2" s="163"/>
      <c r="OOA2" s="163"/>
      <c r="OOB2" s="163"/>
      <c r="OOC2" s="163"/>
      <c r="OOD2" s="163"/>
      <c r="OOE2" s="163"/>
      <c r="OOF2" s="163"/>
      <c r="OOG2" s="163"/>
      <c r="OOH2" s="163"/>
      <c r="OOI2" s="163"/>
      <c r="OOJ2" s="163"/>
      <c r="OOK2" s="163"/>
      <c r="OOL2" s="163"/>
      <c r="OOM2" s="163"/>
      <c r="OON2" s="163"/>
      <c r="OOO2" s="163"/>
      <c r="OOP2" s="163"/>
      <c r="OOQ2" s="163"/>
      <c r="OOR2" s="163"/>
      <c r="OOS2" s="163"/>
      <c r="OOT2" s="163"/>
      <c r="OOU2" s="163"/>
      <c r="OOV2" s="163"/>
      <c r="OOW2" s="163"/>
      <c r="OOX2" s="163"/>
      <c r="OOY2" s="163"/>
      <c r="OOZ2" s="163"/>
      <c r="OPA2" s="163"/>
      <c r="OPB2" s="163"/>
      <c r="OPC2" s="163"/>
      <c r="OPD2" s="163"/>
      <c r="OPE2" s="163"/>
      <c r="OPF2" s="163"/>
      <c r="OPG2" s="163"/>
      <c r="OPH2" s="163"/>
      <c r="OPI2" s="163"/>
      <c r="OPJ2" s="163"/>
      <c r="OPK2" s="163"/>
      <c r="OPL2" s="163"/>
      <c r="OPM2" s="163"/>
      <c r="OPN2" s="163"/>
      <c r="OPO2" s="163"/>
      <c r="OPP2" s="163"/>
      <c r="OPQ2" s="163"/>
      <c r="OPR2" s="163"/>
      <c r="OPS2" s="163"/>
      <c r="OPT2" s="163"/>
      <c r="OPU2" s="163"/>
      <c r="OPV2" s="163"/>
      <c r="OPW2" s="163"/>
      <c r="OPX2" s="163"/>
      <c r="OPY2" s="163"/>
      <c r="OPZ2" s="163"/>
      <c r="OQA2" s="163"/>
      <c r="OQB2" s="163"/>
      <c r="OQC2" s="163"/>
      <c r="OQD2" s="163"/>
      <c r="OQE2" s="163"/>
      <c r="OQF2" s="163"/>
      <c r="OQG2" s="163"/>
      <c r="OQH2" s="163"/>
      <c r="OQI2" s="163"/>
      <c r="OQJ2" s="163"/>
      <c r="OQK2" s="163"/>
      <c r="OQL2" s="163"/>
      <c r="OQM2" s="163"/>
      <c r="OQN2" s="163"/>
      <c r="OQO2" s="163"/>
      <c r="OQP2" s="163"/>
      <c r="OQQ2" s="163"/>
      <c r="OQR2" s="163"/>
      <c r="OQS2" s="163"/>
      <c r="OQT2" s="163"/>
      <c r="OQU2" s="163"/>
      <c r="OQV2" s="163"/>
      <c r="OQW2" s="163"/>
      <c r="OQX2" s="163"/>
      <c r="OQY2" s="163"/>
      <c r="OQZ2" s="163"/>
      <c r="ORA2" s="163"/>
      <c r="ORB2" s="163"/>
      <c r="ORC2" s="163"/>
      <c r="ORD2" s="163"/>
      <c r="ORE2" s="163"/>
      <c r="ORF2" s="163"/>
      <c r="ORG2" s="163"/>
      <c r="ORH2" s="163"/>
      <c r="ORI2" s="163"/>
      <c r="ORJ2" s="163"/>
      <c r="ORK2" s="163"/>
      <c r="ORL2" s="163"/>
      <c r="ORM2" s="163"/>
      <c r="ORN2" s="163"/>
      <c r="ORO2" s="163"/>
      <c r="ORP2" s="163"/>
      <c r="ORQ2" s="163"/>
      <c r="ORR2" s="163"/>
      <c r="ORS2" s="163"/>
      <c r="ORT2" s="163"/>
      <c r="ORU2" s="163"/>
      <c r="ORV2" s="163"/>
      <c r="ORW2" s="163"/>
      <c r="ORX2" s="163"/>
      <c r="ORY2" s="163"/>
      <c r="ORZ2" s="163"/>
      <c r="OSA2" s="163"/>
      <c r="OSB2" s="163"/>
      <c r="OSC2" s="163"/>
      <c r="OSD2" s="163"/>
      <c r="OSE2" s="163"/>
      <c r="OSF2" s="163"/>
      <c r="OSG2" s="163"/>
      <c r="OSH2" s="163"/>
      <c r="OSI2" s="163"/>
      <c r="OSJ2" s="163"/>
      <c r="OSK2" s="163"/>
      <c r="OSL2" s="163"/>
      <c r="OSM2" s="163"/>
      <c r="OSN2" s="163"/>
      <c r="OSO2" s="163"/>
      <c r="OSP2" s="163"/>
      <c r="OSQ2" s="163"/>
      <c r="OSR2" s="163"/>
      <c r="OSS2" s="163"/>
      <c r="OST2" s="163"/>
      <c r="OSU2" s="163"/>
      <c r="OSV2" s="163"/>
      <c r="OSW2" s="163"/>
      <c r="OSX2" s="163"/>
      <c r="OSY2" s="163"/>
      <c r="OSZ2" s="163"/>
      <c r="OTA2" s="163"/>
      <c r="OTB2" s="163"/>
      <c r="OTC2" s="163"/>
      <c r="OTD2" s="163"/>
      <c r="OTE2" s="163"/>
      <c r="OTF2" s="163"/>
      <c r="OTG2" s="163"/>
      <c r="OTH2" s="163"/>
      <c r="OTI2" s="163"/>
      <c r="OTJ2" s="163"/>
      <c r="OTK2" s="163"/>
      <c r="OTL2" s="163"/>
      <c r="OTM2" s="163"/>
      <c r="OTN2" s="163"/>
      <c r="OTO2" s="163"/>
      <c r="OTP2" s="163"/>
      <c r="OTQ2" s="163"/>
      <c r="OTR2" s="163"/>
      <c r="OTS2" s="163"/>
      <c r="OTT2" s="163"/>
      <c r="OTU2" s="163"/>
      <c r="OTV2" s="163"/>
      <c r="OTW2" s="163"/>
      <c r="OTX2" s="163"/>
      <c r="OTY2" s="163"/>
      <c r="OTZ2" s="163"/>
      <c r="OUA2" s="163"/>
      <c r="OUB2" s="163"/>
      <c r="OUC2" s="163"/>
      <c r="OUD2" s="163"/>
      <c r="OUE2" s="163"/>
      <c r="OUF2" s="163"/>
      <c r="OUG2" s="163"/>
      <c r="OUH2" s="163"/>
      <c r="OUI2" s="163"/>
      <c r="OUJ2" s="163"/>
      <c r="OUK2" s="163"/>
      <c r="OUL2" s="163"/>
      <c r="OUM2" s="163"/>
      <c r="OUN2" s="163"/>
      <c r="OUO2" s="163"/>
      <c r="OUP2" s="163"/>
      <c r="OUQ2" s="163"/>
      <c r="OUR2" s="163"/>
      <c r="OUS2" s="163"/>
      <c r="OUT2" s="163"/>
      <c r="OUU2" s="163"/>
      <c r="OUV2" s="163"/>
      <c r="OUW2" s="163"/>
      <c r="OUX2" s="163"/>
      <c r="OUY2" s="163"/>
      <c r="OUZ2" s="163"/>
      <c r="OVA2" s="163"/>
      <c r="OVB2" s="163"/>
      <c r="OVC2" s="163"/>
      <c r="OVD2" s="163"/>
      <c r="OVE2" s="163"/>
      <c r="OVF2" s="163"/>
      <c r="OVG2" s="163"/>
      <c r="OVH2" s="163"/>
      <c r="OVI2" s="163"/>
      <c r="OVJ2" s="163"/>
      <c r="OVK2" s="163"/>
      <c r="OVL2" s="163"/>
      <c r="OVM2" s="163"/>
      <c r="OVN2" s="163"/>
      <c r="OVO2" s="163"/>
      <c r="OVP2" s="163"/>
      <c r="OVQ2" s="163"/>
      <c r="OVR2" s="163"/>
      <c r="OVS2" s="163"/>
      <c r="OVT2" s="163"/>
      <c r="OVU2" s="163"/>
      <c r="OVV2" s="163"/>
      <c r="OVW2" s="163"/>
      <c r="OVX2" s="163"/>
      <c r="OVY2" s="163"/>
      <c r="OVZ2" s="163"/>
      <c r="OWA2" s="163"/>
      <c r="OWB2" s="163"/>
      <c r="OWC2" s="163"/>
      <c r="OWD2" s="163"/>
      <c r="OWE2" s="163"/>
      <c r="OWF2" s="163"/>
      <c r="OWG2" s="163"/>
      <c r="OWH2" s="163"/>
      <c r="OWI2" s="163"/>
      <c r="OWJ2" s="163"/>
      <c r="OWK2" s="163"/>
      <c r="OWL2" s="163"/>
      <c r="OWM2" s="163"/>
      <c r="OWN2" s="163"/>
      <c r="OWO2" s="163"/>
      <c r="OWP2" s="163"/>
      <c r="OWQ2" s="163"/>
      <c r="OWR2" s="163"/>
      <c r="OWS2" s="163"/>
      <c r="OWT2" s="163"/>
      <c r="OWU2" s="163"/>
      <c r="OWV2" s="163"/>
      <c r="OWW2" s="163"/>
      <c r="OWX2" s="163"/>
      <c r="OWY2" s="163"/>
      <c r="OWZ2" s="163"/>
      <c r="OXA2" s="163"/>
      <c r="OXB2" s="163"/>
      <c r="OXC2" s="163"/>
      <c r="OXD2" s="163"/>
      <c r="OXE2" s="163"/>
      <c r="OXF2" s="163"/>
      <c r="OXG2" s="163"/>
      <c r="OXH2" s="163"/>
      <c r="OXI2" s="163"/>
      <c r="OXJ2" s="163"/>
      <c r="OXK2" s="163"/>
      <c r="OXL2" s="163"/>
      <c r="OXM2" s="163"/>
      <c r="OXN2" s="163"/>
      <c r="OXO2" s="163"/>
      <c r="OXP2" s="163"/>
      <c r="OXQ2" s="163"/>
      <c r="OXR2" s="163"/>
      <c r="OXS2" s="163"/>
      <c r="OXT2" s="163"/>
      <c r="OXU2" s="163"/>
      <c r="OXV2" s="163"/>
      <c r="OXW2" s="163"/>
      <c r="OXX2" s="163"/>
      <c r="OXY2" s="163"/>
      <c r="OXZ2" s="163"/>
      <c r="OYA2" s="163"/>
      <c r="OYB2" s="163"/>
      <c r="OYC2" s="163"/>
      <c r="OYD2" s="163"/>
      <c r="OYE2" s="163"/>
      <c r="OYF2" s="163"/>
      <c r="OYG2" s="163"/>
      <c r="OYH2" s="163"/>
      <c r="OYI2" s="163"/>
      <c r="OYJ2" s="163"/>
      <c r="OYK2" s="163"/>
      <c r="OYL2" s="163"/>
      <c r="OYM2" s="163"/>
      <c r="OYN2" s="163"/>
      <c r="OYO2" s="163"/>
      <c r="OYP2" s="163"/>
      <c r="OYQ2" s="163"/>
      <c r="OYR2" s="163"/>
      <c r="OYS2" s="163"/>
      <c r="OYT2" s="163"/>
      <c r="OYU2" s="163"/>
      <c r="OYV2" s="163"/>
      <c r="OYW2" s="163"/>
      <c r="OYX2" s="163"/>
      <c r="OYY2" s="163"/>
      <c r="OYZ2" s="163"/>
      <c r="OZA2" s="163"/>
      <c r="OZB2" s="163"/>
      <c r="OZC2" s="163"/>
      <c r="OZD2" s="163"/>
      <c r="OZE2" s="163"/>
      <c r="OZF2" s="163"/>
      <c r="OZG2" s="163"/>
      <c r="OZH2" s="163"/>
      <c r="OZI2" s="163"/>
      <c r="OZJ2" s="163"/>
      <c r="OZK2" s="163"/>
      <c r="OZL2" s="163"/>
      <c r="OZM2" s="163"/>
      <c r="OZN2" s="163"/>
      <c r="OZO2" s="163"/>
      <c r="OZP2" s="163"/>
      <c r="OZQ2" s="163"/>
      <c r="OZR2" s="163"/>
      <c r="OZS2" s="163"/>
      <c r="OZT2" s="163"/>
      <c r="OZU2" s="163"/>
      <c r="OZV2" s="163"/>
      <c r="OZW2" s="163"/>
      <c r="OZX2" s="163"/>
      <c r="OZY2" s="163"/>
      <c r="OZZ2" s="163"/>
      <c r="PAA2" s="163"/>
      <c r="PAB2" s="163"/>
      <c r="PAC2" s="163"/>
      <c r="PAD2" s="163"/>
      <c r="PAE2" s="163"/>
      <c r="PAF2" s="163"/>
      <c r="PAG2" s="163"/>
      <c r="PAH2" s="163"/>
      <c r="PAI2" s="163"/>
      <c r="PAJ2" s="163"/>
      <c r="PAK2" s="163"/>
      <c r="PAL2" s="163"/>
      <c r="PAM2" s="163"/>
      <c r="PAN2" s="163"/>
      <c r="PAO2" s="163"/>
      <c r="PAP2" s="163"/>
      <c r="PAQ2" s="163"/>
      <c r="PAR2" s="163"/>
      <c r="PAS2" s="163"/>
      <c r="PAT2" s="163"/>
      <c r="PAU2" s="163"/>
      <c r="PAV2" s="163"/>
      <c r="PAW2" s="163"/>
      <c r="PAX2" s="163"/>
      <c r="PAY2" s="163"/>
      <c r="PAZ2" s="163"/>
      <c r="PBA2" s="163"/>
      <c r="PBB2" s="163"/>
      <c r="PBC2" s="163"/>
      <c r="PBD2" s="163"/>
      <c r="PBE2" s="163"/>
      <c r="PBF2" s="163"/>
      <c r="PBG2" s="163"/>
      <c r="PBH2" s="163"/>
      <c r="PBI2" s="163"/>
      <c r="PBJ2" s="163"/>
      <c r="PBK2" s="163"/>
      <c r="PBL2" s="163"/>
      <c r="PBM2" s="163"/>
      <c r="PBN2" s="163"/>
      <c r="PBO2" s="163"/>
      <c r="PBP2" s="163"/>
      <c r="PBQ2" s="163"/>
      <c r="PBR2" s="163"/>
      <c r="PBS2" s="163"/>
      <c r="PBT2" s="163"/>
      <c r="PBU2" s="163"/>
      <c r="PBV2" s="163"/>
      <c r="PBW2" s="163"/>
      <c r="PBX2" s="163"/>
      <c r="PBY2" s="163"/>
      <c r="PBZ2" s="163"/>
      <c r="PCA2" s="163"/>
      <c r="PCB2" s="163"/>
      <c r="PCC2" s="163"/>
      <c r="PCD2" s="163"/>
      <c r="PCE2" s="163"/>
      <c r="PCF2" s="163"/>
      <c r="PCG2" s="163"/>
      <c r="PCH2" s="163"/>
      <c r="PCI2" s="163"/>
      <c r="PCJ2" s="163"/>
      <c r="PCK2" s="163"/>
      <c r="PCL2" s="163"/>
      <c r="PCM2" s="163"/>
      <c r="PCN2" s="163"/>
      <c r="PCO2" s="163"/>
      <c r="PCP2" s="163"/>
      <c r="PCQ2" s="163"/>
      <c r="PCR2" s="163"/>
      <c r="PCS2" s="163"/>
      <c r="PCT2" s="163"/>
      <c r="PCU2" s="163"/>
      <c r="PCV2" s="163"/>
      <c r="PCW2" s="163"/>
      <c r="PCX2" s="163"/>
      <c r="PCY2" s="163"/>
      <c r="PCZ2" s="163"/>
      <c r="PDA2" s="163"/>
      <c r="PDB2" s="163"/>
      <c r="PDC2" s="163"/>
      <c r="PDD2" s="163"/>
      <c r="PDE2" s="163"/>
      <c r="PDF2" s="163"/>
      <c r="PDG2" s="163"/>
      <c r="PDH2" s="163"/>
      <c r="PDI2" s="163"/>
      <c r="PDJ2" s="163"/>
      <c r="PDK2" s="163"/>
      <c r="PDL2" s="163"/>
      <c r="PDM2" s="163"/>
      <c r="PDN2" s="163"/>
      <c r="PDO2" s="163"/>
      <c r="PDP2" s="163"/>
      <c r="PDQ2" s="163"/>
      <c r="PDR2" s="163"/>
      <c r="PDS2" s="163"/>
      <c r="PDT2" s="163"/>
      <c r="PDU2" s="163"/>
      <c r="PDV2" s="163"/>
      <c r="PDW2" s="163"/>
      <c r="PDX2" s="163"/>
      <c r="PDY2" s="163"/>
      <c r="PDZ2" s="163"/>
      <c r="PEA2" s="163"/>
      <c r="PEB2" s="163"/>
      <c r="PEC2" s="163"/>
      <c r="PED2" s="163"/>
      <c r="PEE2" s="163"/>
      <c r="PEF2" s="163"/>
      <c r="PEG2" s="163"/>
      <c r="PEH2" s="163"/>
      <c r="PEI2" s="163"/>
      <c r="PEJ2" s="163"/>
      <c r="PEK2" s="163"/>
      <c r="PEL2" s="163"/>
      <c r="PEM2" s="163"/>
      <c r="PEN2" s="163"/>
      <c r="PEO2" s="163"/>
      <c r="PEP2" s="163"/>
      <c r="PEQ2" s="163"/>
      <c r="PER2" s="163"/>
      <c r="PES2" s="163"/>
      <c r="PET2" s="163"/>
      <c r="PEU2" s="163"/>
      <c r="PEV2" s="163"/>
      <c r="PEW2" s="163"/>
      <c r="PEX2" s="163"/>
      <c r="PEY2" s="163"/>
      <c r="PEZ2" s="163"/>
      <c r="PFA2" s="163"/>
      <c r="PFB2" s="163"/>
      <c r="PFC2" s="163"/>
      <c r="PFD2" s="163"/>
      <c r="PFE2" s="163"/>
      <c r="PFF2" s="163"/>
      <c r="PFG2" s="163"/>
      <c r="PFH2" s="163"/>
      <c r="PFI2" s="163"/>
      <c r="PFJ2" s="163"/>
      <c r="PFK2" s="163"/>
      <c r="PFL2" s="163"/>
      <c r="PFM2" s="163"/>
      <c r="PFN2" s="163"/>
      <c r="PFO2" s="163"/>
      <c r="PFP2" s="163"/>
      <c r="PFQ2" s="163"/>
      <c r="PFR2" s="163"/>
      <c r="PFS2" s="163"/>
      <c r="PFT2" s="163"/>
      <c r="PFU2" s="163"/>
      <c r="PFV2" s="163"/>
      <c r="PFW2" s="163"/>
      <c r="PFX2" s="163"/>
      <c r="PFY2" s="163"/>
      <c r="PFZ2" s="163"/>
      <c r="PGA2" s="163"/>
      <c r="PGB2" s="163"/>
      <c r="PGC2" s="163"/>
      <c r="PGD2" s="163"/>
      <c r="PGE2" s="163"/>
      <c r="PGF2" s="163"/>
      <c r="PGG2" s="163"/>
      <c r="PGH2" s="163"/>
      <c r="PGI2" s="163"/>
      <c r="PGJ2" s="163"/>
      <c r="PGK2" s="163"/>
      <c r="PGL2" s="163"/>
      <c r="PGM2" s="163"/>
      <c r="PGN2" s="163"/>
      <c r="PGO2" s="163"/>
      <c r="PGP2" s="163"/>
      <c r="PGQ2" s="163"/>
      <c r="PGR2" s="163"/>
      <c r="PGS2" s="163"/>
      <c r="PGT2" s="163"/>
      <c r="PGU2" s="163"/>
      <c r="PGV2" s="163"/>
      <c r="PGW2" s="163"/>
      <c r="PGX2" s="163"/>
      <c r="PGY2" s="163"/>
      <c r="PGZ2" s="163"/>
      <c r="PHA2" s="163"/>
      <c r="PHB2" s="163"/>
      <c r="PHC2" s="163"/>
      <c r="PHD2" s="163"/>
      <c r="PHE2" s="163"/>
      <c r="PHF2" s="163"/>
      <c r="PHG2" s="163"/>
      <c r="PHH2" s="163"/>
      <c r="PHI2" s="163"/>
      <c r="PHJ2" s="163"/>
      <c r="PHK2" s="163"/>
      <c r="PHL2" s="163"/>
      <c r="PHM2" s="163"/>
      <c r="PHN2" s="163"/>
      <c r="PHO2" s="163"/>
      <c r="PHP2" s="163"/>
      <c r="PHQ2" s="163"/>
      <c r="PHR2" s="163"/>
      <c r="PHS2" s="163"/>
      <c r="PHT2" s="163"/>
      <c r="PHU2" s="163"/>
      <c r="PHV2" s="163"/>
      <c r="PHW2" s="163"/>
      <c r="PHX2" s="163"/>
      <c r="PHY2" s="163"/>
      <c r="PHZ2" s="163"/>
      <c r="PIA2" s="163"/>
      <c r="PIB2" s="163"/>
      <c r="PIC2" s="163"/>
      <c r="PID2" s="163"/>
      <c r="PIE2" s="163"/>
      <c r="PIF2" s="163"/>
      <c r="PIG2" s="163"/>
      <c r="PIH2" s="163"/>
      <c r="PII2" s="163"/>
      <c r="PIJ2" s="163"/>
      <c r="PIK2" s="163"/>
      <c r="PIL2" s="163"/>
      <c r="PIM2" s="163"/>
      <c r="PIN2" s="163"/>
      <c r="PIO2" s="163"/>
      <c r="PIP2" s="163"/>
      <c r="PIQ2" s="163"/>
      <c r="PIR2" s="163"/>
      <c r="PIS2" s="163"/>
      <c r="PIT2" s="163"/>
      <c r="PIU2" s="163"/>
      <c r="PIV2" s="163"/>
      <c r="PIW2" s="163"/>
      <c r="PIX2" s="163"/>
      <c r="PIY2" s="163"/>
      <c r="PIZ2" s="163"/>
      <c r="PJA2" s="163"/>
      <c r="PJB2" s="163"/>
      <c r="PJC2" s="163"/>
      <c r="PJD2" s="163"/>
      <c r="PJE2" s="163"/>
      <c r="PJF2" s="163"/>
      <c r="PJG2" s="163"/>
      <c r="PJH2" s="163"/>
      <c r="PJI2" s="163"/>
      <c r="PJJ2" s="163"/>
      <c r="PJK2" s="163"/>
      <c r="PJL2" s="163"/>
      <c r="PJM2" s="163"/>
      <c r="PJN2" s="163"/>
      <c r="PJO2" s="163"/>
      <c r="PJP2" s="163"/>
      <c r="PJQ2" s="163"/>
      <c r="PJR2" s="163"/>
      <c r="PJS2" s="163"/>
      <c r="PJT2" s="163"/>
      <c r="PJU2" s="163"/>
      <c r="PJV2" s="163"/>
      <c r="PJW2" s="163"/>
      <c r="PJX2" s="163"/>
      <c r="PJY2" s="163"/>
      <c r="PJZ2" s="163"/>
      <c r="PKA2" s="163"/>
      <c r="PKB2" s="163"/>
      <c r="PKC2" s="163"/>
      <c r="PKD2" s="163"/>
      <c r="PKE2" s="163"/>
      <c r="PKF2" s="163"/>
      <c r="PKG2" s="163"/>
      <c r="PKH2" s="163"/>
      <c r="PKI2" s="163"/>
      <c r="PKJ2" s="163"/>
      <c r="PKK2" s="163"/>
      <c r="PKL2" s="163"/>
      <c r="PKM2" s="163"/>
      <c r="PKN2" s="163"/>
      <c r="PKO2" s="163"/>
      <c r="PKP2" s="163"/>
      <c r="PKQ2" s="163"/>
      <c r="PKR2" s="163"/>
      <c r="PKS2" s="163"/>
      <c r="PKT2" s="163"/>
      <c r="PKU2" s="163"/>
      <c r="PKV2" s="163"/>
      <c r="PKW2" s="163"/>
      <c r="PKX2" s="163"/>
      <c r="PKY2" s="163"/>
      <c r="PKZ2" s="163"/>
      <c r="PLA2" s="163"/>
      <c r="PLB2" s="163"/>
      <c r="PLC2" s="163"/>
      <c r="PLD2" s="163"/>
      <c r="PLE2" s="163"/>
      <c r="PLF2" s="163"/>
      <c r="PLG2" s="163"/>
      <c r="PLH2" s="163"/>
      <c r="PLI2" s="163"/>
      <c r="PLJ2" s="163"/>
      <c r="PLK2" s="163"/>
      <c r="PLL2" s="163"/>
      <c r="PLM2" s="163"/>
      <c r="PLN2" s="163"/>
      <c r="PLO2" s="163"/>
      <c r="PLP2" s="163"/>
      <c r="PLQ2" s="163"/>
      <c r="PLR2" s="163"/>
      <c r="PLS2" s="163"/>
      <c r="PLT2" s="163"/>
      <c r="PLU2" s="163"/>
      <c r="PLV2" s="163"/>
      <c r="PLW2" s="163"/>
      <c r="PLX2" s="163"/>
      <c r="PLY2" s="163"/>
      <c r="PLZ2" s="163"/>
      <c r="PMA2" s="163"/>
      <c r="PMB2" s="163"/>
      <c r="PMC2" s="163"/>
      <c r="PMD2" s="163"/>
      <c r="PME2" s="163"/>
      <c r="PMF2" s="163"/>
      <c r="PMG2" s="163"/>
      <c r="PMH2" s="163"/>
      <c r="PMI2" s="163"/>
      <c r="PMJ2" s="163"/>
      <c r="PMK2" s="163"/>
      <c r="PML2" s="163"/>
      <c r="PMM2" s="163"/>
      <c r="PMN2" s="163"/>
      <c r="PMO2" s="163"/>
      <c r="PMP2" s="163"/>
      <c r="PMQ2" s="163"/>
      <c r="PMR2" s="163"/>
      <c r="PMS2" s="163"/>
      <c r="PMT2" s="163"/>
      <c r="PMU2" s="163"/>
      <c r="PMV2" s="163"/>
      <c r="PMW2" s="163"/>
      <c r="PMX2" s="163"/>
      <c r="PMY2" s="163"/>
      <c r="PMZ2" s="163"/>
      <c r="PNA2" s="163"/>
      <c r="PNB2" s="163"/>
      <c r="PNC2" s="163"/>
      <c r="PND2" s="163"/>
      <c r="PNE2" s="163"/>
      <c r="PNF2" s="163"/>
      <c r="PNG2" s="163"/>
      <c r="PNH2" s="163"/>
      <c r="PNI2" s="163"/>
      <c r="PNJ2" s="163"/>
      <c r="PNK2" s="163"/>
      <c r="PNL2" s="163"/>
      <c r="PNM2" s="163"/>
      <c r="PNN2" s="163"/>
      <c r="PNO2" s="163"/>
      <c r="PNP2" s="163"/>
      <c r="PNQ2" s="163"/>
      <c r="PNR2" s="163"/>
      <c r="PNS2" s="163"/>
      <c r="PNT2" s="163"/>
      <c r="PNU2" s="163"/>
      <c r="PNV2" s="163"/>
      <c r="PNW2" s="163"/>
      <c r="PNX2" s="163"/>
      <c r="PNY2" s="163"/>
      <c r="PNZ2" s="163"/>
      <c r="POA2" s="163"/>
      <c r="POB2" s="163"/>
      <c r="POC2" s="163"/>
      <c r="POD2" s="163"/>
      <c r="POE2" s="163"/>
      <c r="POF2" s="163"/>
      <c r="POG2" s="163"/>
      <c r="POH2" s="163"/>
      <c r="POI2" s="163"/>
      <c r="POJ2" s="163"/>
      <c r="POK2" s="163"/>
      <c r="POL2" s="163"/>
      <c r="POM2" s="163"/>
      <c r="PON2" s="163"/>
      <c r="POO2" s="163"/>
      <c r="POP2" s="163"/>
      <c r="POQ2" s="163"/>
      <c r="POR2" s="163"/>
      <c r="POS2" s="163"/>
      <c r="POT2" s="163"/>
      <c r="POU2" s="163"/>
      <c r="POV2" s="163"/>
      <c r="POW2" s="163"/>
      <c r="POX2" s="163"/>
      <c r="POY2" s="163"/>
      <c r="POZ2" s="163"/>
      <c r="PPA2" s="163"/>
      <c r="PPB2" s="163"/>
      <c r="PPC2" s="163"/>
      <c r="PPD2" s="163"/>
      <c r="PPE2" s="163"/>
      <c r="PPF2" s="163"/>
      <c r="PPG2" s="163"/>
      <c r="PPH2" s="163"/>
      <c r="PPI2" s="163"/>
      <c r="PPJ2" s="163"/>
      <c r="PPK2" s="163"/>
      <c r="PPL2" s="163"/>
      <c r="PPM2" s="163"/>
      <c r="PPN2" s="163"/>
      <c r="PPO2" s="163"/>
      <c r="PPP2" s="163"/>
      <c r="PPQ2" s="163"/>
      <c r="PPR2" s="163"/>
      <c r="PPS2" s="163"/>
      <c r="PPT2" s="163"/>
      <c r="PPU2" s="163"/>
      <c r="PPV2" s="163"/>
      <c r="PPW2" s="163"/>
      <c r="PPX2" s="163"/>
      <c r="PPY2" s="163"/>
      <c r="PPZ2" s="163"/>
      <c r="PQA2" s="163"/>
      <c r="PQB2" s="163"/>
      <c r="PQC2" s="163"/>
      <c r="PQD2" s="163"/>
      <c r="PQE2" s="163"/>
      <c r="PQF2" s="163"/>
      <c r="PQG2" s="163"/>
      <c r="PQH2" s="163"/>
      <c r="PQI2" s="163"/>
      <c r="PQJ2" s="163"/>
      <c r="PQK2" s="163"/>
      <c r="PQL2" s="163"/>
      <c r="PQM2" s="163"/>
      <c r="PQN2" s="163"/>
      <c r="PQO2" s="163"/>
      <c r="PQP2" s="163"/>
      <c r="PQQ2" s="163"/>
      <c r="PQR2" s="163"/>
      <c r="PQS2" s="163"/>
      <c r="PQT2" s="163"/>
      <c r="PQU2" s="163"/>
      <c r="PQV2" s="163"/>
      <c r="PQW2" s="163"/>
      <c r="PQX2" s="163"/>
      <c r="PQY2" s="163"/>
      <c r="PQZ2" s="163"/>
      <c r="PRA2" s="163"/>
      <c r="PRB2" s="163"/>
      <c r="PRC2" s="163"/>
      <c r="PRD2" s="163"/>
      <c r="PRE2" s="163"/>
      <c r="PRF2" s="163"/>
      <c r="PRG2" s="163"/>
      <c r="PRH2" s="163"/>
      <c r="PRI2" s="163"/>
      <c r="PRJ2" s="163"/>
      <c r="PRK2" s="163"/>
      <c r="PRL2" s="163"/>
      <c r="PRM2" s="163"/>
      <c r="PRN2" s="163"/>
      <c r="PRO2" s="163"/>
      <c r="PRP2" s="163"/>
      <c r="PRQ2" s="163"/>
      <c r="PRR2" s="163"/>
      <c r="PRS2" s="163"/>
      <c r="PRT2" s="163"/>
      <c r="PRU2" s="163"/>
      <c r="PRV2" s="163"/>
      <c r="PRW2" s="163"/>
      <c r="PRX2" s="163"/>
      <c r="PRY2" s="163"/>
      <c r="PRZ2" s="163"/>
      <c r="PSA2" s="163"/>
      <c r="PSB2" s="163"/>
      <c r="PSC2" s="163"/>
      <c r="PSD2" s="163"/>
      <c r="PSE2" s="163"/>
      <c r="PSF2" s="163"/>
      <c r="PSG2" s="163"/>
      <c r="PSH2" s="163"/>
      <c r="PSI2" s="163"/>
      <c r="PSJ2" s="163"/>
      <c r="PSK2" s="163"/>
      <c r="PSL2" s="163"/>
      <c r="PSM2" s="163"/>
      <c r="PSN2" s="163"/>
      <c r="PSO2" s="163"/>
      <c r="PSP2" s="163"/>
      <c r="PSQ2" s="163"/>
      <c r="PSR2" s="163"/>
      <c r="PSS2" s="163"/>
      <c r="PST2" s="163"/>
      <c r="PSU2" s="163"/>
      <c r="PSV2" s="163"/>
      <c r="PSW2" s="163"/>
      <c r="PSX2" s="163"/>
      <c r="PSY2" s="163"/>
      <c r="PSZ2" s="163"/>
      <c r="PTA2" s="163"/>
      <c r="PTB2" s="163"/>
      <c r="PTC2" s="163"/>
      <c r="PTD2" s="163"/>
      <c r="PTE2" s="163"/>
      <c r="PTF2" s="163"/>
      <c r="PTG2" s="163"/>
      <c r="PTH2" s="163"/>
      <c r="PTI2" s="163"/>
      <c r="PTJ2" s="163"/>
      <c r="PTK2" s="163"/>
      <c r="PTL2" s="163"/>
      <c r="PTM2" s="163"/>
      <c r="PTN2" s="163"/>
      <c r="PTO2" s="163"/>
      <c r="PTP2" s="163"/>
      <c r="PTQ2" s="163"/>
      <c r="PTR2" s="163"/>
      <c r="PTS2" s="163"/>
      <c r="PTT2" s="163"/>
      <c r="PTU2" s="163"/>
      <c r="PTV2" s="163"/>
      <c r="PTW2" s="163"/>
      <c r="PTX2" s="163"/>
      <c r="PTY2" s="163"/>
      <c r="PTZ2" s="163"/>
      <c r="PUA2" s="163"/>
      <c r="PUB2" s="163"/>
      <c r="PUC2" s="163"/>
      <c r="PUD2" s="163"/>
      <c r="PUE2" s="163"/>
      <c r="PUF2" s="163"/>
      <c r="PUG2" s="163"/>
      <c r="PUH2" s="163"/>
      <c r="PUI2" s="163"/>
      <c r="PUJ2" s="163"/>
      <c r="PUK2" s="163"/>
      <c r="PUL2" s="163"/>
      <c r="PUM2" s="163"/>
      <c r="PUN2" s="163"/>
      <c r="PUO2" s="163"/>
      <c r="PUP2" s="163"/>
      <c r="PUQ2" s="163"/>
      <c r="PUR2" s="163"/>
      <c r="PUS2" s="163"/>
      <c r="PUT2" s="163"/>
      <c r="PUU2" s="163"/>
      <c r="PUV2" s="163"/>
      <c r="PUW2" s="163"/>
      <c r="PUX2" s="163"/>
      <c r="PUY2" s="163"/>
      <c r="PUZ2" s="163"/>
      <c r="PVA2" s="163"/>
      <c r="PVB2" s="163"/>
      <c r="PVC2" s="163"/>
      <c r="PVD2" s="163"/>
      <c r="PVE2" s="163"/>
      <c r="PVF2" s="163"/>
      <c r="PVG2" s="163"/>
      <c r="PVH2" s="163"/>
      <c r="PVI2" s="163"/>
      <c r="PVJ2" s="163"/>
      <c r="PVK2" s="163"/>
      <c r="PVL2" s="163"/>
      <c r="PVM2" s="163"/>
      <c r="PVN2" s="163"/>
      <c r="PVO2" s="163"/>
      <c r="PVP2" s="163"/>
      <c r="PVQ2" s="163"/>
      <c r="PVR2" s="163"/>
      <c r="PVS2" s="163"/>
      <c r="PVT2" s="163"/>
      <c r="PVU2" s="163"/>
      <c r="PVV2" s="163"/>
      <c r="PVW2" s="163"/>
      <c r="PVX2" s="163"/>
      <c r="PVY2" s="163"/>
      <c r="PVZ2" s="163"/>
      <c r="PWA2" s="163"/>
      <c r="PWB2" s="163"/>
      <c r="PWC2" s="163"/>
      <c r="PWD2" s="163"/>
      <c r="PWE2" s="163"/>
      <c r="PWF2" s="163"/>
      <c r="PWG2" s="163"/>
      <c r="PWH2" s="163"/>
      <c r="PWI2" s="163"/>
      <c r="PWJ2" s="163"/>
      <c r="PWK2" s="163"/>
      <c r="PWL2" s="163"/>
      <c r="PWM2" s="163"/>
      <c r="PWN2" s="163"/>
      <c r="PWO2" s="163"/>
      <c r="PWP2" s="163"/>
      <c r="PWQ2" s="163"/>
      <c r="PWR2" s="163"/>
      <c r="PWS2" s="163"/>
      <c r="PWT2" s="163"/>
      <c r="PWU2" s="163"/>
      <c r="PWV2" s="163"/>
      <c r="PWW2" s="163"/>
      <c r="PWX2" s="163"/>
      <c r="PWY2" s="163"/>
      <c r="PWZ2" s="163"/>
      <c r="PXA2" s="163"/>
      <c r="PXB2" s="163"/>
      <c r="PXC2" s="163"/>
      <c r="PXD2" s="163"/>
      <c r="PXE2" s="163"/>
      <c r="PXF2" s="163"/>
      <c r="PXG2" s="163"/>
      <c r="PXH2" s="163"/>
      <c r="PXI2" s="163"/>
      <c r="PXJ2" s="163"/>
      <c r="PXK2" s="163"/>
      <c r="PXL2" s="163"/>
      <c r="PXM2" s="163"/>
      <c r="PXN2" s="163"/>
      <c r="PXO2" s="163"/>
      <c r="PXP2" s="163"/>
      <c r="PXQ2" s="163"/>
      <c r="PXR2" s="163"/>
      <c r="PXS2" s="163"/>
      <c r="PXT2" s="163"/>
      <c r="PXU2" s="163"/>
      <c r="PXV2" s="163"/>
      <c r="PXW2" s="163"/>
      <c r="PXX2" s="163"/>
      <c r="PXY2" s="163"/>
      <c r="PXZ2" s="163"/>
      <c r="PYA2" s="163"/>
      <c r="PYB2" s="163"/>
      <c r="PYC2" s="163"/>
      <c r="PYD2" s="163"/>
      <c r="PYE2" s="163"/>
      <c r="PYF2" s="163"/>
      <c r="PYG2" s="163"/>
      <c r="PYH2" s="163"/>
      <c r="PYI2" s="163"/>
      <c r="PYJ2" s="163"/>
      <c r="PYK2" s="163"/>
      <c r="PYL2" s="163"/>
      <c r="PYM2" s="163"/>
      <c r="PYN2" s="163"/>
      <c r="PYO2" s="163"/>
      <c r="PYP2" s="163"/>
      <c r="PYQ2" s="163"/>
      <c r="PYR2" s="163"/>
      <c r="PYS2" s="163"/>
      <c r="PYT2" s="163"/>
      <c r="PYU2" s="163"/>
      <c r="PYV2" s="163"/>
      <c r="PYW2" s="163"/>
      <c r="PYX2" s="163"/>
      <c r="PYY2" s="163"/>
      <c r="PYZ2" s="163"/>
      <c r="PZA2" s="163"/>
      <c r="PZB2" s="163"/>
      <c r="PZC2" s="163"/>
      <c r="PZD2" s="163"/>
      <c r="PZE2" s="163"/>
      <c r="PZF2" s="163"/>
      <c r="PZG2" s="163"/>
      <c r="PZH2" s="163"/>
      <c r="PZI2" s="163"/>
      <c r="PZJ2" s="163"/>
      <c r="PZK2" s="163"/>
      <c r="PZL2" s="163"/>
      <c r="PZM2" s="163"/>
      <c r="PZN2" s="163"/>
      <c r="PZO2" s="163"/>
      <c r="PZP2" s="163"/>
      <c r="PZQ2" s="163"/>
      <c r="PZR2" s="163"/>
      <c r="PZS2" s="163"/>
      <c r="PZT2" s="163"/>
      <c r="PZU2" s="163"/>
      <c r="PZV2" s="163"/>
      <c r="PZW2" s="163"/>
      <c r="PZX2" s="163"/>
      <c r="PZY2" s="163"/>
      <c r="PZZ2" s="163"/>
      <c r="QAA2" s="163"/>
      <c r="QAB2" s="163"/>
      <c r="QAC2" s="163"/>
      <c r="QAD2" s="163"/>
      <c r="QAE2" s="163"/>
      <c r="QAF2" s="163"/>
      <c r="QAG2" s="163"/>
      <c r="QAH2" s="163"/>
      <c r="QAI2" s="163"/>
      <c r="QAJ2" s="163"/>
      <c r="QAK2" s="163"/>
      <c r="QAL2" s="163"/>
      <c r="QAM2" s="163"/>
      <c r="QAN2" s="163"/>
      <c r="QAO2" s="163"/>
      <c r="QAP2" s="163"/>
      <c r="QAQ2" s="163"/>
      <c r="QAR2" s="163"/>
      <c r="QAS2" s="163"/>
      <c r="QAT2" s="163"/>
      <c r="QAU2" s="163"/>
      <c r="QAV2" s="163"/>
      <c r="QAW2" s="163"/>
      <c r="QAX2" s="163"/>
      <c r="QAY2" s="163"/>
      <c r="QAZ2" s="163"/>
      <c r="QBA2" s="163"/>
      <c r="QBB2" s="163"/>
      <c r="QBC2" s="163"/>
      <c r="QBD2" s="163"/>
      <c r="QBE2" s="163"/>
      <c r="QBF2" s="163"/>
      <c r="QBG2" s="163"/>
      <c r="QBH2" s="163"/>
      <c r="QBI2" s="163"/>
      <c r="QBJ2" s="163"/>
      <c r="QBK2" s="163"/>
      <c r="QBL2" s="163"/>
      <c r="QBM2" s="163"/>
      <c r="QBN2" s="163"/>
      <c r="QBO2" s="163"/>
      <c r="QBP2" s="163"/>
      <c r="QBQ2" s="163"/>
      <c r="QBR2" s="163"/>
      <c r="QBS2" s="163"/>
      <c r="QBT2" s="163"/>
      <c r="QBU2" s="163"/>
      <c r="QBV2" s="163"/>
      <c r="QBW2" s="163"/>
      <c r="QBX2" s="163"/>
      <c r="QBY2" s="163"/>
      <c r="QBZ2" s="163"/>
      <c r="QCA2" s="163"/>
      <c r="QCB2" s="163"/>
      <c r="QCC2" s="163"/>
      <c r="QCD2" s="163"/>
      <c r="QCE2" s="163"/>
      <c r="QCF2" s="163"/>
      <c r="QCG2" s="163"/>
      <c r="QCH2" s="163"/>
      <c r="QCI2" s="163"/>
      <c r="QCJ2" s="163"/>
      <c r="QCK2" s="163"/>
      <c r="QCL2" s="163"/>
      <c r="QCM2" s="163"/>
      <c r="QCN2" s="163"/>
      <c r="QCO2" s="163"/>
      <c r="QCP2" s="163"/>
      <c r="QCQ2" s="163"/>
      <c r="QCR2" s="163"/>
      <c r="QCS2" s="163"/>
      <c r="QCT2" s="163"/>
      <c r="QCU2" s="163"/>
      <c r="QCV2" s="163"/>
      <c r="QCW2" s="163"/>
      <c r="QCX2" s="163"/>
      <c r="QCY2" s="163"/>
      <c r="QCZ2" s="163"/>
      <c r="QDA2" s="163"/>
      <c r="QDB2" s="163"/>
      <c r="QDC2" s="163"/>
      <c r="QDD2" s="163"/>
      <c r="QDE2" s="163"/>
      <c r="QDF2" s="163"/>
      <c r="QDG2" s="163"/>
      <c r="QDH2" s="163"/>
      <c r="QDI2" s="163"/>
      <c r="QDJ2" s="163"/>
      <c r="QDK2" s="163"/>
      <c r="QDL2" s="163"/>
      <c r="QDM2" s="163"/>
      <c r="QDN2" s="163"/>
      <c r="QDO2" s="163"/>
      <c r="QDP2" s="163"/>
      <c r="QDQ2" s="163"/>
      <c r="QDR2" s="163"/>
      <c r="QDS2" s="163"/>
      <c r="QDT2" s="163"/>
      <c r="QDU2" s="163"/>
      <c r="QDV2" s="163"/>
      <c r="QDW2" s="163"/>
      <c r="QDX2" s="163"/>
      <c r="QDY2" s="163"/>
      <c r="QDZ2" s="163"/>
      <c r="QEA2" s="163"/>
      <c r="QEB2" s="163"/>
      <c r="QEC2" s="163"/>
      <c r="QED2" s="163"/>
      <c r="QEE2" s="163"/>
      <c r="QEF2" s="163"/>
      <c r="QEG2" s="163"/>
      <c r="QEH2" s="163"/>
      <c r="QEI2" s="163"/>
      <c r="QEJ2" s="163"/>
      <c r="QEK2" s="163"/>
      <c r="QEL2" s="163"/>
      <c r="QEM2" s="163"/>
      <c r="QEN2" s="163"/>
      <c r="QEO2" s="163"/>
      <c r="QEP2" s="163"/>
      <c r="QEQ2" s="163"/>
      <c r="QER2" s="163"/>
      <c r="QES2" s="163"/>
      <c r="QET2" s="163"/>
      <c r="QEU2" s="163"/>
      <c r="QEV2" s="163"/>
      <c r="QEW2" s="163"/>
      <c r="QEX2" s="163"/>
      <c r="QEY2" s="163"/>
      <c r="QEZ2" s="163"/>
      <c r="QFA2" s="163"/>
      <c r="QFB2" s="163"/>
      <c r="QFC2" s="163"/>
      <c r="QFD2" s="163"/>
      <c r="QFE2" s="163"/>
      <c r="QFF2" s="163"/>
      <c r="QFG2" s="163"/>
      <c r="QFH2" s="163"/>
      <c r="QFI2" s="163"/>
      <c r="QFJ2" s="163"/>
      <c r="QFK2" s="163"/>
      <c r="QFL2" s="163"/>
      <c r="QFM2" s="163"/>
      <c r="QFN2" s="163"/>
      <c r="QFO2" s="163"/>
      <c r="QFP2" s="163"/>
      <c r="QFQ2" s="163"/>
      <c r="QFR2" s="163"/>
      <c r="QFS2" s="163"/>
      <c r="QFT2" s="163"/>
      <c r="QFU2" s="163"/>
      <c r="QFV2" s="163"/>
      <c r="QFW2" s="163"/>
      <c r="QFX2" s="163"/>
      <c r="QFY2" s="163"/>
      <c r="QFZ2" s="163"/>
      <c r="QGA2" s="163"/>
      <c r="QGB2" s="163"/>
      <c r="QGC2" s="163"/>
      <c r="QGD2" s="163"/>
      <c r="QGE2" s="163"/>
      <c r="QGF2" s="163"/>
      <c r="QGG2" s="163"/>
      <c r="QGH2" s="163"/>
      <c r="QGI2" s="163"/>
      <c r="QGJ2" s="163"/>
      <c r="QGK2" s="163"/>
      <c r="QGL2" s="163"/>
      <c r="QGM2" s="163"/>
      <c r="QGN2" s="163"/>
      <c r="QGO2" s="163"/>
      <c r="QGP2" s="163"/>
      <c r="QGQ2" s="163"/>
      <c r="QGR2" s="163"/>
      <c r="QGS2" s="163"/>
      <c r="QGT2" s="163"/>
      <c r="QGU2" s="163"/>
      <c r="QGV2" s="163"/>
      <c r="QGW2" s="163"/>
      <c r="QGX2" s="163"/>
      <c r="QGY2" s="163"/>
      <c r="QGZ2" s="163"/>
      <c r="QHA2" s="163"/>
      <c r="QHB2" s="163"/>
      <c r="QHC2" s="163"/>
      <c r="QHD2" s="163"/>
      <c r="QHE2" s="163"/>
      <c r="QHF2" s="163"/>
      <c r="QHG2" s="163"/>
      <c r="QHH2" s="163"/>
      <c r="QHI2" s="163"/>
      <c r="QHJ2" s="163"/>
      <c r="QHK2" s="163"/>
      <c r="QHL2" s="163"/>
      <c r="QHM2" s="163"/>
      <c r="QHN2" s="163"/>
      <c r="QHO2" s="163"/>
      <c r="QHP2" s="163"/>
      <c r="QHQ2" s="163"/>
      <c r="QHR2" s="163"/>
      <c r="QHS2" s="163"/>
      <c r="QHT2" s="163"/>
      <c r="QHU2" s="163"/>
      <c r="QHV2" s="163"/>
      <c r="QHW2" s="163"/>
      <c r="QHX2" s="163"/>
      <c r="QHY2" s="163"/>
      <c r="QHZ2" s="163"/>
      <c r="QIA2" s="163"/>
      <c r="QIB2" s="163"/>
      <c r="QIC2" s="163"/>
      <c r="QID2" s="163"/>
      <c r="QIE2" s="163"/>
      <c r="QIF2" s="163"/>
      <c r="QIG2" s="163"/>
      <c r="QIH2" s="163"/>
      <c r="QII2" s="163"/>
      <c r="QIJ2" s="163"/>
      <c r="QIK2" s="163"/>
      <c r="QIL2" s="163"/>
      <c r="QIM2" s="163"/>
      <c r="QIN2" s="163"/>
      <c r="QIO2" s="163"/>
      <c r="QIP2" s="163"/>
      <c r="QIQ2" s="163"/>
      <c r="QIR2" s="163"/>
      <c r="QIS2" s="163"/>
      <c r="QIT2" s="163"/>
      <c r="QIU2" s="163"/>
      <c r="QIV2" s="163"/>
      <c r="QIW2" s="163"/>
      <c r="QIX2" s="163"/>
      <c r="QIY2" s="163"/>
      <c r="QIZ2" s="163"/>
      <c r="QJA2" s="163"/>
      <c r="QJB2" s="163"/>
      <c r="QJC2" s="163"/>
      <c r="QJD2" s="163"/>
      <c r="QJE2" s="163"/>
      <c r="QJF2" s="163"/>
      <c r="QJG2" s="163"/>
      <c r="QJH2" s="163"/>
      <c r="QJI2" s="163"/>
      <c r="QJJ2" s="163"/>
      <c r="QJK2" s="163"/>
      <c r="QJL2" s="163"/>
      <c r="QJM2" s="163"/>
      <c r="QJN2" s="163"/>
      <c r="QJO2" s="163"/>
      <c r="QJP2" s="163"/>
      <c r="QJQ2" s="163"/>
      <c r="QJR2" s="163"/>
      <c r="QJS2" s="163"/>
      <c r="QJT2" s="163"/>
      <c r="QJU2" s="163"/>
      <c r="QJV2" s="163"/>
      <c r="QJW2" s="163"/>
      <c r="QJX2" s="163"/>
      <c r="QJY2" s="163"/>
      <c r="QJZ2" s="163"/>
      <c r="QKA2" s="163"/>
      <c r="QKB2" s="163"/>
      <c r="QKC2" s="163"/>
      <c r="QKD2" s="163"/>
      <c r="QKE2" s="163"/>
      <c r="QKF2" s="163"/>
      <c r="QKG2" s="163"/>
      <c r="QKH2" s="163"/>
      <c r="QKI2" s="163"/>
      <c r="QKJ2" s="163"/>
      <c r="QKK2" s="163"/>
      <c r="QKL2" s="163"/>
      <c r="QKM2" s="163"/>
      <c r="QKN2" s="163"/>
      <c r="QKO2" s="163"/>
      <c r="QKP2" s="163"/>
      <c r="QKQ2" s="163"/>
      <c r="QKR2" s="163"/>
      <c r="QKS2" s="163"/>
      <c r="QKT2" s="163"/>
      <c r="QKU2" s="163"/>
      <c r="QKV2" s="163"/>
      <c r="QKW2" s="163"/>
      <c r="QKX2" s="163"/>
      <c r="QKY2" s="163"/>
      <c r="QKZ2" s="163"/>
      <c r="QLA2" s="163"/>
      <c r="QLB2" s="163"/>
      <c r="QLC2" s="163"/>
      <c r="QLD2" s="163"/>
      <c r="QLE2" s="163"/>
      <c r="QLF2" s="163"/>
      <c r="QLG2" s="163"/>
      <c r="QLH2" s="163"/>
      <c r="QLI2" s="163"/>
      <c r="QLJ2" s="163"/>
      <c r="QLK2" s="163"/>
      <c r="QLL2" s="163"/>
      <c r="QLM2" s="163"/>
      <c r="QLN2" s="163"/>
      <c r="QLO2" s="163"/>
      <c r="QLP2" s="163"/>
      <c r="QLQ2" s="163"/>
      <c r="QLR2" s="163"/>
      <c r="QLS2" s="163"/>
      <c r="QLT2" s="163"/>
      <c r="QLU2" s="163"/>
      <c r="QLV2" s="163"/>
      <c r="QLW2" s="163"/>
      <c r="QLX2" s="163"/>
      <c r="QLY2" s="163"/>
      <c r="QLZ2" s="163"/>
      <c r="QMA2" s="163"/>
      <c r="QMB2" s="163"/>
      <c r="QMC2" s="163"/>
      <c r="QMD2" s="163"/>
      <c r="QME2" s="163"/>
      <c r="QMF2" s="163"/>
      <c r="QMG2" s="163"/>
      <c r="QMH2" s="163"/>
      <c r="QMI2" s="163"/>
      <c r="QMJ2" s="163"/>
      <c r="QMK2" s="163"/>
      <c r="QML2" s="163"/>
      <c r="QMM2" s="163"/>
      <c r="QMN2" s="163"/>
      <c r="QMO2" s="163"/>
      <c r="QMP2" s="163"/>
      <c r="QMQ2" s="163"/>
      <c r="QMR2" s="163"/>
      <c r="QMS2" s="163"/>
      <c r="QMT2" s="163"/>
      <c r="QMU2" s="163"/>
      <c r="QMV2" s="163"/>
      <c r="QMW2" s="163"/>
      <c r="QMX2" s="163"/>
      <c r="QMY2" s="163"/>
      <c r="QMZ2" s="163"/>
      <c r="QNA2" s="163"/>
      <c r="QNB2" s="163"/>
      <c r="QNC2" s="163"/>
      <c r="QND2" s="163"/>
      <c r="QNE2" s="163"/>
      <c r="QNF2" s="163"/>
      <c r="QNG2" s="163"/>
      <c r="QNH2" s="163"/>
      <c r="QNI2" s="163"/>
      <c r="QNJ2" s="163"/>
      <c r="QNK2" s="163"/>
      <c r="QNL2" s="163"/>
      <c r="QNM2" s="163"/>
      <c r="QNN2" s="163"/>
      <c r="QNO2" s="163"/>
      <c r="QNP2" s="163"/>
      <c r="QNQ2" s="163"/>
      <c r="QNR2" s="163"/>
      <c r="QNS2" s="163"/>
      <c r="QNT2" s="163"/>
      <c r="QNU2" s="163"/>
      <c r="QNV2" s="163"/>
      <c r="QNW2" s="163"/>
      <c r="QNX2" s="163"/>
      <c r="QNY2" s="163"/>
      <c r="QNZ2" s="163"/>
      <c r="QOA2" s="163"/>
      <c r="QOB2" s="163"/>
      <c r="QOC2" s="163"/>
      <c r="QOD2" s="163"/>
      <c r="QOE2" s="163"/>
      <c r="QOF2" s="163"/>
      <c r="QOG2" s="163"/>
      <c r="QOH2" s="163"/>
      <c r="QOI2" s="163"/>
      <c r="QOJ2" s="163"/>
      <c r="QOK2" s="163"/>
      <c r="QOL2" s="163"/>
      <c r="QOM2" s="163"/>
      <c r="QON2" s="163"/>
      <c r="QOO2" s="163"/>
      <c r="QOP2" s="163"/>
      <c r="QOQ2" s="163"/>
      <c r="QOR2" s="163"/>
      <c r="QOS2" s="163"/>
      <c r="QOT2" s="163"/>
      <c r="QOU2" s="163"/>
      <c r="QOV2" s="163"/>
      <c r="QOW2" s="163"/>
      <c r="QOX2" s="163"/>
      <c r="QOY2" s="163"/>
      <c r="QOZ2" s="163"/>
      <c r="QPA2" s="163"/>
      <c r="QPB2" s="163"/>
      <c r="QPC2" s="163"/>
      <c r="QPD2" s="163"/>
      <c r="QPE2" s="163"/>
      <c r="QPF2" s="163"/>
      <c r="QPG2" s="163"/>
      <c r="QPH2" s="163"/>
      <c r="QPI2" s="163"/>
      <c r="QPJ2" s="163"/>
      <c r="QPK2" s="163"/>
      <c r="QPL2" s="163"/>
      <c r="QPM2" s="163"/>
      <c r="QPN2" s="163"/>
      <c r="QPO2" s="163"/>
      <c r="QPP2" s="163"/>
      <c r="QPQ2" s="163"/>
      <c r="QPR2" s="163"/>
      <c r="QPS2" s="163"/>
      <c r="QPT2" s="163"/>
      <c r="QPU2" s="163"/>
      <c r="QPV2" s="163"/>
      <c r="QPW2" s="163"/>
      <c r="QPX2" s="163"/>
      <c r="QPY2" s="163"/>
      <c r="QPZ2" s="163"/>
      <c r="QQA2" s="163"/>
      <c r="QQB2" s="163"/>
      <c r="QQC2" s="163"/>
      <c r="QQD2" s="163"/>
      <c r="QQE2" s="163"/>
      <c r="QQF2" s="163"/>
      <c r="QQG2" s="163"/>
      <c r="QQH2" s="163"/>
      <c r="QQI2" s="163"/>
      <c r="QQJ2" s="163"/>
      <c r="QQK2" s="163"/>
      <c r="QQL2" s="163"/>
      <c r="QQM2" s="163"/>
      <c r="QQN2" s="163"/>
      <c r="QQO2" s="163"/>
      <c r="QQP2" s="163"/>
      <c r="QQQ2" s="163"/>
      <c r="QQR2" s="163"/>
      <c r="QQS2" s="163"/>
      <c r="QQT2" s="163"/>
      <c r="QQU2" s="163"/>
      <c r="QQV2" s="163"/>
      <c r="QQW2" s="163"/>
      <c r="QQX2" s="163"/>
      <c r="QQY2" s="163"/>
      <c r="QQZ2" s="163"/>
      <c r="QRA2" s="163"/>
      <c r="QRB2" s="163"/>
      <c r="QRC2" s="163"/>
      <c r="QRD2" s="163"/>
      <c r="QRE2" s="163"/>
      <c r="QRF2" s="163"/>
      <c r="QRG2" s="163"/>
      <c r="QRH2" s="163"/>
      <c r="QRI2" s="163"/>
      <c r="QRJ2" s="163"/>
      <c r="QRK2" s="163"/>
      <c r="QRL2" s="163"/>
      <c r="QRM2" s="163"/>
      <c r="QRN2" s="163"/>
      <c r="QRO2" s="163"/>
      <c r="QRP2" s="163"/>
      <c r="QRQ2" s="163"/>
      <c r="QRR2" s="163"/>
      <c r="QRS2" s="163"/>
      <c r="QRT2" s="163"/>
      <c r="QRU2" s="163"/>
      <c r="QRV2" s="163"/>
      <c r="QRW2" s="163"/>
      <c r="QRX2" s="163"/>
      <c r="QRY2" s="163"/>
      <c r="QRZ2" s="163"/>
      <c r="QSA2" s="163"/>
      <c r="QSB2" s="163"/>
      <c r="QSC2" s="163"/>
      <c r="QSD2" s="163"/>
      <c r="QSE2" s="163"/>
      <c r="QSF2" s="163"/>
      <c r="QSG2" s="163"/>
      <c r="QSH2" s="163"/>
      <c r="QSI2" s="163"/>
      <c r="QSJ2" s="163"/>
      <c r="QSK2" s="163"/>
      <c r="QSL2" s="163"/>
      <c r="QSM2" s="163"/>
      <c r="QSN2" s="163"/>
      <c r="QSO2" s="163"/>
      <c r="QSP2" s="163"/>
      <c r="QSQ2" s="163"/>
      <c r="QSR2" s="163"/>
      <c r="QSS2" s="163"/>
      <c r="QST2" s="163"/>
      <c r="QSU2" s="163"/>
      <c r="QSV2" s="163"/>
      <c r="QSW2" s="163"/>
      <c r="QSX2" s="163"/>
      <c r="QSY2" s="163"/>
      <c r="QSZ2" s="163"/>
      <c r="QTA2" s="163"/>
      <c r="QTB2" s="163"/>
      <c r="QTC2" s="163"/>
      <c r="QTD2" s="163"/>
      <c r="QTE2" s="163"/>
      <c r="QTF2" s="163"/>
      <c r="QTG2" s="163"/>
      <c r="QTH2" s="163"/>
      <c r="QTI2" s="163"/>
      <c r="QTJ2" s="163"/>
      <c r="QTK2" s="163"/>
      <c r="QTL2" s="163"/>
      <c r="QTM2" s="163"/>
      <c r="QTN2" s="163"/>
      <c r="QTO2" s="163"/>
      <c r="QTP2" s="163"/>
      <c r="QTQ2" s="163"/>
      <c r="QTR2" s="163"/>
      <c r="QTS2" s="163"/>
      <c r="QTT2" s="163"/>
      <c r="QTU2" s="163"/>
      <c r="QTV2" s="163"/>
      <c r="QTW2" s="163"/>
      <c r="QTX2" s="163"/>
      <c r="QTY2" s="163"/>
      <c r="QTZ2" s="163"/>
      <c r="QUA2" s="163"/>
      <c r="QUB2" s="163"/>
      <c r="QUC2" s="163"/>
      <c r="QUD2" s="163"/>
      <c r="QUE2" s="163"/>
      <c r="QUF2" s="163"/>
      <c r="QUG2" s="163"/>
      <c r="QUH2" s="163"/>
      <c r="QUI2" s="163"/>
      <c r="QUJ2" s="163"/>
      <c r="QUK2" s="163"/>
      <c r="QUL2" s="163"/>
      <c r="QUM2" s="163"/>
      <c r="QUN2" s="163"/>
      <c r="QUO2" s="163"/>
      <c r="QUP2" s="163"/>
      <c r="QUQ2" s="163"/>
      <c r="QUR2" s="163"/>
      <c r="QUS2" s="163"/>
      <c r="QUT2" s="163"/>
      <c r="QUU2" s="163"/>
      <c r="QUV2" s="163"/>
      <c r="QUW2" s="163"/>
      <c r="QUX2" s="163"/>
      <c r="QUY2" s="163"/>
      <c r="QUZ2" s="163"/>
      <c r="QVA2" s="163"/>
      <c r="QVB2" s="163"/>
      <c r="QVC2" s="163"/>
      <c r="QVD2" s="163"/>
      <c r="QVE2" s="163"/>
      <c r="QVF2" s="163"/>
      <c r="QVG2" s="163"/>
      <c r="QVH2" s="163"/>
      <c r="QVI2" s="163"/>
      <c r="QVJ2" s="163"/>
      <c r="QVK2" s="163"/>
      <c r="QVL2" s="163"/>
      <c r="QVM2" s="163"/>
      <c r="QVN2" s="163"/>
      <c r="QVO2" s="163"/>
      <c r="QVP2" s="163"/>
      <c r="QVQ2" s="163"/>
      <c r="QVR2" s="163"/>
      <c r="QVS2" s="163"/>
      <c r="QVT2" s="163"/>
      <c r="QVU2" s="163"/>
      <c r="QVV2" s="163"/>
      <c r="QVW2" s="163"/>
      <c r="QVX2" s="163"/>
      <c r="QVY2" s="163"/>
      <c r="QVZ2" s="163"/>
      <c r="QWA2" s="163"/>
      <c r="QWB2" s="163"/>
      <c r="QWC2" s="163"/>
      <c r="QWD2" s="163"/>
      <c r="QWE2" s="163"/>
      <c r="QWF2" s="163"/>
      <c r="QWG2" s="163"/>
      <c r="QWH2" s="163"/>
      <c r="QWI2" s="163"/>
      <c r="QWJ2" s="163"/>
      <c r="QWK2" s="163"/>
      <c r="QWL2" s="163"/>
      <c r="QWM2" s="163"/>
      <c r="QWN2" s="163"/>
      <c r="QWO2" s="163"/>
      <c r="QWP2" s="163"/>
      <c r="QWQ2" s="163"/>
      <c r="QWR2" s="163"/>
      <c r="QWS2" s="163"/>
      <c r="QWT2" s="163"/>
      <c r="QWU2" s="163"/>
      <c r="QWV2" s="163"/>
      <c r="QWW2" s="163"/>
      <c r="QWX2" s="163"/>
      <c r="QWY2" s="163"/>
      <c r="QWZ2" s="163"/>
      <c r="QXA2" s="163"/>
      <c r="QXB2" s="163"/>
      <c r="QXC2" s="163"/>
      <c r="QXD2" s="163"/>
      <c r="QXE2" s="163"/>
      <c r="QXF2" s="163"/>
      <c r="QXG2" s="163"/>
      <c r="QXH2" s="163"/>
      <c r="QXI2" s="163"/>
      <c r="QXJ2" s="163"/>
      <c r="QXK2" s="163"/>
      <c r="QXL2" s="163"/>
      <c r="QXM2" s="163"/>
      <c r="QXN2" s="163"/>
      <c r="QXO2" s="163"/>
      <c r="QXP2" s="163"/>
      <c r="QXQ2" s="163"/>
      <c r="QXR2" s="163"/>
      <c r="QXS2" s="163"/>
      <c r="QXT2" s="163"/>
      <c r="QXU2" s="163"/>
      <c r="QXV2" s="163"/>
      <c r="QXW2" s="163"/>
      <c r="QXX2" s="163"/>
      <c r="QXY2" s="163"/>
      <c r="QXZ2" s="163"/>
      <c r="QYA2" s="163"/>
      <c r="QYB2" s="163"/>
      <c r="QYC2" s="163"/>
      <c r="QYD2" s="163"/>
      <c r="QYE2" s="163"/>
      <c r="QYF2" s="163"/>
      <c r="QYG2" s="163"/>
      <c r="QYH2" s="163"/>
      <c r="QYI2" s="163"/>
      <c r="QYJ2" s="163"/>
      <c r="QYK2" s="163"/>
      <c r="QYL2" s="163"/>
      <c r="QYM2" s="163"/>
      <c r="QYN2" s="163"/>
      <c r="QYO2" s="163"/>
      <c r="QYP2" s="163"/>
      <c r="QYQ2" s="163"/>
      <c r="QYR2" s="163"/>
      <c r="QYS2" s="163"/>
      <c r="QYT2" s="163"/>
      <c r="QYU2" s="163"/>
      <c r="QYV2" s="163"/>
      <c r="QYW2" s="163"/>
      <c r="QYX2" s="163"/>
      <c r="QYY2" s="163"/>
      <c r="QYZ2" s="163"/>
      <c r="QZA2" s="163"/>
      <c r="QZB2" s="163"/>
      <c r="QZC2" s="163"/>
      <c r="QZD2" s="163"/>
      <c r="QZE2" s="163"/>
      <c r="QZF2" s="163"/>
      <c r="QZG2" s="163"/>
      <c r="QZH2" s="163"/>
      <c r="QZI2" s="163"/>
      <c r="QZJ2" s="163"/>
      <c r="QZK2" s="163"/>
      <c r="QZL2" s="163"/>
      <c r="QZM2" s="163"/>
      <c r="QZN2" s="163"/>
      <c r="QZO2" s="163"/>
      <c r="QZP2" s="163"/>
      <c r="QZQ2" s="163"/>
      <c r="QZR2" s="163"/>
      <c r="QZS2" s="163"/>
      <c r="QZT2" s="163"/>
      <c r="QZU2" s="163"/>
      <c r="QZV2" s="163"/>
      <c r="QZW2" s="163"/>
      <c r="QZX2" s="163"/>
      <c r="QZY2" s="163"/>
      <c r="QZZ2" s="163"/>
      <c r="RAA2" s="163"/>
      <c r="RAB2" s="163"/>
      <c r="RAC2" s="163"/>
      <c r="RAD2" s="163"/>
      <c r="RAE2" s="163"/>
      <c r="RAF2" s="163"/>
      <c r="RAG2" s="163"/>
      <c r="RAH2" s="163"/>
      <c r="RAI2" s="163"/>
      <c r="RAJ2" s="163"/>
      <c r="RAK2" s="163"/>
      <c r="RAL2" s="163"/>
      <c r="RAM2" s="163"/>
      <c r="RAN2" s="163"/>
      <c r="RAO2" s="163"/>
      <c r="RAP2" s="163"/>
      <c r="RAQ2" s="163"/>
      <c r="RAR2" s="163"/>
      <c r="RAS2" s="163"/>
      <c r="RAT2" s="163"/>
      <c r="RAU2" s="163"/>
      <c r="RAV2" s="163"/>
      <c r="RAW2" s="163"/>
      <c r="RAX2" s="163"/>
      <c r="RAY2" s="163"/>
      <c r="RAZ2" s="163"/>
      <c r="RBA2" s="163"/>
      <c r="RBB2" s="163"/>
      <c r="RBC2" s="163"/>
      <c r="RBD2" s="163"/>
      <c r="RBE2" s="163"/>
      <c r="RBF2" s="163"/>
      <c r="RBG2" s="163"/>
      <c r="RBH2" s="163"/>
      <c r="RBI2" s="163"/>
      <c r="RBJ2" s="163"/>
      <c r="RBK2" s="163"/>
      <c r="RBL2" s="163"/>
      <c r="RBM2" s="163"/>
      <c r="RBN2" s="163"/>
      <c r="RBO2" s="163"/>
      <c r="RBP2" s="163"/>
      <c r="RBQ2" s="163"/>
      <c r="RBR2" s="163"/>
      <c r="RBS2" s="163"/>
      <c r="RBT2" s="163"/>
      <c r="RBU2" s="163"/>
      <c r="RBV2" s="163"/>
      <c r="RBW2" s="163"/>
      <c r="RBX2" s="163"/>
      <c r="RBY2" s="163"/>
      <c r="RBZ2" s="163"/>
      <c r="RCA2" s="163"/>
      <c r="RCB2" s="163"/>
      <c r="RCC2" s="163"/>
      <c r="RCD2" s="163"/>
      <c r="RCE2" s="163"/>
      <c r="RCF2" s="163"/>
      <c r="RCG2" s="163"/>
      <c r="RCH2" s="163"/>
      <c r="RCI2" s="163"/>
      <c r="RCJ2" s="163"/>
      <c r="RCK2" s="163"/>
      <c r="RCL2" s="163"/>
      <c r="RCM2" s="163"/>
      <c r="RCN2" s="163"/>
      <c r="RCO2" s="163"/>
      <c r="RCP2" s="163"/>
      <c r="RCQ2" s="163"/>
      <c r="RCR2" s="163"/>
      <c r="RCS2" s="163"/>
      <c r="RCT2" s="163"/>
      <c r="RCU2" s="163"/>
      <c r="RCV2" s="163"/>
      <c r="RCW2" s="163"/>
      <c r="RCX2" s="163"/>
      <c r="RCY2" s="163"/>
      <c r="RCZ2" s="163"/>
      <c r="RDA2" s="163"/>
      <c r="RDB2" s="163"/>
      <c r="RDC2" s="163"/>
      <c r="RDD2" s="163"/>
      <c r="RDE2" s="163"/>
      <c r="RDF2" s="163"/>
      <c r="RDG2" s="163"/>
      <c r="RDH2" s="163"/>
      <c r="RDI2" s="163"/>
      <c r="RDJ2" s="163"/>
      <c r="RDK2" s="163"/>
      <c r="RDL2" s="163"/>
      <c r="RDM2" s="163"/>
      <c r="RDN2" s="163"/>
      <c r="RDO2" s="163"/>
      <c r="RDP2" s="163"/>
      <c r="RDQ2" s="163"/>
      <c r="RDR2" s="163"/>
      <c r="RDS2" s="163"/>
      <c r="RDT2" s="163"/>
      <c r="RDU2" s="163"/>
      <c r="RDV2" s="163"/>
      <c r="RDW2" s="163"/>
      <c r="RDX2" s="163"/>
      <c r="RDY2" s="163"/>
      <c r="RDZ2" s="163"/>
      <c r="REA2" s="163"/>
      <c r="REB2" s="163"/>
      <c r="REC2" s="163"/>
      <c r="RED2" s="163"/>
      <c r="REE2" s="163"/>
      <c r="REF2" s="163"/>
      <c r="REG2" s="163"/>
      <c r="REH2" s="163"/>
      <c r="REI2" s="163"/>
      <c r="REJ2" s="163"/>
      <c r="REK2" s="163"/>
      <c r="REL2" s="163"/>
      <c r="REM2" s="163"/>
      <c r="REN2" s="163"/>
      <c r="REO2" s="163"/>
      <c r="REP2" s="163"/>
      <c r="REQ2" s="163"/>
      <c r="RER2" s="163"/>
      <c r="RES2" s="163"/>
      <c r="RET2" s="163"/>
      <c r="REU2" s="163"/>
      <c r="REV2" s="163"/>
      <c r="REW2" s="163"/>
      <c r="REX2" s="163"/>
      <c r="REY2" s="163"/>
      <c r="REZ2" s="163"/>
      <c r="RFA2" s="163"/>
      <c r="RFB2" s="163"/>
      <c r="RFC2" s="163"/>
      <c r="RFD2" s="163"/>
      <c r="RFE2" s="163"/>
      <c r="RFF2" s="163"/>
      <c r="RFG2" s="163"/>
      <c r="RFH2" s="163"/>
      <c r="RFI2" s="163"/>
      <c r="RFJ2" s="163"/>
      <c r="RFK2" s="163"/>
      <c r="RFL2" s="163"/>
      <c r="RFM2" s="163"/>
      <c r="RFN2" s="163"/>
      <c r="RFO2" s="163"/>
      <c r="RFP2" s="163"/>
      <c r="RFQ2" s="163"/>
      <c r="RFR2" s="163"/>
      <c r="RFS2" s="163"/>
      <c r="RFT2" s="163"/>
      <c r="RFU2" s="163"/>
      <c r="RFV2" s="163"/>
      <c r="RFW2" s="163"/>
      <c r="RFX2" s="163"/>
      <c r="RFY2" s="163"/>
      <c r="RFZ2" s="163"/>
      <c r="RGA2" s="163"/>
      <c r="RGB2" s="163"/>
      <c r="RGC2" s="163"/>
      <c r="RGD2" s="163"/>
      <c r="RGE2" s="163"/>
      <c r="RGF2" s="163"/>
      <c r="RGG2" s="163"/>
      <c r="RGH2" s="163"/>
      <c r="RGI2" s="163"/>
      <c r="RGJ2" s="163"/>
      <c r="RGK2" s="163"/>
      <c r="RGL2" s="163"/>
      <c r="RGM2" s="163"/>
      <c r="RGN2" s="163"/>
      <c r="RGO2" s="163"/>
      <c r="RGP2" s="163"/>
      <c r="RGQ2" s="163"/>
      <c r="RGR2" s="163"/>
      <c r="RGS2" s="163"/>
      <c r="RGT2" s="163"/>
      <c r="RGU2" s="163"/>
      <c r="RGV2" s="163"/>
      <c r="RGW2" s="163"/>
      <c r="RGX2" s="163"/>
      <c r="RGY2" s="163"/>
      <c r="RGZ2" s="163"/>
      <c r="RHA2" s="163"/>
      <c r="RHB2" s="163"/>
      <c r="RHC2" s="163"/>
      <c r="RHD2" s="163"/>
      <c r="RHE2" s="163"/>
      <c r="RHF2" s="163"/>
      <c r="RHG2" s="163"/>
      <c r="RHH2" s="163"/>
      <c r="RHI2" s="163"/>
      <c r="RHJ2" s="163"/>
      <c r="RHK2" s="163"/>
      <c r="RHL2" s="163"/>
      <c r="RHM2" s="163"/>
      <c r="RHN2" s="163"/>
      <c r="RHO2" s="163"/>
      <c r="RHP2" s="163"/>
      <c r="RHQ2" s="163"/>
      <c r="RHR2" s="163"/>
      <c r="RHS2" s="163"/>
      <c r="RHT2" s="163"/>
      <c r="RHU2" s="163"/>
      <c r="RHV2" s="163"/>
      <c r="RHW2" s="163"/>
      <c r="RHX2" s="163"/>
      <c r="RHY2" s="163"/>
      <c r="RHZ2" s="163"/>
      <c r="RIA2" s="163"/>
      <c r="RIB2" s="163"/>
      <c r="RIC2" s="163"/>
      <c r="RID2" s="163"/>
      <c r="RIE2" s="163"/>
      <c r="RIF2" s="163"/>
      <c r="RIG2" s="163"/>
      <c r="RIH2" s="163"/>
      <c r="RII2" s="163"/>
      <c r="RIJ2" s="163"/>
      <c r="RIK2" s="163"/>
      <c r="RIL2" s="163"/>
      <c r="RIM2" s="163"/>
      <c r="RIN2" s="163"/>
      <c r="RIO2" s="163"/>
      <c r="RIP2" s="163"/>
      <c r="RIQ2" s="163"/>
      <c r="RIR2" s="163"/>
      <c r="RIS2" s="163"/>
      <c r="RIT2" s="163"/>
      <c r="RIU2" s="163"/>
      <c r="RIV2" s="163"/>
      <c r="RIW2" s="163"/>
      <c r="RIX2" s="163"/>
      <c r="RIY2" s="163"/>
      <c r="RIZ2" s="163"/>
      <c r="RJA2" s="163"/>
      <c r="RJB2" s="163"/>
      <c r="RJC2" s="163"/>
      <c r="RJD2" s="163"/>
      <c r="RJE2" s="163"/>
      <c r="RJF2" s="163"/>
      <c r="RJG2" s="163"/>
      <c r="RJH2" s="163"/>
      <c r="RJI2" s="163"/>
      <c r="RJJ2" s="163"/>
      <c r="RJK2" s="163"/>
      <c r="RJL2" s="163"/>
      <c r="RJM2" s="163"/>
      <c r="RJN2" s="163"/>
      <c r="RJO2" s="163"/>
      <c r="RJP2" s="163"/>
      <c r="RJQ2" s="163"/>
      <c r="RJR2" s="163"/>
      <c r="RJS2" s="163"/>
      <c r="RJT2" s="163"/>
      <c r="RJU2" s="163"/>
      <c r="RJV2" s="163"/>
      <c r="RJW2" s="163"/>
      <c r="RJX2" s="163"/>
      <c r="RJY2" s="163"/>
      <c r="RJZ2" s="163"/>
      <c r="RKA2" s="163"/>
      <c r="RKB2" s="163"/>
      <c r="RKC2" s="163"/>
      <c r="RKD2" s="163"/>
      <c r="RKE2" s="163"/>
      <c r="RKF2" s="163"/>
      <c r="RKG2" s="163"/>
      <c r="RKH2" s="163"/>
      <c r="RKI2" s="163"/>
      <c r="RKJ2" s="163"/>
      <c r="RKK2" s="163"/>
      <c r="RKL2" s="163"/>
      <c r="RKM2" s="163"/>
      <c r="RKN2" s="163"/>
      <c r="RKO2" s="163"/>
      <c r="RKP2" s="163"/>
      <c r="RKQ2" s="163"/>
      <c r="RKR2" s="163"/>
      <c r="RKS2" s="163"/>
      <c r="RKT2" s="163"/>
      <c r="RKU2" s="163"/>
      <c r="RKV2" s="163"/>
      <c r="RKW2" s="163"/>
      <c r="RKX2" s="163"/>
      <c r="RKY2" s="163"/>
      <c r="RKZ2" s="163"/>
      <c r="RLA2" s="163"/>
      <c r="RLB2" s="163"/>
      <c r="RLC2" s="163"/>
      <c r="RLD2" s="163"/>
      <c r="RLE2" s="163"/>
      <c r="RLF2" s="163"/>
      <c r="RLG2" s="163"/>
      <c r="RLH2" s="163"/>
      <c r="RLI2" s="163"/>
      <c r="RLJ2" s="163"/>
      <c r="RLK2" s="163"/>
      <c r="RLL2" s="163"/>
      <c r="RLM2" s="163"/>
      <c r="RLN2" s="163"/>
      <c r="RLO2" s="163"/>
      <c r="RLP2" s="163"/>
      <c r="RLQ2" s="163"/>
      <c r="RLR2" s="163"/>
      <c r="RLS2" s="163"/>
      <c r="RLT2" s="163"/>
      <c r="RLU2" s="163"/>
      <c r="RLV2" s="163"/>
      <c r="RLW2" s="163"/>
      <c r="RLX2" s="163"/>
      <c r="RLY2" s="163"/>
      <c r="RLZ2" s="163"/>
      <c r="RMA2" s="163"/>
      <c r="RMB2" s="163"/>
      <c r="RMC2" s="163"/>
      <c r="RMD2" s="163"/>
      <c r="RME2" s="163"/>
      <c r="RMF2" s="163"/>
      <c r="RMG2" s="163"/>
      <c r="RMH2" s="163"/>
      <c r="RMI2" s="163"/>
      <c r="RMJ2" s="163"/>
      <c r="RMK2" s="163"/>
      <c r="RML2" s="163"/>
      <c r="RMM2" s="163"/>
      <c r="RMN2" s="163"/>
      <c r="RMO2" s="163"/>
      <c r="RMP2" s="163"/>
      <c r="RMQ2" s="163"/>
      <c r="RMR2" s="163"/>
      <c r="RMS2" s="163"/>
      <c r="RMT2" s="163"/>
      <c r="RMU2" s="163"/>
      <c r="RMV2" s="163"/>
      <c r="RMW2" s="163"/>
      <c r="RMX2" s="163"/>
      <c r="RMY2" s="163"/>
      <c r="RMZ2" s="163"/>
      <c r="RNA2" s="163"/>
      <c r="RNB2" s="163"/>
      <c r="RNC2" s="163"/>
      <c r="RND2" s="163"/>
      <c r="RNE2" s="163"/>
      <c r="RNF2" s="163"/>
      <c r="RNG2" s="163"/>
      <c r="RNH2" s="163"/>
      <c r="RNI2" s="163"/>
      <c r="RNJ2" s="163"/>
      <c r="RNK2" s="163"/>
      <c r="RNL2" s="163"/>
      <c r="RNM2" s="163"/>
      <c r="RNN2" s="163"/>
      <c r="RNO2" s="163"/>
      <c r="RNP2" s="163"/>
      <c r="RNQ2" s="163"/>
      <c r="RNR2" s="163"/>
      <c r="RNS2" s="163"/>
      <c r="RNT2" s="163"/>
      <c r="RNU2" s="163"/>
      <c r="RNV2" s="163"/>
      <c r="RNW2" s="163"/>
      <c r="RNX2" s="163"/>
      <c r="RNY2" s="163"/>
      <c r="RNZ2" s="163"/>
      <c r="ROA2" s="163"/>
      <c r="ROB2" s="163"/>
      <c r="ROC2" s="163"/>
      <c r="ROD2" s="163"/>
      <c r="ROE2" s="163"/>
      <c r="ROF2" s="163"/>
      <c r="ROG2" s="163"/>
      <c r="ROH2" s="163"/>
      <c r="ROI2" s="163"/>
      <c r="ROJ2" s="163"/>
      <c r="ROK2" s="163"/>
      <c r="ROL2" s="163"/>
      <c r="ROM2" s="163"/>
      <c r="RON2" s="163"/>
      <c r="ROO2" s="163"/>
      <c r="ROP2" s="163"/>
      <c r="ROQ2" s="163"/>
      <c r="ROR2" s="163"/>
      <c r="ROS2" s="163"/>
      <c r="ROT2" s="163"/>
      <c r="ROU2" s="163"/>
      <c r="ROV2" s="163"/>
      <c r="ROW2" s="163"/>
      <c r="ROX2" s="163"/>
      <c r="ROY2" s="163"/>
      <c r="ROZ2" s="163"/>
      <c r="RPA2" s="163"/>
      <c r="RPB2" s="163"/>
      <c r="RPC2" s="163"/>
      <c r="RPD2" s="163"/>
      <c r="RPE2" s="163"/>
      <c r="RPF2" s="163"/>
      <c r="RPG2" s="163"/>
      <c r="RPH2" s="163"/>
      <c r="RPI2" s="163"/>
      <c r="RPJ2" s="163"/>
      <c r="RPK2" s="163"/>
      <c r="RPL2" s="163"/>
      <c r="RPM2" s="163"/>
      <c r="RPN2" s="163"/>
      <c r="RPO2" s="163"/>
      <c r="RPP2" s="163"/>
      <c r="RPQ2" s="163"/>
      <c r="RPR2" s="163"/>
      <c r="RPS2" s="163"/>
      <c r="RPT2" s="163"/>
      <c r="RPU2" s="163"/>
      <c r="RPV2" s="163"/>
      <c r="RPW2" s="163"/>
      <c r="RPX2" s="163"/>
      <c r="RPY2" s="163"/>
      <c r="RPZ2" s="163"/>
      <c r="RQA2" s="163"/>
      <c r="RQB2" s="163"/>
      <c r="RQC2" s="163"/>
      <c r="RQD2" s="163"/>
      <c r="RQE2" s="163"/>
      <c r="RQF2" s="163"/>
      <c r="RQG2" s="163"/>
      <c r="RQH2" s="163"/>
      <c r="RQI2" s="163"/>
      <c r="RQJ2" s="163"/>
      <c r="RQK2" s="163"/>
      <c r="RQL2" s="163"/>
      <c r="RQM2" s="163"/>
      <c r="RQN2" s="163"/>
      <c r="RQO2" s="163"/>
      <c r="RQP2" s="163"/>
      <c r="RQQ2" s="163"/>
      <c r="RQR2" s="163"/>
      <c r="RQS2" s="163"/>
      <c r="RQT2" s="163"/>
      <c r="RQU2" s="163"/>
      <c r="RQV2" s="163"/>
      <c r="RQW2" s="163"/>
      <c r="RQX2" s="163"/>
      <c r="RQY2" s="163"/>
      <c r="RQZ2" s="163"/>
      <c r="RRA2" s="163"/>
      <c r="RRB2" s="163"/>
      <c r="RRC2" s="163"/>
      <c r="RRD2" s="163"/>
      <c r="RRE2" s="163"/>
      <c r="RRF2" s="163"/>
      <c r="RRG2" s="163"/>
      <c r="RRH2" s="163"/>
      <c r="RRI2" s="163"/>
      <c r="RRJ2" s="163"/>
      <c r="RRK2" s="163"/>
      <c r="RRL2" s="163"/>
      <c r="RRM2" s="163"/>
      <c r="RRN2" s="163"/>
      <c r="RRO2" s="163"/>
      <c r="RRP2" s="163"/>
      <c r="RRQ2" s="163"/>
      <c r="RRR2" s="163"/>
      <c r="RRS2" s="163"/>
      <c r="RRT2" s="163"/>
      <c r="RRU2" s="163"/>
      <c r="RRV2" s="163"/>
      <c r="RRW2" s="163"/>
      <c r="RRX2" s="163"/>
      <c r="RRY2" s="163"/>
      <c r="RRZ2" s="163"/>
      <c r="RSA2" s="163"/>
      <c r="RSB2" s="163"/>
      <c r="RSC2" s="163"/>
      <c r="RSD2" s="163"/>
      <c r="RSE2" s="163"/>
      <c r="RSF2" s="163"/>
      <c r="RSG2" s="163"/>
      <c r="RSH2" s="163"/>
      <c r="RSI2" s="163"/>
      <c r="RSJ2" s="163"/>
      <c r="RSK2" s="163"/>
      <c r="RSL2" s="163"/>
      <c r="RSM2" s="163"/>
      <c r="RSN2" s="163"/>
      <c r="RSO2" s="163"/>
      <c r="RSP2" s="163"/>
      <c r="RSQ2" s="163"/>
      <c r="RSR2" s="163"/>
      <c r="RSS2" s="163"/>
      <c r="RST2" s="163"/>
      <c r="RSU2" s="163"/>
      <c r="RSV2" s="163"/>
      <c r="RSW2" s="163"/>
      <c r="RSX2" s="163"/>
      <c r="RSY2" s="163"/>
      <c r="RSZ2" s="163"/>
      <c r="RTA2" s="163"/>
      <c r="RTB2" s="163"/>
      <c r="RTC2" s="163"/>
      <c r="RTD2" s="163"/>
      <c r="RTE2" s="163"/>
      <c r="RTF2" s="163"/>
      <c r="RTG2" s="163"/>
      <c r="RTH2" s="163"/>
      <c r="RTI2" s="163"/>
      <c r="RTJ2" s="163"/>
      <c r="RTK2" s="163"/>
      <c r="RTL2" s="163"/>
      <c r="RTM2" s="163"/>
      <c r="RTN2" s="163"/>
      <c r="RTO2" s="163"/>
      <c r="RTP2" s="163"/>
      <c r="RTQ2" s="163"/>
      <c r="RTR2" s="163"/>
      <c r="RTS2" s="163"/>
      <c r="RTT2" s="163"/>
      <c r="RTU2" s="163"/>
      <c r="RTV2" s="163"/>
      <c r="RTW2" s="163"/>
      <c r="RTX2" s="163"/>
      <c r="RTY2" s="163"/>
      <c r="RTZ2" s="163"/>
      <c r="RUA2" s="163"/>
      <c r="RUB2" s="163"/>
      <c r="RUC2" s="163"/>
      <c r="RUD2" s="163"/>
      <c r="RUE2" s="163"/>
      <c r="RUF2" s="163"/>
      <c r="RUG2" s="163"/>
      <c r="RUH2" s="163"/>
      <c r="RUI2" s="163"/>
      <c r="RUJ2" s="163"/>
      <c r="RUK2" s="163"/>
      <c r="RUL2" s="163"/>
      <c r="RUM2" s="163"/>
      <c r="RUN2" s="163"/>
      <c r="RUO2" s="163"/>
      <c r="RUP2" s="163"/>
      <c r="RUQ2" s="163"/>
      <c r="RUR2" s="163"/>
      <c r="RUS2" s="163"/>
      <c r="RUT2" s="163"/>
      <c r="RUU2" s="163"/>
      <c r="RUV2" s="163"/>
      <c r="RUW2" s="163"/>
      <c r="RUX2" s="163"/>
      <c r="RUY2" s="163"/>
      <c r="RUZ2" s="163"/>
      <c r="RVA2" s="163"/>
      <c r="RVB2" s="163"/>
      <c r="RVC2" s="163"/>
      <c r="RVD2" s="163"/>
      <c r="RVE2" s="163"/>
      <c r="RVF2" s="163"/>
      <c r="RVG2" s="163"/>
      <c r="RVH2" s="163"/>
      <c r="RVI2" s="163"/>
      <c r="RVJ2" s="163"/>
      <c r="RVK2" s="163"/>
      <c r="RVL2" s="163"/>
      <c r="RVM2" s="163"/>
      <c r="RVN2" s="163"/>
      <c r="RVO2" s="163"/>
      <c r="RVP2" s="163"/>
      <c r="RVQ2" s="163"/>
      <c r="RVR2" s="163"/>
      <c r="RVS2" s="163"/>
      <c r="RVT2" s="163"/>
      <c r="RVU2" s="163"/>
      <c r="RVV2" s="163"/>
      <c r="RVW2" s="163"/>
      <c r="RVX2" s="163"/>
      <c r="RVY2" s="163"/>
      <c r="RVZ2" s="163"/>
      <c r="RWA2" s="163"/>
      <c r="RWB2" s="163"/>
      <c r="RWC2" s="163"/>
      <c r="RWD2" s="163"/>
      <c r="RWE2" s="163"/>
      <c r="RWF2" s="163"/>
      <c r="RWG2" s="163"/>
      <c r="RWH2" s="163"/>
      <c r="RWI2" s="163"/>
      <c r="RWJ2" s="163"/>
      <c r="RWK2" s="163"/>
      <c r="RWL2" s="163"/>
      <c r="RWM2" s="163"/>
      <c r="RWN2" s="163"/>
      <c r="RWO2" s="163"/>
      <c r="RWP2" s="163"/>
      <c r="RWQ2" s="163"/>
      <c r="RWR2" s="163"/>
      <c r="RWS2" s="163"/>
      <c r="RWT2" s="163"/>
      <c r="RWU2" s="163"/>
      <c r="RWV2" s="163"/>
      <c r="RWW2" s="163"/>
      <c r="RWX2" s="163"/>
      <c r="RWY2" s="163"/>
      <c r="RWZ2" s="163"/>
      <c r="RXA2" s="163"/>
      <c r="RXB2" s="163"/>
      <c r="RXC2" s="163"/>
      <c r="RXD2" s="163"/>
      <c r="RXE2" s="163"/>
      <c r="RXF2" s="163"/>
      <c r="RXG2" s="163"/>
      <c r="RXH2" s="163"/>
      <c r="RXI2" s="163"/>
      <c r="RXJ2" s="163"/>
      <c r="RXK2" s="163"/>
      <c r="RXL2" s="163"/>
      <c r="RXM2" s="163"/>
      <c r="RXN2" s="163"/>
      <c r="RXO2" s="163"/>
      <c r="RXP2" s="163"/>
      <c r="RXQ2" s="163"/>
      <c r="RXR2" s="163"/>
      <c r="RXS2" s="163"/>
      <c r="RXT2" s="163"/>
      <c r="RXU2" s="163"/>
      <c r="RXV2" s="163"/>
      <c r="RXW2" s="163"/>
      <c r="RXX2" s="163"/>
      <c r="RXY2" s="163"/>
      <c r="RXZ2" s="163"/>
      <c r="RYA2" s="163"/>
      <c r="RYB2" s="163"/>
      <c r="RYC2" s="163"/>
      <c r="RYD2" s="163"/>
      <c r="RYE2" s="163"/>
      <c r="RYF2" s="163"/>
      <c r="RYG2" s="163"/>
      <c r="RYH2" s="163"/>
      <c r="RYI2" s="163"/>
      <c r="RYJ2" s="163"/>
      <c r="RYK2" s="163"/>
      <c r="RYL2" s="163"/>
      <c r="RYM2" s="163"/>
      <c r="RYN2" s="163"/>
      <c r="RYO2" s="163"/>
      <c r="RYP2" s="163"/>
      <c r="RYQ2" s="163"/>
      <c r="RYR2" s="163"/>
      <c r="RYS2" s="163"/>
      <c r="RYT2" s="163"/>
      <c r="RYU2" s="163"/>
      <c r="RYV2" s="163"/>
      <c r="RYW2" s="163"/>
      <c r="RYX2" s="163"/>
      <c r="RYY2" s="163"/>
      <c r="RYZ2" s="163"/>
      <c r="RZA2" s="163"/>
      <c r="RZB2" s="163"/>
      <c r="RZC2" s="163"/>
      <c r="RZD2" s="163"/>
      <c r="RZE2" s="163"/>
      <c r="RZF2" s="163"/>
      <c r="RZG2" s="163"/>
      <c r="RZH2" s="163"/>
      <c r="RZI2" s="163"/>
      <c r="RZJ2" s="163"/>
      <c r="RZK2" s="163"/>
      <c r="RZL2" s="163"/>
      <c r="RZM2" s="163"/>
      <c r="RZN2" s="163"/>
      <c r="RZO2" s="163"/>
      <c r="RZP2" s="163"/>
      <c r="RZQ2" s="163"/>
      <c r="RZR2" s="163"/>
      <c r="RZS2" s="163"/>
      <c r="RZT2" s="163"/>
      <c r="RZU2" s="163"/>
      <c r="RZV2" s="163"/>
      <c r="RZW2" s="163"/>
      <c r="RZX2" s="163"/>
      <c r="RZY2" s="163"/>
      <c r="RZZ2" s="163"/>
      <c r="SAA2" s="163"/>
      <c r="SAB2" s="163"/>
      <c r="SAC2" s="163"/>
      <c r="SAD2" s="163"/>
      <c r="SAE2" s="163"/>
      <c r="SAF2" s="163"/>
      <c r="SAG2" s="163"/>
      <c r="SAH2" s="163"/>
      <c r="SAI2" s="163"/>
      <c r="SAJ2" s="163"/>
      <c r="SAK2" s="163"/>
      <c r="SAL2" s="163"/>
      <c r="SAM2" s="163"/>
      <c r="SAN2" s="163"/>
      <c r="SAO2" s="163"/>
      <c r="SAP2" s="163"/>
      <c r="SAQ2" s="163"/>
      <c r="SAR2" s="163"/>
      <c r="SAS2" s="163"/>
      <c r="SAT2" s="163"/>
      <c r="SAU2" s="163"/>
      <c r="SAV2" s="163"/>
      <c r="SAW2" s="163"/>
      <c r="SAX2" s="163"/>
      <c r="SAY2" s="163"/>
      <c r="SAZ2" s="163"/>
      <c r="SBA2" s="163"/>
      <c r="SBB2" s="163"/>
      <c r="SBC2" s="163"/>
      <c r="SBD2" s="163"/>
      <c r="SBE2" s="163"/>
      <c r="SBF2" s="163"/>
      <c r="SBG2" s="163"/>
      <c r="SBH2" s="163"/>
      <c r="SBI2" s="163"/>
      <c r="SBJ2" s="163"/>
      <c r="SBK2" s="163"/>
      <c r="SBL2" s="163"/>
      <c r="SBM2" s="163"/>
      <c r="SBN2" s="163"/>
      <c r="SBO2" s="163"/>
      <c r="SBP2" s="163"/>
      <c r="SBQ2" s="163"/>
      <c r="SBR2" s="163"/>
      <c r="SBS2" s="163"/>
      <c r="SBT2" s="163"/>
      <c r="SBU2" s="163"/>
      <c r="SBV2" s="163"/>
      <c r="SBW2" s="163"/>
      <c r="SBX2" s="163"/>
      <c r="SBY2" s="163"/>
      <c r="SBZ2" s="163"/>
      <c r="SCA2" s="163"/>
      <c r="SCB2" s="163"/>
      <c r="SCC2" s="163"/>
      <c r="SCD2" s="163"/>
      <c r="SCE2" s="163"/>
      <c r="SCF2" s="163"/>
      <c r="SCG2" s="163"/>
      <c r="SCH2" s="163"/>
      <c r="SCI2" s="163"/>
      <c r="SCJ2" s="163"/>
      <c r="SCK2" s="163"/>
      <c r="SCL2" s="163"/>
      <c r="SCM2" s="163"/>
      <c r="SCN2" s="163"/>
      <c r="SCO2" s="163"/>
      <c r="SCP2" s="163"/>
      <c r="SCQ2" s="163"/>
      <c r="SCR2" s="163"/>
      <c r="SCS2" s="163"/>
      <c r="SCT2" s="163"/>
      <c r="SCU2" s="163"/>
      <c r="SCV2" s="163"/>
      <c r="SCW2" s="163"/>
      <c r="SCX2" s="163"/>
      <c r="SCY2" s="163"/>
      <c r="SCZ2" s="163"/>
      <c r="SDA2" s="163"/>
      <c r="SDB2" s="163"/>
      <c r="SDC2" s="163"/>
      <c r="SDD2" s="163"/>
      <c r="SDE2" s="163"/>
      <c r="SDF2" s="163"/>
      <c r="SDG2" s="163"/>
      <c r="SDH2" s="163"/>
      <c r="SDI2" s="163"/>
      <c r="SDJ2" s="163"/>
      <c r="SDK2" s="163"/>
      <c r="SDL2" s="163"/>
      <c r="SDM2" s="163"/>
      <c r="SDN2" s="163"/>
      <c r="SDO2" s="163"/>
      <c r="SDP2" s="163"/>
      <c r="SDQ2" s="163"/>
      <c r="SDR2" s="163"/>
      <c r="SDS2" s="163"/>
      <c r="SDT2" s="163"/>
      <c r="SDU2" s="163"/>
      <c r="SDV2" s="163"/>
      <c r="SDW2" s="163"/>
      <c r="SDX2" s="163"/>
      <c r="SDY2" s="163"/>
      <c r="SDZ2" s="163"/>
      <c r="SEA2" s="163"/>
      <c r="SEB2" s="163"/>
      <c r="SEC2" s="163"/>
      <c r="SED2" s="163"/>
      <c r="SEE2" s="163"/>
      <c r="SEF2" s="163"/>
      <c r="SEG2" s="163"/>
      <c r="SEH2" s="163"/>
      <c r="SEI2" s="163"/>
      <c r="SEJ2" s="163"/>
      <c r="SEK2" s="163"/>
      <c r="SEL2" s="163"/>
      <c r="SEM2" s="163"/>
      <c r="SEN2" s="163"/>
      <c r="SEO2" s="163"/>
      <c r="SEP2" s="163"/>
      <c r="SEQ2" s="163"/>
      <c r="SER2" s="163"/>
      <c r="SES2" s="163"/>
      <c r="SET2" s="163"/>
      <c r="SEU2" s="163"/>
      <c r="SEV2" s="163"/>
      <c r="SEW2" s="163"/>
      <c r="SEX2" s="163"/>
      <c r="SEY2" s="163"/>
      <c r="SEZ2" s="163"/>
      <c r="SFA2" s="163"/>
      <c r="SFB2" s="163"/>
      <c r="SFC2" s="163"/>
      <c r="SFD2" s="163"/>
      <c r="SFE2" s="163"/>
      <c r="SFF2" s="163"/>
      <c r="SFG2" s="163"/>
      <c r="SFH2" s="163"/>
      <c r="SFI2" s="163"/>
      <c r="SFJ2" s="163"/>
      <c r="SFK2" s="163"/>
      <c r="SFL2" s="163"/>
      <c r="SFM2" s="163"/>
      <c r="SFN2" s="163"/>
      <c r="SFO2" s="163"/>
      <c r="SFP2" s="163"/>
      <c r="SFQ2" s="163"/>
      <c r="SFR2" s="163"/>
      <c r="SFS2" s="163"/>
      <c r="SFT2" s="163"/>
      <c r="SFU2" s="163"/>
      <c r="SFV2" s="163"/>
      <c r="SFW2" s="163"/>
      <c r="SFX2" s="163"/>
      <c r="SFY2" s="163"/>
      <c r="SFZ2" s="163"/>
      <c r="SGA2" s="163"/>
      <c r="SGB2" s="163"/>
      <c r="SGC2" s="163"/>
      <c r="SGD2" s="163"/>
      <c r="SGE2" s="163"/>
      <c r="SGF2" s="163"/>
      <c r="SGG2" s="163"/>
      <c r="SGH2" s="163"/>
      <c r="SGI2" s="163"/>
      <c r="SGJ2" s="163"/>
      <c r="SGK2" s="163"/>
      <c r="SGL2" s="163"/>
      <c r="SGM2" s="163"/>
      <c r="SGN2" s="163"/>
      <c r="SGO2" s="163"/>
      <c r="SGP2" s="163"/>
      <c r="SGQ2" s="163"/>
      <c r="SGR2" s="163"/>
      <c r="SGS2" s="163"/>
      <c r="SGT2" s="163"/>
      <c r="SGU2" s="163"/>
      <c r="SGV2" s="163"/>
      <c r="SGW2" s="163"/>
      <c r="SGX2" s="163"/>
      <c r="SGY2" s="163"/>
      <c r="SGZ2" s="163"/>
      <c r="SHA2" s="163"/>
      <c r="SHB2" s="163"/>
      <c r="SHC2" s="163"/>
      <c r="SHD2" s="163"/>
      <c r="SHE2" s="163"/>
      <c r="SHF2" s="163"/>
      <c r="SHG2" s="163"/>
      <c r="SHH2" s="163"/>
      <c r="SHI2" s="163"/>
      <c r="SHJ2" s="163"/>
      <c r="SHK2" s="163"/>
      <c r="SHL2" s="163"/>
      <c r="SHM2" s="163"/>
      <c r="SHN2" s="163"/>
      <c r="SHO2" s="163"/>
      <c r="SHP2" s="163"/>
      <c r="SHQ2" s="163"/>
      <c r="SHR2" s="163"/>
      <c r="SHS2" s="163"/>
      <c r="SHT2" s="163"/>
      <c r="SHU2" s="163"/>
      <c r="SHV2" s="163"/>
      <c r="SHW2" s="163"/>
      <c r="SHX2" s="163"/>
      <c r="SHY2" s="163"/>
      <c r="SHZ2" s="163"/>
      <c r="SIA2" s="163"/>
      <c r="SIB2" s="163"/>
      <c r="SIC2" s="163"/>
      <c r="SID2" s="163"/>
      <c r="SIE2" s="163"/>
      <c r="SIF2" s="163"/>
      <c r="SIG2" s="163"/>
      <c r="SIH2" s="163"/>
      <c r="SII2" s="163"/>
      <c r="SIJ2" s="163"/>
      <c r="SIK2" s="163"/>
      <c r="SIL2" s="163"/>
      <c r="SIM2" s="163"/>
      <c r="SIN2" s="163"/>
      <c r="SIO2" s="163"/>
      <c r="SIP2" s="163"/>
      <c r="SIQ2" s="163"/>
      <c r="SIR2" s="163"/>
      <c r="SIS2" s="163"/>
      <c r="SIT2" s="163"/>
      <c r="SIU2" s="163"/>
      <c r="SIV2" s="163"/>
      <c r="SIW2" s="163"/>
      <c r="SIX2" s="163"/>
      <c r="SIY2" s="163"/>
      <c r="SIZ2" s="163"/>
      <c r="SJA2" s="163"/>
      <c r="SJB2" s="163"/>
      <c r="SJC2" s="163"/>
      <c r="SJD2" s="163"/>
      <c r="SJE2" s="163"/>
      <c r="SJF2" s="163"/>
      <c r="SJG2" s="163"/>
      <c r="SJH2" s="163"/>
      <c r="SJI2" s="163"/>
      <c r="SJJ2" s="163"/>
      <c r="SJK2" s="163"/>
      <c r="SJL2" s="163"/>
      <c r="SJM2" s="163"/>
      <c r="SJN2" s="163"/>
      <c r="SJO2" s="163"/>
      <c r="SJP2" s="163"/>
      <c r="SJQ2" s="163"/>
      <c r="SJR2" s="163"/>
      <c r="SJS2" s="163"/>
      <c r="SJT2" s="163"/>
      <c r="SJU2" s="163"/>
      <c r="SJV2" s="163"/>
      <c r="SJW2" s="163"/>
      <c r="SJX2" s="163"/>
      <c r="SJY2" s="163"/>
      <c r="SJZ2" s="163"/>
      <c r="SKA2" s="163"/>
      <c r="SKB2" s="163"/>
      <c r="SKC2" s="163"/>
      <c r="SKD2" s="163"/>
      <c r="SKE2" s="163"/>
      <c r="SKF2" s="163"/>
      <c r="SKG2" s="163"/>
      <c r="SKH2" s="163"/>
      <c r="SKI2" s="163"/>
      <c r="SKJ2" s="163"/>
      <c r="SKK2" s="163"/>
      <c r="SKL2" s="163"/>
      <c r="SKM2" s="163"/>
      <c r="SKN2" s="163"/>
      <c r="SKO2" s="163"/>
      <c r="SKP2" s="163"/>
      <c r="SKQ2" s="163"/>
      <c r="SKR2" s="163"/>
      <c r="SKS2" s="163"/>
      <c r="SKT2" s="163"/>
      <c r="SKU2" s="163"/>
      <c r="SKV2" s="163"/>
      <c r="SKW2" s="163"/>
      <c r="SKX2" s="163"/>
      <c r="SKY2" s="163"/>
      <c r="SKZ2" s="163"/>
      <c r="SLA2" s="163"/>
      <c r="SLB2" s="163"/>
      <c r="SLC2" s="163"/>
      <c r="SLD2" s="163"/>
      <c r="SLE2" s="163"/>
      <c r="SLF2" s="163"/>
      <c r="SLG2" s="163"/>
      <c r="SLH2" s="163"/>
      <c r="SLI2" s="163"/>
      <c r="SLJ2" s="163"/>
      <c r="SLK2" s="163"/>
      <c r="SLL2" s="163"/>
      <c r="SLM2" s="163"/>
      <c r="SLN2" s="163"/>
      <c r="SLO2" s="163"/>
      <c r="SLP2" s="163"/>
      <c r="SLQ2" s="163"/>
      <c r="SLR2" s="163"/>
      <c r="SLS2" s="163"/>
      <c r="SLT2" s="163"/>
      <c r="SLU2" s="163"/>
      <c r="SLV2" s="163"/>
      <c r="SLW2" s="163"/>
      <c r="SLX2" s="163"/>
      <c r="SLY2" s="163"/>
      <c r="SLZ2" s="163"/>
      <c r="SMA2" s="163"/>
      <c r="SMB2" s="163"/>
      <c r="SMC2" s="163"/>
      <c r="SMD2" s="163"/>
      <c r="SME2" s="163"/>
      <c r="SMF2" s="163"/>
      <c r="SMG2" s="163"/>
      <c r="SMH2" s="163"/>
      <c r="SMI2" s="163"/>
      <c r="SMJ2" s="163"/>
      <c r="SMK2" s="163"/>
      <c r="SML2" s="163"/>
      <c r="SMM2" s="163"/>
      <c r="SMN2" s="163"/>
      <c r="SMO2" s="163"/>
      <c r="SMP2" s="163"/>
      <c r="SMQ2" s="163"/>
      <c r="SMR2" s="163"/>
      <c r="SMS2" s="163"/>
      <c r="SMT2" s="163"/>
      <c r="SMU2" s="163"/>
      <c r="SMV2" s="163"/>
      <c r="SMW2" s="163"/>
      <c r="SMX2" s="163"/>
      <c r="SMY2" s="163"/>
      <c r="SMZ2" s="163"/>
      <c r="SNA2" s="163"/>
      <c r="SNB2" s="163"/>
      <c r="SNC2" s="163"/>
      <c r="SND2" s="163"/>
      <c r="SNE2" s="163"/>
      <c r="SNF2" s="163"/>
      <c r="SNG2" s="163"/>
      <c r="SNH2" s="163"/>
      <c r="SNI2" s="163"/>
      <c r="SNJ2" s="163"/>
      <c r="SNK2" s="163"/>
      <c r="SNL2" s="163"/>
      <c r="SNM2" s="163"/>
      <c r="SNN2" s="163"/>
      <c r="SNO2" s="163"/>
      <c r="SNP2" s="163"/>
      <c r="SNQ2" s="163"/>
      <c r="SNR2" s="163"/>
      <c r="SNS2" s="163"/>
      <c r="SNT2" s="163"/>
      <c r="SNU2" s="163"/>
      <c r="SNV2" s="163"/>
      <c r="SNW2" s="163"/>
      <c r="SNX2" s="163"/>
      <c r="SNY2" s="163"/>
      <c r="SNZ2" s="163"/>
      <c r="SOA2" s="163"/>
      <c r="SOB2" s="163"/>
      <c r="SOC2" s="163"/>
      <c r="SOD2" s="163"/>
      <c r="SOE2" s="163"/>
      <c r="SOF2" s="163"/>
      <c r="SOG2" s="163"/>
      <c r="SOH2" s="163"/>
      <c r="SOI2" s="163"/>
      <c r="SOJ2" s="163"/>
      <c r="SOK2" s="163"/>
      <c r="SOL2" s="163"/>
      <c r="SOM2" s="163"/>
      <c r="SON2" s="163"/>
      <c r="SOO2" s="163"/>
      <c r="SOP2" s="163"/>
      <c r="SOQ2" s="163"/>
      <c r="SOR2" s="163"/>
      <c r="SOS2" s="163"/>
      <c r="SOT2" s="163"/>
      <c r="SOU2" s="163"/>
      <c r="SOV2" s="163"/>
      <c r="SOW2" s="163"/>
      <c r="SOX2" s="163"/>
      <c r="SOY2" s="163"/>
      <c r="SOZ2" s="163"/>
      <c r="SPA2" s="163"/>
      <c r="SPB2" s="163"/>
      <c r="SPC2" s="163"/>
      <c r="SPD2" s="163"/>
      <c r="SPE2" s="163"/>
      <c r="SPF2" s="163"/>
      <c r="SPG2" s="163"/>
      <c r="SPH2" s="163"/>
      <c r="SPI2" s="163"/>
      <c r="SPJ2" s="163"/>
      <c r="SPK2" s="163"/>
      <c r="SPL2" s="163"/>
      <c r="SPM2" s="163"/>
      <c r="SPN2" s="163"/>
      <c r="SPO2" s="163"/>
      <c r="SPP2" s="163"/>
      <c r="SPQ2" s="163"/>
      <c r="SPR2" s="163"/>
      <c r="SPS2" s="163"/>
      <c r="SPT2" s="163"/>
      <c r="SPU2" s="163"/>
      <c r="SPV2" s="163"/>
      <c r="SPW2" s="163"/>
      <c r="SPX2" s="163"/>
      <c r="SPY2" s="163"/>
      <c r="SPZ2" s="163"/>
      <c r="SQA2" s="163"/>
      <c r="SQB2" s="163"/>
      <c r="SQC2" s="163"/>
      <c r="SQD2" s="163"/>
      <c r="SQE2" s="163"/>
      <c r="SQF2" s="163"/>
      <c r="SQG2" s="163"/>
      <c r="SQH2" s="163"/>
      <c r="SQI2" s="163"/>
      <c r="SQJ2" s="163"/>
      <c r="SQK2" s="163"/>
      <c r="SQL2" s="163"/>
      <c r="SQM2" s="163"/>
      <c r="SQN2" s="163"/>
      <c r="SQO2" s="163"/>
      <c r="SQP2" s="163"/>
      <c r="SQQ2" s="163"/>
      <c r="SQR2" s="163"/>
      <c r="SQS2" s="163"/>
      <c r="SQT2" s="163"/>
      <c r="SQU2" s="163"/>
      <c r="SQV2" s="163"/>
      <c r="SQW2" s="163"/>
      <c r="SQX2" s="163"/>
      <c r="SQY2" s="163"/>
      <c r="SQZ2" s="163"/>
      <c r="SRA2" s="163"/>
      <c r="SRB2" s="163"/>
      <c r="SRC2" s="163"/>
      <c r="SRD2" s="163"/>
      <c r="SRE2" s="163"/>
      <c r="SRF2" s="163"/>
      <c r="SRG2" s="163"/>
      <c r="SRH2" s="163"/>
      <c r="SRI2" s="163"/>
      <c r="SRJ2" s="163"/>
      <c r="SRK2" s="163"/>
      <c r="SRL2" s="163"/>
      <c r="SRM2" s="163"/>
      <c r="SRN2" s="163"/>
      <c r="SRO2" s="163"/>
      <c r="SRP2" s="163"/>
      <c r="SRQ2" s="163"/>
      <c r="SRR2" s="163"/>
      <c r="SRS2" s="163"/>
      <c r="SRT2" s="163"/>
      <c r="SRU2" s="163"/>
      <c r="SRV2" s="163"/>
      <c r="SRW2" s="163"/>
      <c r="SRX2" s="163"/>
      <c r="SRY2" s="163"/>
      <c r="SRZ2" s="163"/>
      <c r="SSA2" s="163"/>
      <c r="SSB2" s="163"/>
      <c r="SSC2" s="163"/>
      <c r="SSD2" s="163"/>
      <c r="SSE2" s="163"/>
      <c r="SSF2" s="163"/>
      <c r="SSG2" s="163"/>
      <c r="SSH2" s="163"/>
      <c r="SSI2" s="163"/>
      <c r="SSJ2" s="163"/>
      <c r="SSK2" s="163"/>
      <c r="SSL2" s="163"/>
      <c r="SSM2" s="163"/>
      <c r="SSN2" s="163"/>
      <c r="SSO2" s="163"/>
      <c r="SSP2" s="163"/>
      <c r="SSQ2" s="163"/>
      <c r="SSR2" s="163"/>
      <c r="SSS2" s="163"/>
      <c r="SST2" s="163"/>
      <c r="SSU2" s="163"/>
      <c r="SSV2" s="163"/>
      <c r="SSW2" s="163"/>
      <c r="SSX2" s="163"/>
      <c r="SSY2" s="163"/>
      <c r="SSZ2" s="163"/>
      <c r="STA2" s="163"/>
      <c r="STB2" s="163"/>
      <c r="STC2" s="163"/>
      <c r="STD2" s="163"/>
      <c r="STE2" s="163"/>
      <c r="STF2" s="163"/>
      <c r="STG2" s="163"/>
      <c r="STH2" s="163"/>
      <c r="STI2" s="163"/>
      <c r="STJ2" s="163"/>
      <c r="STK2" s="163"/>
      <c r="STL2" s="163"/>
      <c r="STM2" s="163"/>
      <c r="STN2" s="163"/>
      <c r="STO2" s="163"/>
      <c r="STP2" s="163"/>
      <c r="STQ2" s="163"/>
      <c r="STR2" s="163"/>
      <c r="STS2" s="163"/>
      <c r="STT2" s="163"/>
      <c r="STU2" s="163"/>
      <c r="STV2" s="163"/>
      <c r="STW2" s="163"/>
      <c r="STX2" s="163"/>
      <c r="STY2" s="163"/>
      <c r="STZ2" s="163"/>
      <c r="SUA2" s="163"/>
      <c r="SUB2" s="163"/>
      <c r="SUC2" s="163"/>
      <c r="SUD2" s="163"/>
      <c r="SUE2" s="163"/>
      <c r="SUF2" s="163"/>
      <c r="SUG2" s="163"/>
      <c r="SUH2" s="163"/>
      <c r="SUI2" s="163"/>
      <c r="SUJ2" s="163"/>
      <c r="SUK2" s="163"/>
      <c r="SUL2" s="163"/>
      <c r="SUM2" s="163"/>
      <c r="SUN2" s="163"/>
      <c r="SUO2" s="163"/>
      <c r="SUP2" s="163"/>
      <c r="SUQ2" s="163"/>
      <c r="SUR2" s="163"/>
      <c r="SUS2" s="163"/>
      <c r="SUT2" s="163"/>
      <c r="SUU2" s="163"/>
      <c r="SUV2" s="163"/>
      <c r="SUW2" s="163"/>
      <c r="SUX2" s="163"/>
      <c r="SUY2" s="163"/>
      <c r="SUZ2" s="163"/>
      <c r="SVA2" s="163"/>
      <c r="SVB2" s="163"/>
      <c r="SVC2" s="163"/>
      <c r="SVD2" s="163"/>
      <c r="SVE2" s="163"/>
      <c r="SVF2" s="163"/>
      <c r="SVG2" s="163"/>
      <c r="SVH2" s="163"/>
      <c r="SVI2" s="163"/>
      <c r="SVJ2" s="163"/>
      <c r="SVK2" s="163"/>
      <c r="SVL2" s="163"/>
      <c r="SVM2" s="163"/>
      <c r="SVN2" s="163"/>
      <c r="SVO2" s="163"/>
      <c r="SVP2" s="163"/>
      <c r="SVQ2" s="163"/>
      <c r="SVR2" s="163"/>
      <c r="SVS2" s="163"/>
      <c r="SVT2" s="163"/>
      <c r="SVU2" s="163"/>
      <c r="SVV2" s="163"/>
      <c r="SVW2" s="163"/>
      <c r="SVX2" s="163"/>
      <c r="SVY2" s="163"/>
      <c r="SVZ2" s="163"/>
      <c r="SWA2" s="163"/>
      <c r="SWB2" s="163"/>
      <c r="SWC2" s="163"/>
      <c r="SWD2" s="163"/>
      <c r="SWE2" s="163"/>
      <c r="SWF2" s="163"/>
      <c r="SWG2" s="163"/>
      <c r="SWH2" s="163"/>
      <c r="SWI2" s="163"/>
      <c r="SWJ2" s="163"/>
      <c r="SWK2" s="163"/>
      <c r="SWL2" s="163"/>
      <c r="SWM2" s="163"/>
      <c r="SWN2" s="163"/>
      <c r="SWO2" s="163"/>
      <c r="SWP2" s="163"/>
      <c r="SWQ2" s="163"/>
      <c r="SWR2" s="163"/>
      <c r="SWS2" s="163"/>
      <c r="SWT2" s="163"/>
      <c r="SWU2" s="163"/>
      <c r="SWV2" s="163"/>
      <c r="SWW2" s="163"/>
      <c r="SWX2" s="163"/>
      <c r="SWY2" s="163"/>
      <c r="SWZ2" s="163"/>
      <c r="SXA2" s="163"/>
      <c r="SXB2" s="163"/>
      <c r="SXC2" s="163"/>
      <c r="SXD2" s="163"/>
      <c r="SXE2" s="163"/>
      <c r="SXF2" s="163"/>
      <c r="SXG2" s="163"/>
      <c r="SXH2" s="163"/>
      <c r="SXI2" s="163"/>
      <c r="SXJ2" s="163"/>
      <c r="SXK2" s="163"/>
      <c r="SXL2" s="163"/>
      <c r="SXM2" s="163"/>
      <c r="SXN2" s="163"/>
      <c r="SXO2" s="163"/>
      <c r="SXP2" s="163"/>
      <c r="SXQ2" s="163"/>
      <c r="SXR2" s="163"/>
      <c r="SXS2" s="163"/>
      <c r="SXT2" s="163"/>
      <c r="SXU2" s="163"/>
      <c r="SXV2" s="163"/>
      <c r="SXW2" s="163"/>
      <c r="SXX2" s="163"/>
      <c r="SXY2" s="163"/>
      <c r="SXZ2" s="163"/>
      <c r="SYA2" s="163"/>
      <c r="SYB2" s="163"/>
      <c r="SYC2" s="163"/>
      <c r="SYD2" s="163"/>
      <c r="SYE2" s="163"/>
      <c r="SYF2" s="163"/>
      <c r="SYG2" s="163"/>
      <c r="SYH2" s="163"/>
      <c r="SYI2" s="163"/>
      <c r="SYJ2" s="163"/>
      <c r="SYK2" s="163"/>
      <c r="SYL2" s="163"/>
      <c r="SYM2" s="163"/>
      <c r="SYN2" s="163"/>
      <c r="SYO2" s="163"/>
      <c r="SYP2" s="163"/>
      <c r="SYQ2" s="163"/>
      <c r="SYR2" s="163"/>
      <c r="SYS2" s="163"/>
      <c r="SYT2" s="163"/>
      <c r="SYU2" s="163"/>
      <c r="SYV2" s="163"/>
      <c r="SYW2" s="163"/>
      <c r="SYX2" s="163"/>
      <c r="SYY2" s="163"/>
      <c r="SYZ2" s="163"/>
      <c r="SZA2" s="163"/>
      <c r="SZB2" s="163"/>
      <c r="SZC2" s="163"/>
      <c r="SZD2" s="163"/>
      <c r="SZE2" s="163"/>
      <c r="SZF2" s="163"/>
      <c r="SZG2" s="163"/>
      <c r="SZH2" s="163"/>
      <c r="SZI2" s="163"/>
      <c r="SZJ2" s="163"/>
      <c r="SZK2" s="163"/>
      <c r="SZL2" s="163"/>
      <c r="SZM2" s="163"/>
      <c r="SZN2" s="163"/>
      <c r="SZO2" s="163"/>
      <c r="SZP2" s="163"/>
      <c r="SZQ2" s="163"/>
      <c r="SZR2" s="163"/>
      <c r="SZS2" s="163"/>
      <c r="SZT2" s="163"/>
      <c r="SZU2" s="163"/>
      <c r="SZV2" s="163"/>
      <c r="SZW2" s="163"/>
      <c r="SZX2" s="163"/>
      <c r="SZY2" s="163"/>
      <c r="SZZ2" s="163"/>
      <c r="TAA2" s="163"/>
      <c r="TAB2" s="163"/>
      <c r="TAC2" s="163"/>
      <c r="TAD2" s="163"/>
      <c r="TAE2" s="163"/>
      <c r="TAF2" s="163"/>
      <c r="TAG2" s="163"/>
      <c r="TAH2" s="163"/>
      <c r="TAI2" s="163"/>
      <c r="TAJ2" s="163"/>
      <c r="TAK2" s="163"/>
      <c r="TAL2" s="163"/>
      <c r="TAM2" s="163"/>
      <c r="TAN2" s="163"/>
      <c r="TAO2" s="163"/>
      <c r="TAP2" s="163"/>
      <c r="TAQ2" s="163"/>
      <c r="TAR2" s="163"/>
      <c r="TAS2" s="163"/>
      <c r="TAT2" s="163"/>
      <c r="TAU2" s="163"/>
      <c r="TAV2" s="163"/>
      <c r="TAW2" s="163"/>
      <c r="TAX2" s="163"/>
      <c r="TAY2" s="163"/>
      <c r="TAZ2" s="163"/>
      <c r="TBA2" s="163"/>
      <c r="TBB2" s="163"/>
      <c r="TBC2" s="163"/>
      <c r="TBD2" s="163"/>
      <c r="TBE2" s="163"/>
      <c r="TBF2" s="163"/>
      <c r="TBG2" s="163"/>
      <c r="TBH2" s="163"/>
      <c r="TBI2" s="163"/>
      <c r="TBJ2" s="163"/>
      <c r="TBK2" s="163"/>
      <c r="TBL2" s="163"/>
      <c r="TBM2" s="163"/>
      <c r="TBN2" s="163"/>
      <c r="TBO2" s="163"/>
      <c r="TBP2" s="163"/>
      <c r="TBQ2" s="163"/>
      <c r="TBR2" s="163"/>
      <c r="TBS2" s="163"/>
      <c r="TBT2" s="163"/>
      <c r="TBU2" s="163"/>
      <c r="TBV2" s="163"/>
      <c r="TBW2" s="163"/>
      <c r="TBX2" s="163"/>
      <c r="TBY2" s="163"/>
      <c r="TBZ2" s="163"/>
      <c r="TCA2" s="163"/>
      <c r="TCB2" s="163"/>
      <c r="TCC2" s="163"/>
      <c r="TCD2" s="163"/>
      <c r="TCE2" s="163"/>
      <c r="TCF2" s="163"/>
      <c r="TCG2" s="163"/>
      <c r="TCH2" s="163"/>
      <c r="TCI2" s="163"/>
      <c r="TCJ2" s="163"/>
      <c r="TCK2" s="163"/>
      <c r="TCL2" s="163"/>
      <c r="TCM2" s="163"/>
      <c r="TCN2" s="163"/>
      <c r="TCO2" s="163"/>
      <c r="TCP2" s="163"/>
      <c r="TCQ2" s="163"/>
      <c r="TCR2" s="163"/>
      <c r="TCS2" s="163"/>
      <c r="TCT2" s="163"/>
      <c r="TCU2" s="163"/>
      <c r="TCV2" s="163"/>
      <c r="TCW2" s="163"/>
      <c r="TCX2" s="163"/>
      <c r="TCY2" s="163"/>
      <c r="TCZ2" s="163"/>
      <c r="TDA2" s="163"/>
      <c r="TDB2" s="163"/>
      <c r="TDC2" s="163"/>
      <c r="TDD2" s="163"/>
      <c r="TDE2" s="163"/>
      <c r="TDF2" s="163"/>
      <c r="TDG2" s="163"/>
      <c r="TDH2" s="163"/>
      <c r="TDI2" s="163"/>
      <c r="TDJ2" s="163"/>
      <c r="TDK2" s="163"/>
      <c r="TDL2" s="163"/>
      <c r="TDM2" s="163"/>
      <c r="TDN2" s="163"/>
      <c r="TDO2" s="163"/>
      <c r="TDP2" s="163"/>
      <c r="TDQ2" s="163"/>
      <c r="TDR2" s="163"/>
      <c r="TDS2" s="163"/>
      <c r="TDT2" s="163"/>
      <c r="TDU2" s="163"/>
      <c r="TDV2" s="163"/>
      <c r="TDW2" s="163"/>
      <c r="TDX2" s="163"/>
      <c r="TDY2" s="163"/>
      <c r="TDZ2" s="163"/>
      <c r="TEA2" s="163"/>
      <c r="TEB2" s="163"/>
      <c r="TEC2" s="163"/>
      <c r="TED2" s="163"/>
      <c r="TEE2" s="163"/>
      <c r="TEF2" s="163"/>
      <c r="TEG2" s="163"/>
      <c r="TEH2" s="163"/>
      <c r="TEI2" s="163"/>
      <c r="TEJ2" s="163"/>
      <c r="TEK2" s="163"/>
      <c r="TEL2" s="163"/>
      <c r="TEM2" s="163"/>
      <c r="TEN2" s="163"/>
      <c r="TEO2" s="163"/>
      <c r="TEP2" s="163"/>
      <c r="TEQ2" s="163"/>
      <c r="TER2" s="163"/>
      <c r="TES2" s="163"/>
      <c r="TET2" s="163"/>
      <c r="TEU2" s="163"/>
      <c r="TEV2" s="163"/>
      <c r="TEW2" s="163"/>
      <c r="TEX2" s="163"/>
      <c r="TEY2" s="163"/>
      <c r="TEZ2" s="163"/>
      <c r="TFA2" s="163"/>
      <c r="TFB2" s="163"/>
      <c r="TFC2" s="163"/>
      <c r="TFD2" s="163"/>
      <c r="TFE2" s="163"/>
      <c r="TFF2" s="163"/>
      <c r="TFG2" s="163"/>
      <c r="TFH2" s="163"/>
      <c r="TFI2" s="163"/>
      <c r="TFJ2" s="163"/>
      <c r="TFK2" s="163"/>
      <c r="TFL2" s="163"/>
      <c r="TFM2" s="163"/>
      <c r="TFN2" s="163"/>
      <c r="TFO2" s="163"/>
      <c r="TFP2" s="163"/>
      <c r="TFQ2" s="163"/>
      <c r="TFR2" s="163"/>
      <c r="TFS2" s="163"/>
      <c r="TFT2" s="163"/>
      <c r="TFU2" s="163"/>
      <c r="TFV2" s="163"/>
      <c r="TFW2" s="163"/>
      <c r="TFX2" s="163"/>
      <c r="TFY2" s="163"/>
      <c r="TFZ2" s="163"/>
      <c r="TGA2" s="163"/>
      <c r="TGB2" s="163"/>
      <c r="TGC2" s="163"/>
      <c r="TGD2" s="163"/>
      <c r="TGE2" s="163"/>
      <c r="TGF2" s="163"/>
      <c r="TGG2" s="163"/>
      <c r="TGH2" s="163"/>
      <c r="TGI2" s="163"/>
      <c r="TGJ2" s="163"/>
      <c r="TGK2" s="163"/>
      <c r="TGL2" s="163"/>
      <c r="TGM2" s="163"/>
      <c r="TGN2" s="163"/>
      <c r="TGO2" s="163"/>
      <c r="TGP2" s="163"/>
      <c r="TGQ2" s="163"/>
      <c r="TGR2" s="163"/>
      <c r="TGS2" s="163"/>
      <c r="TGT2" s="163"/>
      <c r="TGU2" s="163"/>
      <c r="TGV2" s="163"/>
      <c r="TGW2" s="163"/>
      <c r="TGX2" s="163"/>
      <c r="TGY2" s="163"/>
      <c r="TGZ2" s="163"/>
      <c r="THA2" s="163"/>
      <c r="THB2" s="163"/>
      <c r="THC2" s="163"/>
      <c r="THD2" s="163"/>
      <c r="THE2" s="163"/>
      <c r="THF2" s="163"/>
      <c r="THG2" s="163"/>
      <c r="THH2" s="163"/>
      <c r="THI2" s="163"/>
      <c r="THJ2" s="163"/>
      <c r="THK2" s="163"/>
      <c r="THL2" s="163"/>
      <c r="THM2" s="163"/>
      <c r="THN2" s="163"/>
      <c r="THO2" s="163"/>
      <c r="THP2" s="163"/>
      <c r="THQ2" s="163"/>
      <c r="THR2" s="163"/>
      <c r="THS2" s="163"/>
      <c r="THT2" s="163"/>
      <c r="THU2" s="163"/>
      <c r="THV2" s="163"/>
      <c r="THW2" s="163"/>
      <c r="THX2" s="163"/>
      <c r="THY2" s="163"/>
      <c r="THZ2" s="163"/>
      <c r="TIA2" s="163"/>
      <c r="TIB2" s="163"/>
      <c r="TIC2" s="163"/>
      <c r="TID2" s="163"/>
      <c r="TIE2" s="163"/>
      <c r="TIF2" s="163"/>
      <c r="TIG2" s="163"/>
      <c r="TIH2" s="163"/>
      <c r="TII2" s="163"/>
      <c r="TIJ2" s="163"/>
      <c r="TIK2" s="163"/>
      <c r="TIL2" s="163"/>
      <c r="TIM2" s="163"/>
      <c r="TIN2" s="163"/>
      <c r="TIO2" s="163"/>
      <c r="TIP2" s="163"/>
      <c r="TIQ2" s="163"/>
      <c r="TIR2" s="163"/>
      <c r="TIS2" s="163"/>
      <c r="TIT2" s="163"/>
      <c r="TIU2" s="163"/>
      <c r="TIV2" s="163"/>
      <c r="TIW2" s="163"/>
      <c r="TIX2" s="163"/>
      <c r="TIY2" s="163"/>
      <c r="TIZ2" s="163"/>
      <c r="TJA2" s="163"/>
      <c r="TJB2" s="163"/>
      <c r="TJC2" s="163"/>
      <c r="TJD2" s="163"/>
      <c r="TJE2" s="163"/>
      <c r="TJF2" s="163"/>
      <c r="TJG2" s="163"/>
      <c r="TJH2" s="163"/>
      <c r="TJI2" s="163"/>
      <c r="TJJ2" s="163"/>
      <c r="TJK2" s="163"/>
      <c r="TJL2" s="163"/>
      <c r="TJM2" s="163"/>
      <c r="TJN2" s="163"/>
      <c r="TJO2" s="163"/>
      <c r="TJP2" s="163"/>
      <c r="TJQ2" s="163"/>
      <c r="TJR2" s="163"/>
      <c r="TJS2" s="163"/>
      <c r="TJT2" s="163"/>
      <c r="TJU2" s="163"/>
      <c r="TJV2" s="163"/>
      <c r="TJW2" s="163"/>
      <c r="TJX2" s="163"/>
      <c r="TJY2" s="163"/>
      <c r="TJZ2" s="163"/>
      <c r="TKA2" s="163"/>
      <c r="TKB2" s="163"/>
      <c r="TKC2" s="163"/>
      <c r="TKD2" s="163"/>
      <c r="TKE2" s="163"/>
      <c r="TKF2" s="163"/>
      <c r="TKG2" s="163"/>
      <c r="TKH2" s="163"/>
      <c r="TKI2" s="163"/>
      <c r="TKJ2" s="163"/>
      <c r="TKK2" s="163"/>
      <c r="TKL2" s="163"/>
      <c r="TKM2" s="163"/>
      <c r="TKN2" s="163"/>
      <c r="TKO2" s="163"/>
      <c r="TKP2" s="163"/>
      <c r="TKQ2" s="163"/>
      <c r="TKR2" s="163"/>
      <c r="TKS2" s="163"/>
      <c r="TKT2" s="163"/>
      <c r="TKU2" s="163"/>
      <c r="TKV2" s="163"/>
      <c r="TKW2" s="163"/>
      <c r="TKX2" s="163"/>
      <c r="TKY2" s="163"/>
      <c r="TKZ2" s="163"/>
      <c r="TLA2" s="163"/>
      <c r="TLB2" s="163"/>
      <c r="TLC2" s="163"/>
      <c r="TLD2" s="163"/>
      <c r="TLE2" s="163"/>
      <c r="TLF2" s="163"/>
      <c r="TLG2" s="163"/>
      <c r="TLH2" s="163"/>
      <c r="TLI2" s="163"/>
      <c r="TLJ2" s="163"/>
      <c r="TLK2" s="163"/>
      <c r="TLL2" s="163"/>
      <c r="TLM2" s="163"/>
      <c r="TLN2" s="163"/>
      <c r="TLO2" s="163"/>
      <c r="TLP2" s="163"/>
      <c r="TLQ2" s="163"/>
      <c r="TLR2" s="163"/>
      <c r="TLS2" s="163"/>
      <c r="TLT2" s="163"/>
      <c r="TLU2" s="163"/>
      <c r="TLV2" s="163"/>
      <c r="TLW2" s="163"/>
      <c r="TLX2" s="163"/>
      <c r="TLY2" s="163"/>
      <c r="TLZ2" s="163"/>
      <c r="TMA2" s="163"/>
      <c r="TMB2" s="163"/>
      <c r="TMC2" s="163"/>
      <c r="TMD2" s="163"/>
      <c r="TME2" s="163"/>
      <c r="TMF2" s="163"/>
      <c r="TMG2" s="163"/>
      <c r="TMH2" s="163"/>
      <c r="TMI2" s="163"/>
      <c r="TMJ2" s="163"/>
      <c r="TMK2" s="163"/>
      <c r="TML2" s="163"/>
      <c r="TMM2" s="163"/>
      <c r="TMN2" s="163"/>
      <c r="TMO2" s="163"/>
      <c r="TMP2" s="163"/>
      <c r="TMQ2" s="163"/>
      <c r="TMR2" s="163"/>
      <c r="TMS2" s="163"/>
      <c r="TMT2" s="163"/>
      <c r="TMU2" s="163"/>
      <c r="TMV2" s="163"/>
      <c r="TMW2" s="163"/>
      <c r="TMX2" s="163"/>
      <c r="TMY2" s="163"/>
      <c r="TMZ2" s="163"/>
      <c r="TNA2" s="163"/>
      <c r="TNB2" s="163"/>
      <c r="TNC2" s="163"/>
      <c r="TND2" s="163"/>
      <c r="TNE2" s="163"/>
      <c r="TNF2" s="163"/>
      <c r="TNG2" s="163"/>
      <c r="TNH2" s="163"/>
      <c r="TNI2" s="163"/>
      <c r="TNJ2" s="163"/>
      <c r="TNK2" s="163"/>
      <c r="TNL2" s="163"/>
      <c r="TNM2" s="163"/>
      <c r="TNN2" s="163"/>
      <c r="TNO2" s="163"/>
      <c r="TNP2" s="163"/>
      <c r="TNQ2" s="163"/>
      <c r="TNR2" s="163"/>
      <c r="TNS2" s="163"/>
      <c r="TNT2" s="163"/>
      <c r="TNU2" s="163"/>
      <c r="TNV2" s="163"/>
      <c r="TNW2" s="163"/>
      <c r="TNX2" s="163"/>
      <c r="TNY2" s="163"/>
      <c r="TNZ2" s="163"/>
      <c r="TOA2" s="163"/>
      <c r="TOB2" s="163"/>
      <c r="TOC2" s="163"/>
      <c r="TOD2" s="163"/>
      <c r="TOE2" s="163"/>
      <c r="TOF2" s="163"/>
      <c r="TOG2" s="163"/>
      <c r="TOH2" s="163"/>
      <c r="TOI2" s="163"/>
      <c r="TOJ2" s="163"/>
      <c r="TOK2" s="163"/>
      <c r="TOL2" s="163"/>
      <c r="TOM2" s="163"/>
      <c r="TON2" s="163"/>
      <c r="TOO2" s="163"/>
      <c r="TOP2" s="163"/>
      <c r="TOQ2" s="163"/>
      <c r="TOR2" s="163"/>
      <c r="TOS2" s="163"/>
      <c r="TOT2" s="163"/>
      <c r="TOU2" s="163"/>
      <c r="TOV2" s="163"/>
      <c r="TOW2" s="163"/>
      <c r="TOX2" s="163"/>
      <c r="TOY2" s="163"/>
      <c r="TOZ2" s="163"/>
      <c r="TPA2" s="163"/>
      <c r="TPB2" s="163"/>
      <c r="TPC2" s="163"/>
      <c r="TPD2" s="163"/>
      <c r="TPE2" s="163"/>
      <c r="TPF2" s="163"/>
      <c r="TPG2" s="163"/>
      <c r="TPH2" s="163"/>
      <c r="TPI2" s="163"/>
      <c r="TPJ2" s="163"/>
      <c r="TPK2" s="163"/>
      <c r="TPL2" s="163"/>
      <c r="TPM2" s="163"/>
      <c r="TPN2" s="163"/>
      <c r="TPO2" s="163"/>
      <c r="TPP2" s="163"/>
      <c r="TPQ2" s="163"/>
      <c r="TPR2" s="163"/>
      <c r="TPS2" s="163"/>
      <c r="TPT2" s="163"/>
      <c r="TPU2" s="163"/>
      <c r="TPV2" s="163"/>
      <c r="TPW2" s="163"/>
      <c r="TPX2" s="163"/>
      <c r="TPY2" s="163"/>
      <c r="TPZ2" s="163"/>
      <c r="TQA2" s="163"/>
      <c r="TQB2" s="163"/>
      <c r="TQC2" s="163"/>
      <c r="TQD2" s="163"/>
      <c r="TQE2" s="163"/>
      <c r="TQF2" s="163"/>
      <c r="TQG2" s="163"/>
      <c r="TQH2" s="163"/>
      <c r="TQI2" s="163"/>
      <c r="TQJ2" s="163"/>
      <c r="TQK2" s="163"/>
      <c r="TQL2" s="163"/>
      <c r="TQM2" s="163"/>
      <c r="TQN2" s="163"/>
      <c r="TQO2" s="163"/>
      <c r="TQP2" s="163"/>
      <c r="TQQ2" s="163"/>
      <c r="TQR2" s="163"/>
      <c r="TQS2" s="163"/>
      <c r="TQT2" s="163"/>
      <c r="TQU2" s="163"/>
      <c r="TQV2" s="163"/>
      <c r="TQW2" s="163"/>
      <c r="TQX2" s="163"/>
      <c r="TQY2" s="163"/>
      <c r="TQZ2" s="163"/>
      <c r="TRA2" s="163"/>
      <c r="TRB2" s="163"/>
      <c r="TRC2" s="163"/>
      <c r="TRD2" s="163"/>
      <c r="TRE2" s="163"/>
      <c r="TRF2" s="163"/>
      <c r="TRG2" s="163"/>
      <c r="TRH2" s="163"/>
      <c r="TRI2" s="163"/>
      <c r="TRJ2" s="163"/>
      <c r="TRK2" s="163"/>
      <c r="TRL2" s="163"/>
      <c r="TRM2" s="163"/>
      <c r="TRN2" s="163"/>
      <c r="TRO2" s="163"/>
      <c r="TRP2" s="163"/>
      <c r="TRQ2" s="163"/>
      <c r="TRR2" s="163"/>
      <c r="TRS2" s="163"/>
      <c r="TRT2" s="163"/>
      <c r="TRU2" s="163"/>
      <c r="TRV2" s="163"/>
      <c r="TRW2" s="163"/>
      <c r="TRX2" s="163"/>
      <c r="TRY2" s="163"/>
      <c r="TRZ2" s="163"/>
      <c r="TSA2" s="163"/>
      <c r="TSB2" s="163"/>
      <c r="TSC2" s="163"/>
      <c r="TSD2" s="163"/>
      <c r="TSE2" s="163"/>
      <c r="TSF2" s="163"/>
      <c r="TSG2" s="163"/>
      <c r="TSH2" s="163"/>
      <c r="TSI2" s="163"/>
      <c r="TSJ2" s="163"/>
      <c r="TSK2" s="163"/>
      <c r="TSL2" s="163"/>
      <c r="TSM2" s="163"/>
      <c r="TSN2" s="163"/>
      <c r="TSO2" s="163"/>
      <c r="TSP2" s="163"/>
      <c r="TSQ2" s="163"/>
      <c r="TSR2" s="163"/>
      <c r="TSS2" s="163"/>
      <c r="TST2" s="163"/>
      <c r="TSU2" s="163"/>
      <c r="TSV2" s="163"/>
      <c r="TSW2" s="163"/>
      <c r="TSX2" s="163"/>
      <c r="TSY2" s="163"/>
      <c r="TSZ2" s="163"/>
      <c r="TTA2" s="163"/>
      <c r="TTB2" s="163"/>
      <c r="TTC2" s="163"/>
      <c r="TTD2" s="163"/>
      <c r="TTE2" s="163"/>
      <c r="TTF2" s="163"/>
      <c r="TTG2" s="163"/>
      <c r="TTH2" s="163"/>
      <c r="TTI2" s="163"/>
      <c r="TTJ2" s="163"/>
      <c r="TTK2" s="163"/>
      <c r="TTL2" s="163"/>
      <c r="TTM2" s="163"/>
      <c r="TTN2" s="163"/>
      <c r="TTO2" s="163"/>
      <c r="TTP2" s="163"/>
      <c r="TTQ2" s="163"/>
      <c r="TTR2" s="163"/>
      <c r="TTS2" s="163"/>
      <c r="TTT2" s="163"/>
      <c r="TTU2" s="163"/>
      <c r="TTV2" s="163"/>
      <c r="TTW2" s="163"/>
      <c r="TTX2" s="163"/>
      <c r="TTY2" s="163"/>
      <c r="TTZ2" s="163"/>
      <c r="TUA2" s="163"/>
      <c r="TUB2" s="163"/>
      <c r="TUC2" s="163"/>
      <c r="TUD2" s="163"/>
      <c r="TUE2" s="163"/>
      <c r="TUF2" s="163"/>
      <c r="TUG2" s="163"/>
      <c r="TUH2" s="163"/>
      <c r="TUI2" s="163"/>
      <c r="TUJ2" s="163"/>
      <c r="TUK2" s="163"/>
      <c r="TUL2" s="163"/>
      <c r="TUM2" s="163"/>
      <c r="TUN2" s="163"/>
      <c r="TUO2" s="163"/>
      <c r="TUP2" s="163"/>
      <c r="TUQ2" s="163"/>
      <c r="TUR2" s="163"/>
      <c r="TUS2" s="163"/>
      <c r="TUT2" s="163"/>
      <c r="TUU2" s="163"/>
      <c r="TUV2" s="163"/>
      <c r="TUW2" s="163"/>
      <c r="TUX2" s="163"/>
      <c r="TUY2" s="163"/>
      <c r="TUZ2" s="163"/>
      <c r="TVA2" s="163"/>
      <c r="TVB2" s="163"/>
      <c r="TVC2" s="163"/>
      <c r="TVD2" s="163"/>
      <c r="TVE2" s="163"/>
      <c r="TVF2" s="163"/>
      <c r="TVG2" s="163"/>
      <c r="TVH2" s="163"/>
      <c r="TVI2" s="163"/>
      <c r="TVJ2" s="163"/>
      <c r="TVK2" s="163"/>
      <c r="TVL2" s="163"/>
      <c r="TVM2" s="163"/>
      <c r="TVN2" s="163"/>
      <c r="TVO2" s="163"/>
      <c r="TVP2" s="163"/>
      <c r="TVQ2" s="163"/>
      <c r="TVR2" s="163"/>
      <c r="TVS2" s="163"/>
      <c r="TVT2" s="163"/>
      <c r="TVU2" s="163"/>
      <c r="TVV2" s="163"/>
      <c r="TVW2" s="163"/>
      <c r="TVX2" s="163"/>
      <c r="TVY2" s="163"/>
      <c r="TVZ2" s="163"/>
      <c r="TWA2" s="163"/>
      <c r="TWB2" s="163"/>
      <c r="TWC2" s="163"/>
      <c r="TWD2" s="163"/>
      <c r="TWE2" s="163"/>
      <c r="TWF2" s="163"/>
      <c r="TWG2" s="163"/>
      <c r="TWH2" s="163"/>
      <c r="TWI2" s="163"/>
      <c r="TWJ2" s="163"/>
      <c r="TWK2" s="163"/>
      <c r="TWL2" s="163"/>
      <c r="TWM2" s="163"/>
      <c r="TWN2" s="163"/>
      <c r="TWO2" s="163"/>
      <c r="TWP2" s="163"/>
      <c r="TWQ2" s="163"/>
      <c r="TWR2" s="163"/>
      <c r="TWS2" s="163"/>
      <c r="TWT2" s="163"/>
      <c r="TWU2" s="163"/>
      <c r="TWV2" s="163"/>
      <c r="TWW2" s="163"/>
      <c r="TWX2" s="163"/>
      <c r="TWY2" s="163"/>
      <c r="TWZ2" s="163"/>
      <c r="TXA2" s="163"/>
      <c r="TXB2" s="163"/>
      <c r="TXC2" s="163"/>
      <c r="TXD2" s="163"/>
      <c r="TXE2" s="163"/>
      <c r="TXF2" s="163"/>
      <c r="TXG2" s="163"/>
      <c r="TXH2" s="163"/>
      <c r="TXI2" s="163"/>
      <c r="TXJ2" s="163"/>
      <c r="TXK2" s="163"/>
      <c r="TXL2" s="163"/>
      <c r="TXM2" s="163"/>
      <c r="TXN2" s="163"/>
      <c r="TXO2" s="163"/>
      <c r="TXP2" s="163"/>
      <c r="TXQ2" s="163"/>
      <c r="TXR2" s="163"/>
      <c r="TXS2" s="163"/>
      <c r="TXT2" s="163"/>
      <c r="TXU2" s="163"/>
      <c r="TXV2" s="163"/>
      <c r="TXW2" s="163"/>
      <c r="TXX2" s="163"/>
      <c r="TXY2" s="163"/>
      <c r="TXZ2" s="163"/>
      <c r="TYA2" s="163"/>
      <c r="TYB2" s="163"/>
      <c r="TYC2" s="163"/>
      <c r="TYD2" s="163"/>
      <c r="TYE2" s="163"/>
      <c r="TYF2" s="163"/>
      <c r="TYG2" s="163"/>
      <c r="TYH2" s="163"/>
      <c r="TYI2" s="163"/>
      <c r="TYJ2" s="163"/>
      <c r="TYK2" s="163"/>
      <c r="TYL2" s="163"/>
      <c r="TYM2" s="163"/>
      <c r="TYN2" s="163"/>
      <c r="TYO2" s="163"/>
      <c r="TYP2" s="163"/>
      <c r="TYQ2" s="163"/>
      <c r="TYR2" s="163"/>
      <c r="TYS2" s="163"/>
      <c r="TYT2" s="163"/>
      <c r="TYU2" s="163"/>
      <c r="TYV2" s="163"/>
      <c r="TYW2" s="163"/>
      <c r="TYX2" s="163"/>
      <c r="TYY2" s="163"/>
      <c r="TYZ2" s="163"/>
      <c r="TZA2" s="163"/>
      <c r="TZB2" s="163"/>
      <c r="TZC2" s="163"/>
      <c r="TZD2" s="163"/>
      <c r="TZE2" s="163"/>
      <c r="TZF2" s="163"/>
      <c r="TZG2" s="163"/>
      <c r="TZH2" s="163"/>
      <c r="TZI2" s="163"/>
      <c r="TZJ2" s="163"/>
      <c r="TZK2" s="163"/>
      <c r="TZL2" s="163"/>
      <c r="TZM2" s="163"/>
      <c r="TZN2" s="163"/>
      <c r="TZO2" s="163"/>
      <c r="TZP2" s="163"/>
      <c r="TZQ2" s="163"/>
      <c r="TZR2" s="163"/>
      <c r="TZS2" s="163"/>
      <c r="TZT2" s="163"/>
      <c r="TZU2" s="163"/>
      <c r="TZV2" s="163"/>
      <c r="TZW2" s="163"/>
      <c r="TZX2" s="163"/>
      <c r="TZY2" s="163"/>
      <c r="TZZ2" s="163"/>
      <c r="UAA2" s="163"/>
      <c r="UAB2" s="163"/>
      <c r="UAC2" s="163"/>
      <c r="UAD2" s="163"/>
      <c r="UAE2" s="163"/>
      <c r="UAF2" s="163"/>
      <c r="UAG2" s="163"/>
      <c r="UAH2" s="163"/>
      <c r="UAI2" s="163"/>
      <c r="UAJ2" s="163"/>
      <c r="UAK2" s="163"/>
      <c r="UAL2" s="163"/>
      <c r="UAM2" s="163"/>
      <c r="UAN2" s="163"/>
      <c r="UAO2" s="163"/>
      <c r="UAP2" s="163"/>
      <c r="UAQ2" s="163"/>
      <c r="UAR2" s="163"/>
      <c r="UAS2" s="163"/>
      <c r="UAT2" s="163"/>
      <c r="UAU2" s="163"/>
      <c r="UAV2" s="163"/>
      <c r="UAW2" s="163"/>
      <c r="UAX2" s="163"/>
      <c r="UAY2" s="163"/>
      <c r="UAZ2" s="163"/>
      <c r="UBA2" s="163"/>
      <c r="UBB2" s="163"/>
      <c r="UBC2" s="163"/>
      <c r="UBD2" s="163"/>
      <c r="UBE2" s="163"/>
      <c r="UBF2" s="163"/>
      <c r="UBG2" s="163"/>
      <c r="UBH2" s="163"/>
      <c r="UBI2" s="163"/>
      <c r="UBJ2" s="163"/>
      <c r="UBK2" s="163"/>
      <c r="UBL2" s="163"/>
      <c r="UBM2" s="163"/>
      <c r="UBN2" s="163"/>
      <c r="UBO2" s="163"/>
      <c r="UBP2" s="163"/>
      <c r="UBQ2" s="163"/>
      <c r="UBR2" s="163"/>
      <c r="UBS2" s="163"/>
      <c r="UBT2" s="163"/>
      <c r="UBU2" s="163"/>
      <c r="UBV2" s="163"/>
      <c r="UBW2" s="163"/>
      <c r="UBX2" s="163"/>
      <c r="UBY2" s="163"/>
      <c r="UBZ2" s="163"/>
      <c r="UCA2" s="163"/>
      <c r="UCB2" s="163"/>
      <c r="UCC2" s="163"/>
      <c r="UCD2" s="163"/>
      <c r="UCE2" s="163"/>
      <c r="UCF2" s="163"/>
      <c r="UCG2" s="163"/>
      <c r="UCH2" s="163"/>
      <c r="UCI2" s="163"/>
      <c r="UCJ2" s="163"/>
      <c r="UCK2" s="163"/>
      <c r="UCL2" s="163"/>
      <c r="UCM2" s="163"/>
      <c r="UCN2" s="163"/>
      <c r="UCO2" s="163"/>
      <c r="UCP2" s="163"/>
      <c r="UCQ2" s="163"/>
      <c r="UCR2" s="163"/>
      <c r="UCS2" s="163"/>
      <c r="UCT2" s="163"/>
      <c r="UCU2" s="163"/>
      <c r="UCV2" s="163"/>
      <c r="UCW2" s="163"/>
      <c r="UCX2" s="163"/>
      <c r="UCY2" s="163"/>
      <c r="UCZ2" s="163"/>
      <c r="UDA2" s="163"/>
      <c r="UDB2" s="163"/>
      <c r="UDC2" s="163"/>
      <c r="UDD2" s="163"/>
      <c r="UDE2" s="163"/>
      <c r="UDF2" s="163"/>
      <c r="UDG2" s="163"/>
      <c r="UDH2" s="163"/>
      <c r="UDI2" s="163"/>
      <c r="UDJ2" s="163"/>
      <c r="UDK2" s="163"/>
      <c r="UDL2" s="163"/>
      <c r="UDM2" s="163"/>
      <c r="UDN2" s="163"/>
      <c r="UDO2" s="163"/>
      <c r="UDP2" s="163"/>
      <c r="UDQ2" s="163"/>
      <c r="UDR2" s="163"/>
      <c r="UDS2" s="163"/>
      <c r="UDT2" s="163"/>
      <c r="UDU2" s="163"/>
      <c r="UDV2" s="163"/>
      <c r="UDW2" s="163"/>
      <c r="UDX2" s="163"/>
      <c r="UDY2" s="163"/>
      <c r="UDZ2" s="163"/>
      <c r="UEA2" s="163"/>
      <c r="UEB2" s="163"/>
      <c r="UEC2" s="163"/>
      <c r="UED2" s="163"/>
      <c r="UEE2" s="163"/>
      <c r="UEF2" s="163"/>
      <c r="UEG2" s="163"/>
      <c r="UEH2" s="163"/>
      <c r="UEI2" s="163"/>
      <c r="UEJ2" s="163"/>
      <c r="UEK2" s="163"/>
      <c r="UEL2" s="163"/>
      <c r="UEM2" s="163"/>
      <c r="UEN2" s="163"/>
      <c r="UEO2" s="163"/>
      <c r="UEP2" s="163"/>
      <c r="UEQ2" s="163"/>
      <c r="UER2" s="163"/>
      <c r="UES2" s="163"/>
      <c r="UET2" s="163"/>
      <c r="UEU2" s="163"/>
      <c r="UEV2" s="163"/>
      <c r="UEW2" s="163"/>
      <c r="UEX2" s="163"/>
      <c r="UEY2" s="163"/>
      <c r="UEZ2" s="163"/>
      <c r="UFA2" s="163"/>
      <c r="UFB2" s="163"/>
      <c r="UFC2" s="163"/>
      <c r="UFD2" s="163"/>
      <c r="UFE2" s="163"/>
      <c r="UFF2" s="163"/>
      <c r="UFG2" s="163"/>
      <c r="UFH2" s="163"/>
      <c r="UFI2" s="163"/>
      <c r="UFJ2" s="163"/>
      <c r="UFK2" s="163"/>
      <c r="UFL2" s="163"/>
      <c r="UFM2" s="163"/>
      <c r="UFN2" s="163"/>
      <c r="UFO2" s="163"/>
      <c r="UFP2" s="163"/>
      <c r="UFQ2" s="163"/>
      <c r="UFR2" s="163"/>
      <c r="UFS2" s="163"/>
      <c r="UFT2" s="163"/>
      <c r="UFU2" s="163"/>
      <c r="UFV2" s="163"/>
      <c r="UFW2" s="163"/>
      <c r="UFX2" s="163"/>
      <c r="UFY2" s="163"/>
      <c r="UFZ2" s="163"/>
      <c r="UGA2" s="163"/>
      <c r="UGB2" s="163"/>
      <c r="UGC2" s="163"/>
      <c r="UGD2" s="163"/>
      <c r="UGE2" s="163"/>
      <c r="UGF2" s="163"/>
      <c r="UGG2" s="163"/>
      <c r="UGH2" s="163"/>
      <c r="UGI2" s="163"/>
      <c r="UGJ2" s="163"/>
      <c r="UGK2" s="163"/>
      <c r="UGL2" s="163"/>
      <c r="UGM2" s="163"/>
      <c r="UGN2" s="163"/>
      <c r="UGO2" s="163"/>
      <c r="UGP2" s="163"/>
      <c r="UGQ2" s="163"/>
      <c r="UGR2" s="163"/>
      <c r="UGS2" s="163"/>
      <c r="UGT2" s="163"/>
      <c r="UGU2" s="163"/>
      <c r="UGV2" s="163"/>
      <c r="UGW2" s="163"/>
      <c r="UGX2" s="163"/>
      <c r="UGY2" s="163"/>
      <c r="UGZ2" s="163"/>
      <c r="UHA2" s="163"/>
      <c r="UHB2" s="163"/>
      <c r="UHC2" s="163"/>
      <c r="UHD2" s="163"/>
      <c r="UHE2" s="163"/>
      <c r="UHF2" s="163"/>
      <c r="UHG2" s="163"/>
      <c r="UHH2" s="163"/>
      <c r="UHI2" s="163"/>
      <c r="UHJ2" s="163"/>
      <c r="UHK2" s="163"/>
      <c r="UHL2" s="163"/>
      <c r="UHM2" s="163"/>
      <c r="UHN2" s="163"/>
      <c r="UHO2" s="163"/>
      <c r="UHP2" s="163"/>
      <c r="UHQ2" s="163"/>
      <c r="UHR2" s="163"/>
      <c r="UHS2" s="163"/>
      <c r="UHT2" s="163"/>
      <c r="UHU2" s="163"/>
      <c r="UHV2" s="163"/>
      <c r="UHW2" s="163"/>
      <c r="UHX2" s="163"/>
      <c r="UHY2" s="163"/>
      <c r="UHZ2" s="163"/>
      <c r="UIA2" s="163"/>
      <c r="UIB2" s="163"/>
      <c r="UIC2" s="163"/>
      <c r="UID2" s="163"/>
      <c r="UIE2" s="163"/>
      <c r="UIF2" s="163"/>
      <c r="UIG2" s="163"/>
      <c r="UIH2" s="163"/>
      <c r="UII2" s="163"/>
      <c r="UIJ2" s="163"/>
      <c r="UIK2" s="163"/>
      <c r="UIL2" s="163"/>
      <c r="UIM2" s="163"/>
      <c r="UIN2" s="163"/>
      <c r="UIO2" s="163"/>
      <c r="UIP2" s="163"/>
      <c r="UIQ2" s="163"/>
      <c r="UIR2" s="163"/>
      <c r="UIS2" s="163"/>
      <c r="UIT2" s="163"/>
      <c r="UIU2" s="163"/>
      <c r="UIV2" s="163"/>
      <c r="UIW2" s="163"/>
      <c r="UIX2" s="163"/>
      <c r="UIY2" s="163"/>
      <c r="UIZ2" s="163"/>
      <c r="UJA2" s="163"/>
      <c r="UJB2" s="163"/>
      <c r="UJC2" s="163"/>
      <c r="UJD2" s="163"/>
      <c r="UJE2" s="163"/>
      <c r="UJF2" s="163"/>
      <c r="UJG2" s="163"/>
      <c r="UJH2" s="163"/>
      <c r="UJI2" s="163"/>
      <c r="UJJ2" s="163"/>
      <c r="UJK2" s="163"/>
      <c r="UJL2" s="163"/>
      <c r="UJM2" s="163"/>
      <c r="UJN2" s="163"/>
      <c r="UJO2" s="163"/>
      <c r="UJP2" s="163"/>
      <c r="UJQ2" s="163"/>
      <c r="UJR2" s="163"/>
      <c r="UJS2" s="163"/>
      <c r="UJT2" s="163"/>
      <c r="UJU2" s="163"/>
      <c r="UJV2" s="163"/>
      <c r="UJW2" s="163"/>
      <c r="UJX2" s="163"/>
      <c r="UJY2" s="163"/>
      <c r="UJZ2" s="163"/>
      <c r="UKA2" s="163"/>
      <c r="UKB2" s="163"/>
      <c r="UKC2" s="163"/>
      <c r="UKD2" s="163"/>
      <c r="UKE2" s="163"/>
      <c r="UKF2" s="163"/>
      <c r="UKG2" s="163"/>
      <c r="UKH2" s="163"/>
      <c r="UKI2" s="163"/>
      <c r="UKJ2" s="163"/>
      <c r="UKK2" s="163"/>
      <c r="UKL2" s="163"/>
      <c r="UKM2" s="163"/>
      <c r="UKN2" s="163"/>
      <c r="UKO2" s="163"/>
      <c r="UKP2" s="163"/>
      <c r="UKQ2" s="163"/>
      <c r="UKR2" s="163"/>
      <c r="UKS2" s="163"/>
      <c r="UKT2" s="163"/>
      <c r="UKU2" s="163"/>
      <c r="UKV2" s="163"/>
      <c r="UKW2" s="163"/>
      <c r="UKX2" s="163"/>
      <c r="UKY2" s="163"/>
      <c r="UKZ2" s="163"/>
      <c r="ULA2" s="163"/>
      <c r="ULB2" s="163"/>
      <c r="ULC2" s="163"/>
      <c r="ULD2" s="163"/>
      <c r="ULE2" s="163"/>
      <c r="ULF2" s="163"/>
      <c r="ULG2" s="163"/>
      <c r="ULH2" s="163"/>
      <c r="ULI2" s="163"/>
      <c r="ULJ2" s="163"/>
      <c r="ULK2" s="163"/>
      <c r="ULL2" s="163"/>
      <c r="ULM2" s="163"/>
      <c r="ULN2" s="163"/>
      <c r="ULO2" s="163"/>
      <c r="ULP2" s="163"/>
      <c r="ULQ2" s="163"/>
      <c r="ULR2" s="163"/>
      <c r="ULS2" s="163"/>
      <c r="ULT2" s="163"/>
      <c r="ULU2" s="163"/>
      <c r="ULV2" s="163"/>
      <c r="ULW2" s="163"/>
      <c r="ULX2" s="163"/>
      <c r="ULY2" s="163"/>
      <c r="ULZ2" s="163"/>
      <c r="UMA2" s="163"/>
      <c r="UMB2" s="163"/>
      <c r="UMC2" s="163"/>
      <c r="UMD2" s="163"/>
      <c r="UME2" s="163"/>
      <c r="UMF2" s="163"/>
      <c r="UMG2" s="163"/>
      <c r="UMH2" s="163"/>
      <c r="UMI2" s="163"/>
      <c r="UMJ2" s="163"/>
      <c r="UMK2" s="163"/>
      <c r="UML2" s="163"/>
      <c r="UMM2" s="163"/>
      <c r="UMN2" s="163"/>
      <c r="UMO2" s="163"/>
      <c r="UMP2" s="163"/>
      <c r="UMQ2" s="163"/>
      <c r="UMR2" s="163"/>
      <c r="UMS2" s="163"/>
      <c r="UMT2" s="163"/>
      <c r="UMU2" s="163"/>
      <c r="UMV2" s="163"/>
      <c r="UMW2" s="163"/>
      <c r="UMX2" s="163"/>
      <c r="UMY2" s="163"/>
      <c r="UMZ2" s="163"/>
      <c r="UNA2" s="163"/>
      <c r="UNB2" s="163"/>
      <c r="UNC2" s="163"/>
      <c r="UND2" s="163"/>
      <c r="UNE2" s="163"/>
      <c r="UNF2" s="163"/>
      <c r="UNG2" s="163"/>
      <c r="UNH2" s="163"/>
      <c r="UNI2" s="163"/>
      <c r="UNJ2" s="163"/>
      <c r="UNK2" s="163"/>
      <c r="UNL2" s="163"/>
      <c r="UNM2" s="163"/>
      <c r="UNN2" s="163"/>
      <c r="UNO2" s="163"/>
      <c r="UNP2" s="163"/>
      <c r="UNQ2" s="163"/>
      <c r="UNR2" s="163"/>
      <c r="UNS2" s="163"/>
      <c r="UNT2" s="163"/>
      <c r="UNU2" s="163"/>
      <c r="UNV2" s="163"/>
      <c r="UNW2" s="163"/>
      <c r="UNX2" s="163"/>
      <c r="UNY2" s="163"/>
      <c r="UNZ2" s="163"/>
      <c r="UOA2" s="163"/>
      <c r="UOB2" s="163"/>
      <c r="UOC2" s="163"/>
      <c r="UOD2" s="163"/>
      <c r="UOE2" s="163"/>
      <c r="UOF2" s="163"/>
      <c r="UOG2" s="163"/>
      <c r="UOH2" s="163"/>
      <c r="UOI2" s="163"/>
      <c r="UOJ2" s="163"/>
      <c r="UOK2" s="163"/>
      <c r="UOL2" s="163"/>
      <c r="UOM2" s="163"/>
      <c r="UON2" s="163"/>
      <c r="UOO2" s="163"/>
      <c r="UOP2" s="163"/>
      <c r="UOQ2" s="163"/>
      <c r="UOR2" s="163"/>
      <c r="UOS2" s="163"/>
      <c r="UOT2" s="163"/>
      <c r="UOU2" s="163"/>
      <c r="UOV2" s="163"/>
      <c r="UOW2" s="163"/>
      <c r="UOX2" s="163"/>
      <c r="UOY2" s="163"/>
      <c r="UOZ2" s="163"/>
      <c r="UPA2" s="163"/>
      <c r="UPB2" s="163"/>
      <c r="UPC2" s="163"/>
      <c r="UPD2" s="163"/>
      <c r="UPE2" s="163"/>
      <c r="UPF2" s="163"/>
      <c r="UPG2" s="163"/>
      <c r="UPH2" s="163"/>
      <c r="UPI2" s="163"/>
      <c r="UPJ2" s="163"/>
      <c r="UPK2" s="163"/>
      <c r="UPL2" s="163"/>
      <c r="UPM2" s="163"/>
      <c r="UPN2" s="163"/>
      <c r="UPO2" s="163"/>
      <c r="UPP2" s="163"/>
      <c r="UPQ2" s="163"/>
      <c r="UPR2" s="163"/>
      <c r="UPS2" s="163"/>
      <c r="UPT2" s="163"/>
      <c r="UPU2" s="163"/>
      <c r="UPV2" s="163"/>
      <c r="UPW2" s="163"/>
      <c r="UPX2" s="163"/>
      <c r="UPY2" s="163"/>
      <c r="UPZ2" s="163"/>
      <c r="UQA2" s="163"/>
      <c r="UQB2" s="163"/>
      <c r="UQC2" s="163"/>
      <c r="UQD2" s="163"/>
      <c r="UQE2" s="163"/>
      <c r="UQF2" s="163"/>
      <c r="UQG2" s="163"/>
      <c r="UQH2" s="163"/>
      <c r="UQI2" s="163"/>
      <c r="UQJ2" s="163"/>
      <c r="UQK2" s="163"/>
      <c r="UQL2" s="163"/>
      <c r="UQM2" s="163"/>
      <c r="UQN2" s="163"/>
      <c r="UQO2" s="163"/>
      <c r="UQP2" s="163"/>
      <c r="UQQ2" s="163"/>
      <c r="UQR2" s="163"/>
      <c r="UQS2" s="163"/>
      <c r="UQT2" s="163"/>
      <c r="UQU2" s="163"/>
      <c r="UQV2" s="163"/>
      <c r="UQW2" s="163"/>
      <c r="UQX2" s="163"/>
      <c r="UQY2" s="163"/>
      <c r="UQZ2" s="163"/>
      <c r="URA2" s="163"/>
      <c r="URB2" s="163"/>
      <c r="URC2" s="163"/>
      <c r="URD2" s="163"/>
      <c r="URE2" s="163"/>
      <c r="URF2" s="163"/>
      <c r="URG2" s="163"/>
      <c r="URH2" s="163"/>
      <c r="URI2" s="163"/>
      <c r="URJ2" s="163"/>
      <c r="URK2" s="163"/>
      <c r="URL2" s="163"/>
      <c r="URM2" s="163"/>
      <c r="URN2" s="163"/>
      <c r="URO2" s="163"/>
      <c r="URP2" s="163"/>
      <c r="URQ2" s="163"/>
      <c r="URR2" s="163"/>
      <c r="URS2" s="163"/>
      <c r="URT2" s="163"/>
      <c r="URU2" s="163"/>
      <c r="URV2" s="163"/>
      <c r="URW2" s="163"/>
      <c r="URX2" s="163"/>
      <c r="URY2" s="163"/>
      <c r="URZ2" s="163"/>
      <c r="USA2" s="163"/>
      <c r="USB2" s="163"/>
      <c r="USC2" s="163"/>
      <c r="USD2" s="163"/>
      <c r="USE2" s="163"/>
      <c r="USF2" s="163"/>
      <c r="USG2" s="163"/>
      <c r="USH2" s="163"/>
      <c r="USI2" s="163"/>
      <c r="USJ2" s="163"/>
      <c r="USK2" s="163"/>
      <c r="USL2" s="163"/>
      <c r="USM2" s="163"/>
      <c r="USN2" s="163"/>
      <c r="USO2" s="163"/>
      <c r="USP2" s="163"/>
      <c r="USQ2" s="163"/>
      <c r="USR2" s="163"/>
      <c r="USS2" s="163"/>
      <c r="UST2" s="163"/>
      <c r="USU2" s="163"/>
      <c r="USV2" s="163"/>
      <c r="USW2" s="163"/>
      <c r="USX2" s="163"/>
      <c r="USY2" s="163"/>
      <c r="USZ2" s="163"/>
      <c r="UTA2" s="163"/>
      <c r="UTB2" s="163"/>
      <c r="UTC2" s="163"/>
      <c r="UTD2" s="163"/>
      <c r="UTE2" s="163"/>
      <c r="UTF2" s="163"/>
      <c r="UTG2" s="163"/>
      <c r="UTH2" s="163"/>
      <c r="UTI2" s="163"/>
      <c r="UTJ2" s="163"/>
      <c r="UTK2" s="163"/>
      <c r="UTL2" s="163"/>
      <c r="UTM2" s="163"/>
      <c r="UTN2" s="163"/>
      <c r="UTO2" s="163"/>
      <c r="UTP2" s="163"/>
      <c r="UTQ2" s="163"/>
      <c r="UTR2" s="163"/>
      <c r="UTS2" s="163"/>
      <c r="UTT2" s="163"/>
      <c r="UTU2" s="163"/>
      <c r="UTV2" s="163"/>
      <c r="UTW2" s="163"/>
      <c r="UTX2" s="163"/>
      <c r="UTY2" s="163"/>
      <c r="UTZ2" s="163"/>
      <c r="UUA2" s="163"/>
      <c r="UUB2" s="163"/>
      <c r="UUC2" s="163"/>
      <c r="UUD2" s="163"/>
      <c r="UUE2" s="163"/>
      <c r="UUF2" s="163"/>
      <c r="UUG2" s="163"/>
      <c r="UUH2" s="163"/>
      <c r="UUI2" s="163"/>
      <c r="UUJ2" s="163"/>
      <c r="UUK2" s="163"/>
      <c r="UUL2" s="163"/>
      <c r="UUM2" s="163"/>
      <c r="UUN2" s="163"/>
      <c r="UUO2" s="163"/>
      <c r="UUP2" s="163"/>
      <c r="UUQ2" s="163"/>
      <c r="UUR2" s="163"/>
      <c r="UUS2" s="163"/>
      <c r="UUT2" s="163"/>
      <c r="UUU2" s="163"/>
      <c r="UUV2" s="163"/>
      <c r="UUW2" s="163"/>
      <c r="UUX2" s="163"/>
      <c r="UUY2" s="163"/>
      <c r="UUZ2" s="163"/>
      <c r="UVA2" s="163"/>
      <c r="UVB2" s="163"/>
      <c r="UVC2" s="163"/>
      <c r="UVD2" s="163"/>
      <c r="UVE2" s="163"/>
      <c r="UVF2" s="163"/>
      <c r="UVG2" s="163"/>
      <c r="UVH2" s="163"/>
      <c r="UVI2" s="163"/>
      <c r="UVJ2" s="163"/>
      <c r="UVK2" s="163"/>
      <c r="UVL2" s="163"/>
      <c r="UVM2" s="163"/>
      <c r="UVN2" s="163"/>
      <c r="UVO2" s="163"/>
      <c r="UVP2" s="163"/>
      <c r="UVQ2" s="163"/>
      <c r="UVR2" s="163"/>
      <c r="UVS2" s="163"/>
      <c r="UVT2" s="163"/>
      <c r="UVU2" s="163"/>
      <c r="UVV2" s="163"/>
      <c r="UVW2" s="163"/>
      <c r="UVX2" s="163"/>
      <c r="UVY2" s="163"/>
      <c r="UVZ2" s="163"/>
      <c r="UWA2" s="163"/>
      <c r="UWB2" s="163"/>
      <c r="UWC2" s="163"/>
      <c r="UWD2" s="163"/>
      <c r="UWE2" s="163"/>
      <c r="UWF2" s="163"/>
      <c r="UWG2" s="163"/>
      <c r="UWH2" s="163"/>
      <c r="UWI2" s="163"/>
      <c r="UWJ2" s="163"/>
      <c r="UWK2" s="163"/>
      <c r="UWL2" s="163"/>
      <c r="UWM2" s="163"/>
      <c r="UWN2" s="163"/>
      <c r="UWO2" s="163"/>
      <c r="UWP2" s="163"/>
      <c r="UWQ2" s="163"/>
      <c r="UWR2" s="163"/>
      <c r="UWS2" s="163"/>
      <c r="UWT2" s="163"/>
      <c r="UWU2" s="163"/>
      <c r="UWV2" s="163"/>
      <c r="UWW2" s="163"/>
      <c r="UWX2" s="163"/>
      <c r="UWY2" s="163"/>
      <c r="UWZ2" s="163"/>
      <c r="UXA2" s="163"/>
      <c r="UXB2" s="163"/>
      <c r="UXC2" s="163"/>
      <c r="UXD2" s="163"/>
      <c r="UXE2" s="163"/>
      <c r="UXF2" s="163"/>
      <c r="UXG2" s="163"/>
      <c r="UXH2" s="163"/>
      <c r="UXI2" s="163"/>
      <c r="UXJ2" s="163"/>
      <c r="UXK2" s="163"/>
      <c r="UXL2" s="163"/>
      <c r="UXM2" s="163"/>
      <c r="UXN2" s="163"/>
      <c r="UXO2" s="163"/>
      <c r="UXP2" s="163"/>
      <c r="UXQ2" s="163"/>
      <c r="UXR2" s="163"/>
      <c r="UXS2" s="163"/>
      <c r="UXT2" s="163"/>
      <c r="UXU2" s="163"/>
      <c r="UXV2" s="163"/>
      <c r="UXW2" s="163"/>
      <c r="UXX2" s="163"/>
      <c r="UXY2" s="163"/>
      <c r="UXZ2" s="163"/>
      <c r="UYA2" s="163"/>
      <c r="UYB2" s="163"/>
      <c r="UYC2" s="163"/>
      <c r="UYD2" s="163"/>
      <c r="UYE2" s="163"/>
      <c r="UYF2" s="163"/>
      <c r="UYG2" s="163"/>
      <c r="UYH2" s="163"/>
      <c r="UYI2" s="163"/>
      <c r="UYJ2" s="163"/>
      <c r="UYK2" s="163"/>
      <c r="UYL2" s="163"/>
      <c r="UYM2" s="163"/>
      <c r="UYN2" s="163"/>
      <c r="UYO2" s="163"/>
      <c r="UYP2" s="163"/>
      <c r="UYQ2" s="163"/>
      <c r="UYR2" s="163"/>
      <c r="UYS2" s="163"/>
      <c r="UYT2" s="163"/>
      <c r="UYU2" s="163"/>
      <c r="UYV2" s="163"/>
      <c r="UYW2" s="163"/>
      <c r="UYX2" s="163"/>
      <c r="UYY2" s="163"/>
      <c r="UYZ2" s="163"/>
      <c r="UZA2" s="163"/>
      <c r="UZB2" s="163"/>
      <c r="UZC2" s="163"/>
      <c r="UZD2" s="163"/>
      <c r="UZE2" s="163"/>
      <c r="UZF2" s="163"/>
      <c r="UZG2" s="163"/>
      <c r="UZH2" s="163"/>
      <c r="UZI2" s="163"/>
      <c r="UZJ2" s="163"/>
      <c r="UZK2" s="163"/>
      <c r="UZL2" s="163"/>
      <c r="UZM2" s="163"/>
      <c r="UZN2" s="163"/>
      <c r="UZO2" s="163"/>
      <c r="UZP2" s="163"/>
      <c r="UZQ2" s="163"/>
      <c r="UZR2" s="163"/>
      <c r="UZS2" s="163"/>
      <c r="UZT2" s="163"/>
      <c r="UZU2" s="163"/>
      <c r="UZV2" s="163"/>
      <c r="UZW2" s="163"/>
      <c r="UZX2" s="163"/>
      <c r="UZY2" s="163"/>
      <c r="UZZ2" s="163"/>
      <c r="VAA2" s="163"/>
      <c r="VAB2" s="163"/>
      <c r="VAC2" s="163"/>
      <c r="VAD2" s="163"/>
      <c r="VAE2" s="163"/>
      <c r="VAF2" s="163"/>
      <c r="VAG2" s="163"/>
      <c r="VAH2" s="163"/>
      <c r="VAI2" s="163"/>
      <c r="VAJ2" s="163"/>
      <c r="VAK2" s="163"/>
      <c r="VAL2" s="163"/>
      <c r="VAM2" s="163"/>
      <c r="VAN2" s="163"/>
      <c r="VAO2" s="163"/>
      <c r="VAP2" s="163"/>
      <c r="VAQ2" s="163"/>
      <c r="VAR2" s="163"/>
      <c r="VAS2" s="163"/>
      <c r="VAT2" s="163"/>
      <c r="VAU2" s="163"/>
      <c r="VAV2" s="163"/>
      <c r="VAW2" s="163"/>
      <c r="VAX2" s="163"/>
      <c r="VAY2" s="163"/>
      <c r="VAZ2" s="163"/>
      <c r="VBA2" s="163"/>
      <c r="VBB2" s="163"/>
      <c r="VBC2" s="163"/>
      <c r="VBD2" s="163"/>
      <c r="VBE2" s="163"/>
      <c r="VBF2" s="163"/>
      <c r="VBG2" s="163"/>
      <c r="VBH2" s="163"/>
      <c r="VBI2" s="163"/>
      <c r="VBJ2" s="163"/>
      <c r="VBK2" s="163"/>
      <c r="VBL2" s="163"/>
      <c r="VBM2" s="163"/>
      <c r="VBN2" s="163"/>
      <c r="VBO2" s="163"/>
      <c r="VBP2" s="163"/>
      <c r="VBQ2" s="163"/>
      <c r="VBR2" s="163"/>
      <c r="VBS2" s="163"/>
      <c r="VBT2" s="163"/>
      <c r="VBU2" s="163"/>
      <c r="VBV2" s="163"/>
      <c r="VBW2" s="163"/>
      <c r="VBX2" s="163"/>
      <c r="VBY2" s="163"/>
      <c r="VBZ2" s="163"/>
      <c r="VCA2" s="163"/>
      <c r="VCB2" s="163"/>
      <c r="VCC2" s="163"/>
      <c r="VCD2" s="163"/>
      <c r="VCE2" s="163"/>
      <c r="VCF2" s="163"/>
      <c r="VCG2" s="163"/>
      <c r="VCH2" s="163"/>
      <c r="VCI2" s="163"/>
      <c r="VCJ2" s="163"/>
      <c r="VCK2" s="163"/>
      <c r="VCL2" s="163"/>
      <c r="VCM2" s="163"/>
      <c r="VCN2" s="163"/>
      <c r="VCO2" s="163"/>
      <c r="VCP2" s="163"/>
      <c r="VCQ2" s="163"/>
      <c r="VCR2" s="163"/>
      <c r="VCS2" s="163"/>
      <c r="VCT2" s="163"/>
      <c r="VCU2" s="163"/>
      <c r="VCV2" s="163"/>
      <c r="VCW2" s="163"/>
      <c r="VCX2" s="163"/>
      <c r="VCY2" s="163"/>
      <c r="VCZ2" s="163"/>
      <c r="VDA2" s="163"/>
      <c r="VDB2" s="163"/>
      <c r="VDC2" s="163"/>
      <c r="VDD2" s="163"/>
      <c r="VDE2" s="163"/>
      <c r="VDF2" s="163"/>
      <c r="VDG2" s="163"/>
      <c r="VDH2" s="163"/>
      <c r="VDI2" s="163"/>
      <c r="VDJ2" s="163"/>
      <c r="VDK2" s="163"/>
      <c r="VDL2" s="163"/>
      <c r="VDM2" s="163"/>
      <c r="VDN2" s="163"/>
      <c r="VDO2" s="163"/>
      <c r="VDP2" s="163"/>
      <c r="VDQ2" s="163"/>
      <c r="VDR2" s="163"/>
      <c r="VDS2" s="163"/>
      <c r="VDT2" s="163"/>
      <c r="VDU2" s="163"/>
      <c r="VDV2" s="163"/>
      <c r="VDW2" s="163"/>
      <c r="VDX2" s="163"/>
      <c r="VDY2" s="163"/>
      <c r="VDZ2" s="163"/>
      <c r="VEA2" s="163"/>
      <c r="VEB2" s="163"/>
      <c r="VEC2" s="163"/>
      <c r="VED2" s="163"/>
      <c r="VEE2" s="163"/>
      <c r="VEF2" s="163"/>
      <c r="VEG2" s="163"/>
      <c r="VEH2" s="163"/>
      <c r="VEI2" s="163"/>
      <c r="VEJ2" s="163"/>
      <c r="VEK2" s="163"/>
      <c r="VEL2" s="163"/>
      <c r="VEM2" s="163"/>
      <c r="VEN2" s="163"/>
      <c r="VEO2" s="163"/>
      <c r="VEP2" s="163"/>
      <c r="VEQ2" s="163"/>
      <c r="VER2" s="163"/>
      <c r="VES2" s="163"/>
      <c r="VET2" s="163"/>
      <c r="VEU2" s="163"/>
      <c r="VEV2" s="163"/>
      <c r="VEW2" s="163"/>
      <c r="VEX2" s="163"/>
      <c r="VEY2" s="163"/>
      <c r="VEZ2" s="163"/>
      <c r="VFA2" s="163"/>
      <c r="VFB2" s="163"/>
      <c r="VFC2" s="163"/>
      <c r="VFD2" s="163"/>
      <c r="VFE2" s="163"/>
      <c r="VFF2" s="163"/>
      <c r="VFG2" s="163"/>
      <c r="VFH2" s="163"/>
      <c r="VFI2" s="163"/>
      <c r="VFJ2" s="163"/>
      <c r="VFK2" s="163"/>
      <c r="VFL2" s="163"/>
      <c r="VFM2" s="163"/>
      <c r="VFN2" s="163"/>
      <c r="VFO2" s="163"/>
      <c r="VFP2" s="163"/>
      <c r="VFQ2" s="163"/>
      <c r="VFR2" s="163"/>
      <c r="VFS2" s="163"/>
      <c r="VFT2" s="163"/>
      <c r="VFU2" s="163"/>
      <c r="VFV2" s="163"/>
      <c r="VFW2" s="163"/>
      <c r="VFX2" s="163"/>
      <c r="VFY2" s="163"/>
      <c r="VFZ2" s="163"/>
      <c r="VGA2" s="163"/>
      <c r="VGB2" s="163"/>
      <c r="VGC2" s="163"/>
      <c r="VGD2" s="163"/>
      <c r="VGE2" s="163"/>
      <c r="VGF2" s="163"/>
      <c r="VGG2" s="163"/>
      <c r="VGH2" s="163"/>
      <c r="VGI2" s="163"/>
      <c r="VGJ2" s="163"/>
      <c r="VGK2" s="163"/>
      <c r="VGL2" s="163"/>
      <c r="VGM2" s="163"/>
      <c r="VGN2" s="163"/>
      <c r="VGO2" s="163"/>
      <c r="VGP2" s="163"/>
      <c r="VGQ2" s="163"/>
      <c r="VGR2" s="163"/>
      <c r="VGS2" s="163"/>
      <c r="VGT2" s="163"/>
      <c r="VGU2" s="163"/>
      <c r="VGV2" s="163"/>
      <c r="VGW2" s="163"/>
      <c r="VGX2" s="163"/>
      <c r="VGY2" s="163"/>
      <c r="VGZ2" s="163"/>
      <c r="VHA2" s="163"/>
      <c r="VHB2" s="163"/>
      <c r="VHC2" s="163"/>
      <c r="VHD2" s="163"/>
      <c r="VHE2" s="163"/>
      <c r="VHF2" s="163"/>
      <c r="VHG2" s="163"/>
      <c r="VHH2" s="163"/>
      <c r="VHI2" s="163"/>
      <c r="VHJ2" s="163"/>
      <c r="VHK2" s="163"/>
      <c r="VHL2" s="163"/>
      <c r="VHM2" s="163"/>
      <c r="VHN2" s="163"/>
      <c r="VHO2" s="163"/>
      <c r="VHP2" s="163"/>
      <c r="VHQ2" s="163"/>
      <c r="VHR2" s="163"/>
      <c r="VHS2" s="163"/>
      <c r="VHT2" s="163"/>
      <c r="VHU2" s="163"/>
      <c r="VHV2" s="163"/>
      <c r="VHW2" s="163"/>
      <c r="VHX2" s="163"/>
      <c r="VHY2" s="163"/>
      <c r="VHZ2" s="163"/>
      <c r="VIA2" s="163"/>
      <c r="VIB2" s="163"/>
      <c r="VIC2" s="163"/>
      <c r="VID2" s="163"/>
      <c r="VIE2" s="163"/>
      <c r="VIF2" s="163"/>
      <c r="VIG2" s="163"/>
      <c r="VIH2" s="163"/>
      <c r="VII2" s="163"/>
      <c r="VIJ2" s="163"/>
      <c r="VIK2" s="163"/>
      <c r="VIL2" s="163"/>
      <c r="VIM2" s="163"/>
      <c r="VIN2" s="163"/>
      <c r="VIO2" s="163"/>
      <c r="VIP2" s="163"/>
      <c r="VIQ2" s="163"/>
      <c r="VIR2" s="163"/>
      <c r="VIS2" s="163"/>
      <c r="VIT2" s="163"/>
      <c r="VIU2" s="163"/>
      <c r="VIV2" s="163"/>
      <c r="VIW2" s="163"/>
      <c r="VIX2" s="163"/>
      <c r="VIY2" s="163"/>
      <c r="VIZ2" s="163"/>
      <c r="VJA2" s="163"/>
      <c r="VJB2" s="163"/>
      <c r="VJC2" s="163"/>
      <c r="VJD2" s="163"/>
      <c r="VJE2" s="163"/>
      <c r="VJF2" s="163"/>
      <c r="VJG2" s="163"/>
      <c r="VJH2" s="163"/>
      <c r="VJI2" s="163"/>
      <c r="VJJ2" s="163"/>
      <c r="VJK2" s="163"/>
      <c r="VJL2" s="163"/>
      <c r="VJM2" s="163"/>
      <c r="VJN2" s="163"/>
      <c r="VJO2" s="163"/>
      <c r="VJP2" s="163"/>
      <c r="VJQ2" s="163"/>
      <c r="VJR2" s="163"/>
      <c r="VJS2" s="163"/>
      <c r="VJT2" s="163"/>
      <c r="VJU2" s="163"/>
      <c r="VJV2" s="163"/>
      <c r="VJW2" s="163"/>
      <c r="VJX2" s="163"/>
      <c r="VJY2" s="163"/>
      <c r="VJZ2" s="163"/>
      <c r="VKA2" s="163"/>
      <c r="VKB2" s="163"/>
      <c r="VKC2" s="163"/>
      <c r="VKD2" s="163"/>
      <c r="VKE2" s="163"/>
      <c r="VKF2" s="163"/>
      <c r="VKG2" s="163"/>
      <c r="VKH2" s="163"/>
      <c r="VKI2" s="163"/>
      <c r="VKJ2" s="163"/>
      <c r="VKK2" s="163"/>
      <c r="VKL2" s="163"/>
      <c r="VKM2" s="163"/>
      <c r="VKN2" s="163"/>
      <c r="VKO2" s="163"/>
      <c r="VKP2" s="163"/>
      <c r="VKQ2" s="163"/>
      <c r="VKR2" s="163"/>
      <c r="VKS2" s="163"/>
      <c r="VKT2" s="163"/>
      <c r="VKU2" s="163"/>
      <c r="VKV2" s="163"/>
      <c r="VKW2" s="163"/>
      <c r="VKX2" s="163"/>
      <c r="VKY2" s="163"/>
      <c r="VKZ2" s="163"/>
      <c r="VLA2" s="163"/>
      <c r="VLB2" s="163"/>
      <c r="VLC2" s="163"/>
      <c r="VLD2" s="163"/>
      <c r="VLE2" s="163"/>
      <c r="VLF2" s="163"/>
      <c r="VLG2" s="163"/>
      <c r="VLH2" s="163"/>
      <c r="VLI2" s="163"/>
      <c r="VLJ2" s="163"/>
      <c r="VLK2" s="163"/>
      <c r="VLL2" s="163"/>
      <c r="VLM2" s="163"/>
      <c r="VLN2" s="163"/>
      <c r="VLO2" s="163"/>
      <c r="VLP2" s="163"/>
      <c r="VLQ2" s="163"/>
      <c r="VLR2" s="163"/>
      <c r="VLS2" s="163"/>
      <c r="VLT2" s="163"/>
      <c r="VLU2" s="163"/>
      <c r="VLV2" s="163"/>
      <c r="VLW2" s="163"/>
      <c r="VLX2" s="163"/>
      <c r="VLY2" s="163"/>
      <c r="VLZ2" s="163"/>
      <c r="VMA2" s="163"/>
      <c r="VMB2" s="163"/>
      <c r="VMC2" s="163"/>
      <c r="VMD2" s="163"/>
      <c r="VME2" s="163"/>
      <c r="VMF2" s="163"/>
      <c r="VMG2" s="163"/>
      <c r="VMH2" s="163"/>
      <c r="VMI2" s="163"/>
      <c r="VMJ2" s="163"/>
      <c r="VMK2" s="163"/>
      <c r="VML2" s="163"/>
      <c r="VMM2" s="163"/>
      <c r="VMN2" s="163"/>
      <c r="VMO2" s="163"/>
      <c r="VMP2" s="163"/>
      <c r="VMQ2" s="163"/>
      <c r="VMR2" s="163"/>
      <c r="VMS2" s="163"/>
      <c r="VMT2" s="163"/>
      <c r="VMU2" s="163"/>
      <c r="VMV2" s="163"/>
      <c r="VMW2" s="163"/>
      <c r="VMX2" s="163"/>
      <c r="VMY2" s="163"/>
      <c r="VMZ2" s="163"/>
      <c r="VNA2" s="163"/>
      <c r="VNB2" s="163"/>
      <c r="VNC2" s="163"/>
      <c r="VND2" s="163"/>
      <c r="VNE2" s="163"/>
      <c r="VNF2" s="163"/>
      <c r="VNG2" s="163"/>
      <c r="VNH2" s="163"/>
      <c r="VNI2" s="163"/>
      <c r="VNJ2" s="163"/>
      <c r="VNK2" s="163"/>
      <c r="VNL2" s="163"/>
      <c r="VNM2" s="163"/>
      <c r="VNN2" s="163"/>
      <c r="VNO2" s="163"/>
      <c r="VNP2" s="163"/>
      <c r="VNQ2" s="163"/>
      <c r="VNR2" s="163"/>
      <c r="VNS2" s="163"/>
      <c r="VNT2" s="163"/>
      <c r="VNU2" s="163"/>
      <c r="VNV2" s="163"/>
      <c r="VNW2" s="163"/>
      <c r="VNX2" s="163"/>
      <c r="VNY2" s="163"/>
      <c r="VNZ2" s="163"/>
      <c r="VOA2" s="163"/>
      <c r="VOB2" s="163"/>
      <c r="VOC2" s="163"/>
      <c r="VOD2" s="163"/>
      <c r="VOE2" s="163"/>
      <c r="VOF2" s="163"/>
      <c r="VOG2" s="163"/>
      <c r="VOH2" s="163"/>
      <c r="VOI2" s="163"/>
      <c r="VOJ2" s="163"/>
      <c r="VOK2" s="163"/>
      <c r="VOL2" s="163"/>
      <c r="VOM2" s="163"/>
      <c r="VON2" s="163"/>
      <c r="VOO2" s="163"/>
      <c r="VOP2" s="163"/>
      <c r="VOQ2" s="163"/>
      <c r="VOR2" s="163"/>
      <c r="VOS2" s="163"/>
      <c r="VOT2" s="163"/>
      <c r="VOU2" s="163"/>
      <c r="VOV2" s="163"/>
      <c r="VOW2" s="163"/>
      <c r="VOX2" s="163"/>
      <c r="VOY2" s="163"/>
      <c r="VOZ2" s="163"/>
      <c r="VPA2" s="163"/>
      <c r="VPB2" s="163"/>
      <c r="VPC2" s="163"/>
      <c r="VPD2" s="163"/>
      <c r="VPE2" s="163"/>
      <c r="VPF2" s="163"/>
      <c r="VPG2" s="163"/>
      <c r="VPH2" s="163"/>
      <c r="VPI2" s="163"/>
      <c r="VPJ2" s="163"/>
      <c r="VPK2" s="163"/>
      <c r="VPL2" s="163"/>
      <c r="VPM2" s="163"/>
      <c r="VPN2" s="163"/>
      <c r="VPO2" s="163"/>
      <c r="VPP2" s="163"/>
      <c r="VPQ2" s="163"/>
      <c r="VPR2" s="163"/>
      <c r="VPS2" s="163"/>
      <c r="VPT2" s="163"/>
      <c r="VPU2" s="163"/>
      <c r="VPV2" s="163"/>
      <c r="VPW2" s="163"/>
      <c r="VPX2" s="163"/>
      <c r="VPY2" s="163"/>
      <c r="VPZ2" s="163"/>
      <c r="VQA2" s="163"/>
      <c r="VQB2" s="163"/>
      <c r="VQC2" s="163"/>
      <c r="VQD2" s="163"/>
      <c r="VQE2" s="163"/>
      <c r="VQF2" s="163"/>
      <c r="VQG2" s="163"/>
      <c r="VQH2" s="163"/>
      <c r="VQI2" s="163"/>
      <c r="VQJ2" s="163"/>
      <c r="VQK2" s="163"/>
      <c r="VQL2" s="163"/>
      <c r="VQM2" s="163"/>
      <c r="VQN2" s="163"/>
      <c r="VQO2" s="163"/>
      <c r="VQP2" s="163"/>
      <c r="VQQ2" s="163"/>
      <c r="VQR2" s="163"/>
      <c r="VQS2" s="163"/>
      <c r="VQT2" s="163"/>
      <c r="VQU2" s="163"/>
      <c r="VQV2" s="163"/>
      <c r="VQW2" s="163"/>
      <c r="VQX2" s="163"/>
      <c r="VQY2" s="163"/>
      <c r="VQZ2" s="163"/>
      <c r="VRA2" s="163"/>
      <c r="VRB2" s="163"/>
      <c r="VRC2" s="163"/>
      <c r="VRD2" s="163"/>
      <c r="VRE2" s="163"/>
      <c r="VRF2" s="163"/>
      <c r="VRG2" s="163"/>
      <c r="VRH2" s="163"/>
      <c r="VRI2" s="163"/>
      <c r="VRJ2" s="163"/>
      <c r="VRK2" s="163"/>
      <c r="VRL2" s="163"/>
      <c r="VRM2" s="163"/>
      <c r="VRN2" s="163"/>
      <c r="VRO2" s="163"/>
      <c r="VRP2" s="163"/>
      <c r="VRQ2" s="163"/>
      <c r="VRR2" s="163"/>
      <c r="VRS2" s="163"/>
      <c r="VRT2" s="163"/>
      <c r="VRU2" s="163"/>
      <c r="VRV2" s="163"/>
      <c r="VRW2" s="163"/>
      <c r="VRX2" s="163"/>
      <c r="VRY2" s="163"/>
      <c r="VRZ2" s="163"/>
      <c r="VSA2" s="163"/>
      <c r="VSB2" s="163"/>
      <c r="VSC2" s="163"/>
      <c r="VSD2" s="163"/>
      <c r="VSE2" s="163"/>
      <c r="VSF2" s="163"/>
      <c r="VSG2" s="163"/>
      <c r="VSH2" s="163"/>
      <c r="VSI2" s="163"/>
      <c r="VSJ2" s="163"/>
      <c r="VSK2" s="163"/>
      <c r="VSL2" s="163"/>
      <c r="VSM2" s="163"/>
      <c r="VSN2" s="163"/>
      <c r="VSO2" s="163"/>
      <c r="VSP2" s="163"/>
      <c r="VSQ2" s="163"/>
      <c r="VSR2" s="163"/>
      <c r="VSS2" s="163"/>
      <c r="VST2" s="163"/>
      <c r="VSU2" s="163"/>
      <c r="VSV2" s="163"/>
      <c r="VSW2" s="163"/>
      <c r="VSX2" s="163"/>
      <c r="VSY2" s="163"/>
      <c r="VSZ2" s="163"/>
      <c r="VTA2" s="163"/>
      <c r="VTB2" s="163"/>
      <c r="VTC2" s="163"/>
      <c r="VTD2" s="163"/>
      <c r="VTE2" s="163"/>
      <c r="VTF2" s="163"/>
      <c r="VTG2" s="163"/>
      <c r="VTH2" s="163"/>
      <c r="VTI2" s="163"/>
      <c r="VTJ2" s="163"/>
      <c r="VTK2" s="163"/>
      <c r="VTL2" s="163"/>
      <c r="VTM2" s="163"/>
      <c r="VTN2" s="163"/>
      <c r="VTO2" s="163"/>
      <c r="VTP2" s="163"/>
      <c r="VTQ2" s="163"/>
      <c r="VTR2" s="163"/>
      <c r="VTS2" s="163"/>
      <c r="VTT2" s="163"/>
      <c r="VTU2" s="163"/>
      <c r="VTV2" s="163"/>
      <c r="VTW2" s="163"/>
      <c r="VTX2" s="163"/>
      <c r="VTY2" s="163"/>
      <c r="VTZ2" s="163"/>
      <c r="VUA2" s="163"/>
      <c r="VUB2" s="163"/>
      <c r="VUC2" s="163"/>
      <c r="VUD2" s="163"/>
      <c r="VUE2" s="163"/>
      <c r="VUF2" s="163"/>
      <c r="VUG2" s="163"/>
      <c r="VUH2" s="163"/>
      <c r="VUI2" s="163"/>
      <c r="VUJ2" s="163"/>
      <c r="VUK2" s="163"/>
      <c r="VUL2" s="163"/>
      <c r="VUM2" s="163"/>
      <c r="VUN2" s="163"/>
      <c r="VUO2" s="163"/>
      <c r="VUP2" s="163"/>
      <c r="VUQ2" s="163"/>
      <c r="VUR2" s="163"/>
      <c r="VUS2" s="163"/>
      <c r="VUT2" s="163"/>
      <c r="VUU2" s="163"/>
      <c r="VUV2" s="163"/>
      <c r="VUW2" s="163"/>
      <c r="VUX2" s="163"/>
      <c r="VUY2" s="163"/>
      <c r="VUZ2" s="163"/>
      <c r="VVA2" s="163"/>
      <c r="VVB2" s="163"/>
      <c r="VVC2" s="163"/>
      <c r="VVD2" s="163"/>
      <c r="VVE2" s="163"/>
      <c r="VVF2" s="163"/>
      <c r="VVG2" s="163"/>
      <c r="VVH2" s="163"/>
      <c r="VVI2" s="163"/>
      <c r="VVJ2" s="163"/>
      <c r="VVK2" s="163"/>
      <c r="VVL2" s="163"/>
      <c r="VVM2" s="163"/>
      <c r="VVN2" s="163"/>
      <c r="VVO2" s="163"/>
      <c r="VVP2" s="163"/>
      <c r="VVQ2" s="163"/>
      <c r="VVR2" s="163"/>
      <c r="VVS2" s="163"/>
      <c r="VVT2" s="163"/>
      <c r="VVU2" s="163"/>
      <c r="VVV2" s="163"/>
      <c r="VVW2" s="163"/>
      <c r="VVX2" s="163"/>
      <c r="VVY2" s="163"/>
      <c r="VVZ2" s="163"/>
      <c r="VWA2" s="163"/>
      <c r="VWB2" s="163"/>
      <c r="VWC2" s="163"/>
      <c r="VWD2" s="163"/>
      <c r="VWE2" s="163"/>
      <c r="VWF2" s="163"/>
      <c r="VWG2" s="163"/>
      <c r="VWH2" s="163"/>
      <c r="VWI2" s="163"/>
      <c r="VWJ2" s="163"/>
      <c r="VWK2" s="163"/>
      <c r="VWL2" s="163"/>
      <c r="VWM2" s="163"/>
      <c r="VWN2" s="163"/>
      <c r="VWO2" s="163"/>
      <c r="VWP2" s="163"/>
      <c r="VWQ2" s="163"/>
      <c r="VWR2" s="163"/>
      <c r="VWS2" s="163"/>
      <c r="VWT2" s="163"/>
      <c r="VWU2" s="163"/>
      <c r="VWV2" s="163"/>
      <c r="VWW2" s="163"/>
      <c r="VWX2" s="163"/>
      <c r="VWY2" s="163"/>
      <c r="VWZ2" s="163"/>
      <c r="VXA2" s="163"/>
      <c r="VXB2" s="163"/>
      <c r="VXC2" s="163"/>
      <c r="VXD2" s="163"/>
      <c r="VXE2" s="163"/>
      <c r="VXF2" s="163"/>
      <c r="VXG2" s="163"/>
      <c r="VXH2" s="163"/>
      <c r="VXI2" s="163"/>
      <c r="VXJ2" s="163"/>
      <c r="VXK2" s="163"/>
      <c r="VXL2" s="163"/>
      <c r="VXM2" s="163"/>
      <c r="VXN2" s="163"/>
      <c r="VXO2" s="163"/>
      <c r="VXP2" s="163"/>
      <c r="VXQ2" s="163"/>
      <c r="VXR2" s="163"/>
      <c r="VXS2" s="163"/>
      <c r="VXT2" s="163"/>
      <c r="VXU2" s="163"/>
      <c r="VXV2" s="163"/>
      <c r="VXW2" s="163"/>
      <c r="VXX2" s="163"/>
      <c r="VXY2" s="163"/>
      <c r="VXZ2" s="163"/>
      <c r="VYA2" s="163"/>
      <c r="VYB2" s="163"/>
      <c r="VYC2" s="163"/>
      <c r="VYD2" s="163"/>
      <c r="VYE2" s="163"/>
      <c r="VYF2" s="163"/>
      <c r="VYG2" s="163"/>
      <c r="VYH2" s="163"/>
      <c r="VYI2" s="163"/>
      <c r="VYJ2" s="163"/>
      <c r="VYK2" s="163"/>
      <c r="VYL2" s="163"/>
      <c r="VYM2" s="163"/>
      <c r="VYN2" s="163"/>
      <c r="VYO2" s="163"/>
      <c r="VYP2" s="163"/>
      <c r="VYQ2" s="163"/>
      <c r="VYR2" s="163"/>
      <c r="VYS2" s="163"/>
      <c r="VYT2" s="163"/>
      <c r="VYU2" s="163"/>
      <c r="VYV2" s="163"/>
      <c r="VYW2" s="163"/>
      <c r="VYX2" s="163"/>
      <c r="VYY2" s="163"/>
      <c r="VYZ2" s="163"/>
      <c r="VZA2" s="163"/>
      <c r="VZB2" s="163"/>
      <c r="VZC2" s="163"/>
      <c r="VZD2" s="163"/>
      <c r="VZE2" s="163"/>
      <c r="VZF2" s="163"/>
      <c r="VZG2" s="163"/>
      <c r="VZH2" s="163"/>
      <c r="VZI2" s="163"/>
      <c r="VZJ2" s="163"/>
      <c r="VZK2" s="163"/>
      <c r="VZL2" s="163"/>
      <c r="VZM2" s="163"/>
      <c r="VZN2" s="163"/>
      <c r="VZO2" s="163"/>
      <c r="VZP2" s="163"/>
      <c r="VZQ2" s="163"/>
      <c r="VZR2" s="163"/>
      <c r="VZS2" s="163"/>
      <c r="VZT2" s="163"/>
      <c r="VZU2" s="163"/>
      <c r="VZV2" s="163"/>
      <c r="VZW2" s="163"/>
      <c r="VZX2" s="163"/>
      <c r="VZY2" s="163"/>
      <c r="VZZ2" s="163"/>
      <c r="WAA2" s="163"/>
      <c r="WAB2" s="163"/>
      <c r="WAC2" s="163"/>
      <c r="WAD2" s="163"/>
      <c r="WAE2" s="163"/>
      <c r="WAF2" s="163"/>
      <c r="WAG2" s="163"/>
      <c r="WAH2" s="163"/>
      <c r="WAI2" s="163"/>
      <c r="WAJ2" s="163"/>
      <c r="WAK2" s="163"/>
      <c r="WAL2" s="163"/>
      <c r="WAM2" s="163"/>
      <c r="WAN2" s="163"/>
      <c r="WAO2" s="163"/>
      <c r="WAP2" s="163"/>
      <c r="WAQ2" s="163"/>
      <c r="WAR2" s="163"/>
      <c r="WAS2" s="163"/>
      <c r="WAT2" s="163"/>
      <c r="WAU2" s="163"/>
      <c r="WAV2" s="163"/>
      <c r="WAW2" s="163"/>
      <c r="WAX2" s="163"/>
      <c r="WAY2" s="163"/>
      <c r="WAZ2" s="163"/>
      <c r="WBA2" s="163"/>
      <c r="WBB2" s="163"/>
      <c r="WBC2" s="163"/>
      <c r="WBD2" s="163"/>
      <c r="WBE2" s="163"/>
      <c r="WBF2" s="163"/>
      <c r="WBG2" s="163"/>
      <c r="WBH2" s="163"/>
      <c r="WBI2" s="163"/>
      <c r="WBJ2" s="163"/>
      <c r="WBK2" s="163"/>
      <c r="WBL2" s="163"/>
      <c r="WBM2" s="163"/>
      <c r="WBN2" s="163"/>
      <c r="WBO2" s="163"/>
      <c r="WBP2" s="163"/>
      <c r="WBQ2" s="163"/>
      <c r="WBR2" s="163"/>
      <c r="WBS2" s="163"/>
      <c r="WBT2" s="163"/>
      <c r="WBU2" s="163"/>
      <c r="WBV2" s="163"/>
      <c r="WBW2" s="163"/>
      <c r="WBX2" s="163"/>
      <c r="WBY2" s="163"/>
      <c r="WBZ2" s="163"/>
      <c r="WCA2" s="163"/>
      <c r="WCB2" s="163"/>
      <c r="WCC2" s="163"/>
      <c r="WCD2" s="163"/>
      <c r="WCE2" s="163"/>
      <c r="WCF2" s="163"/>
      <c r="WCG2" s="163"/>
      <c r="WCH2" s="163"/>
      <c r="WCI2" s="163"/>
      <c r="WCJ2" s="163"/>
      <c r="WCK2" s="163"/>
      <c r="WCL2" s="163"/>
      <c r="WCM2" s="163"/>
      <c r="WCN2" s="163"/>
      <c r="WCO2" s="163"/>
      <c r="WCP2" s="163"/>
      <c r="WCQ2" s="163"/>
      <c r="WCR2" s="163"/>
      <c r="WCS2" s="163"/>
      <c r="WCT2" s="163"/>
      <c r="WCU2" s="163"/>
      <c r="WCV2" s="163"/>
      <c r="WCW2" s="163"/>
      <c r="WCX2" s="163"/>
      <c r="WCY2" s="163"/>
      <c r="WCZ2" s="163"/>
      <c r="WDA2" s="163"/>
      <c r="WDB2" s="163"/>
      <c r="WDC2" s="163"/>
      <c r="WDD2" s="163"/>
      <c r="WDE2" s="163"/>
      <c r="WDF2" s="163"/>
      <c r="WDG2" s="163"/>
      <c r="WDH2" s="163"/>
      <c r="WDI2" s="163"/>
      <c r="WDJ2" s="163"/>
      <c r="WDK2" s="163"/>
      <c r="WDL2" s="163"/>
      <c r="WDM2" s="163"/>
      <c r="WDN2" s="163"/>
      <c r="WDO2" s="163"/>
      <c r="WDP2" s="163"/>
      <c r="WDQ2" s="163"/>
      <c r="WDR2" s="163"/>
      <c r="WDS2" s="163"/>
      <c r="WDT2" s="163"/>
      <c r="WDU2" s="163"/>
      <c r="WDV2" s="163"/>
      <c r="WDW2" s="163"/>
      <c r="WDX2" s="163"/>
      <c r="WDY2" s="163"/>
      <c r="WDZ2" s="163"/>
      <c r="WEA2" s="163"/>
      <c r="WEB2" s="163"/>
      <c r="WEC2" s="163"/>
      <c r="WED2" s="163"/>
      <c r="WEE2" s="163"/>
      <c r="WEF2" s="163"/>
      <c r="WEG2" s="163"/>
      <c r="WEH2" s="163"/>
      <c r="WEI2" s="163"/>
      <c r="WEJ2" s="163"/>
      <c r="WEK2" s="163"/>
      <c r="WEL2" s="163"/>
      <c r="WEM2" s="163"/>
      <c r="WEN2" s="163"/>
      <c r="WEO2" s="163"/>
      <c r="WEP2" s="163"/>
      <c r="WEQ2" s="163"/>
      <c r="WER2" s="163"/>
      <c r="WES2" s="163"/>
      <c r="WET2" s="163"/>
      <c r="WEU2" s="163"/>
      <c r="WEV2" s="163"/>
      <c r="WEW2" s="163"/>
      <c r="WEX2" s="163"/>
      <c r="WEY2" s="163"/>
      <c r="WEZ2" s="163"/>
      <c r="WFA2" s="163"/>
      <c r="WFB2" s="163"/>
      <c r="WFC2" s="163"/>
      <c r="WFD2" s="163"/>
      <c r="WFE2" s="163"/>
      <c r="WFF2" s="163"/>
      <c r="WFG2" s="163"/>
      <c r="WFH2" s="163"/>
      <c r="WFI2" s="163"/>
      <c r="WFJ2" s="163"/>
      <c r="WFK2" s="163"/>
      <c r="WFL2" s="163"/>
      <c r="WFM2" s="163"/>
      <c r="WFN2" s="163"/>
      <c r="WFO2" s="163"/>
      <c r="WFP2" s="163"/>
      <c r="WFQ2" s="163"/>
      <c r="WFR2" s="163"/>
      <c r="WFS2" s="163"/>
      <c r="WFT2" s="163"/>
      <c r="WFU2" s="163"/>
      <c r="WFV2" s="163"/>
      <c r="WFW2" s="163"/>
      <c r="WFX2" s="163"/>
      <c r="WFY2" s="163"/>
      <c r="WFZ2" s="163"/>
      <c r="WGA2" s="163"/>
      <c r="WGB2" s="163"/>
      <c r="WGC2" s="163"/>
      <c r="WGD2" s="163"/>
      <c r="WGE2" s="163"/>
      <c r="WGF2" s="163"/>
      <c r="WGG2" s="163"/>
      <c r="WGH2" s="163"/>
      <c r="WGI2" s="163"/>
      <c r="WGJ2" s="163"/>
      <c r="WGK2" s="163"/>
      <c r="WGL2" s="163"/>
      <c r="WGM2" s="163"/>
      <c r="WGN2" s="163"/>
      <c r="WGO2" s="163"/>
      <c r="WGP2" s="163"/>
      <c r="WGQ2" s="163"/>
      <c r="WGR2" s="163"/>
      <c r="WGS2" s="163"/>
      <c r="WGT2" s="163"/>
      <c r="WGU2" s="163"/>
      <c r="WGV2" s="163"/>
      <c r="WGW2" s="163"/>
      <c r="WGX2" s="163"/>
      <c r="WGY2" s="163"/>
      <c r="WGZ2" s="163"/>
      <c r="WHA2" s="163"/>
      <c r="WHB2" s="163"/>
      <c r="WHC2" s="163"/>
      <c r="WHD2" s="163"/>
      <c r="WHE2" s="163"/>
      <c r="WHF2" s="163"/>
      <c r="WHG2" s="163"/>
      <c r="WHH2" s="163"/>
      <c r="WHI2" s="163"/>
      <c r="WHJ2" s="163"/>
      <c r="WHK2" s="163"/>
      <c r="WHL2" s="163"/>
      <c r="WHM2" s="163"/>
      <c r="WHN2" s="163"/>
      <c r="WHO2" s="163"/>
      <c r="WHP2" s="163"/>
      <c r="WHQ2" s="163"/>
      <c r="WHR2" s="163"/>
      <c r="WHS2" s="163"/>
      <c r="WHT2" s="163"/>
      <c r="WHU2" s="163"/>
      <c r="WHV2" s="163"/>
      <c r="WHW2" s="163"/>
      <c r="WHX2" s="163"/>
      <c r="WHY2" s="163"/>
      <c r="WHZ2" s="163"/>
      <c r="WIA2" s="163"/>
      <c r="WIB2" s="163"/>
      <c r="WIC2" s="163"/>
      <c r="WID2" s="163"/>
      <c r="WIE2" s="163"/>
      <c r="WIF2" s="163"/>
      <c r="WIG2" s="163"/>
      <c r="WIH2" s="163"/>
      <c r="WII2" s="163"/>
      <c r="WIJ2" s="163"/>
      <c r="WIK2" s="163"/>
      <c r="WIL2" s="163"/>
      <c r="WIM2" s="163"/>
      <c r="WIN2" s="163"/>
      <c r="WIO2" s="163"/>
      <c r="WIP2" s="163"/>
      <c r="WIQ2" s="163"/>
      <c r="WIR2" s="163"/>
      <c r="WIS2" s="163"/>
      <c r="WIT2" s="163"/>
      <c r="WIU2" s="163"/>
      <c r="WIV2" s="163"/>
      <c r="WIW2" s="163"/>
      <c r="WIX2" s="163"/>
      <c r="WIY2" s="163"/>
      <c r="WIZ2" s="163"/>
      <c r="WJA2" s="163"/>
      <c r="WJB2" s="163"/>
      <c r="WJC2" s="163"/>
      <c r="WJD2" s="163"/>
      <c r="WJE2" s="163"/>
      <c r="WJF2" s="163"/>
      <c r="WJG2" s="163"/>
      <c r="WJH2" s="163"/>
      <c r="WJI2" s="163"/>
      <c r="WJJ2" s="163"/>
      <c r="WJK2" s="163"/>
      <c r="WJL2" s="163"/>
      <c r="WJM2" s="163"/>
      <c r="WJN2" s="163"/>
      <c r="WJO2" s="163"/>
      <c r="WJP2" s="163"/>
      <c r="WJQ2" s="163"/>
      <c r="WJR2" s="163"/>
      <c r="WJS2" s="163"/>
      <c r="WJT2" s="163"/>
      <c r="WJU2" s="163"/>
      <c r="WJV2" s="163"/>
      <c r="WJW2" s="163"/>
      <c r="WJX2" s="163"/>
      <c r="WJY2" s="163"/>
      <c r="WJZ2" s="163"/>
      <c r="WKA2" s="163"/>
      <c r="WKB2" s="163"/>
      <c r="WKC2" s="163"/>
      <c r="WKD2" s="163"/>
      <c r="WKE2" s="163"/>
      <c r="WKF2" s="163"/>
      <c r="WKG2" s="163"/>
      <c r="WKH2" s="163"/>
      <c r="WKI2" s="163"/>
      <c r="WKJ2" s="163"/>
      <c r="WKK2" s="163"/>
      <c r="WKL2" s="163"/>
      <c r="WKM2" s="163"/>
      <c r="WKN2" s="163"/>
      <c r="WKO2" s="163"/>
      <c r="WKP2" s="163"/>
      <c r="WKQ2" s="163"/>
      <c r="WKR2" s="163"/>
      <c r="WKS2" s="163"/>
      <c r="WKT2" s="163"/>
      <c r="WKU2" s="163"/>
      <c r="WKV2" s="163"/>
      <c r="WKW2" s="163"/>
      <c r="WKX2" s="163"/>
      <c r="WKY2" s="163"/>
      <c r="WKZ2" s="163"/>
      <c r="WLA2" s="163"/>
      <c r="WLB2" s="163"/>
      <c r="WLC2" s="163"/>
      <c r="WLD2" s="163"/>
      <c r="WLE2" s="163"/>
      <c r="WLF2" s="163"/>
      <c r="WLG2" s="163"/>
      <c r="WLH2" s="163"/>
      <c r="WLI2" s="163"/>
      <c r="WLJ2" s="163"/>
      <c r="WLK2" s="163"/>
      <c r="WLL2" s="163"/>
      <c r="WLM2" s="163"/>
      <c r="WLN2" s="163"/>
      <c r="WLO2" s="163"/>
      <c r="WLP2" s="163"/>
      <c r="WLQ2" s="163"/>
      <c r="WLR2" s="163"/>
      <c r="WLS2" s="163"/>
      <c r="WLT2" s="163"/>
      <c r="WLU2" s="163"/>
      <c r="WLV2" s="163"/>
      <c r="WLW2" s="163"/>
      <c r="WLX2" s="163"/>
      <c r="WLY2" s="163"/>
      <c r="WLZ2" s="163"/>
      <c r="WMA2" s="163"/>
      <c r="WMB2" s="163"/>
      <c r="WMC2" s="163"/>
      <c r="WMD2" s="163"/>
      <c r="WME2" s="163"/>
      <c r="WMF2" s="163"/>
      <c r="WMG2" s="163"/>
      <c r="WMH2" s="163"/>
      <c r="WMI2" s="163"/>
      <c r="WMJ2" s="163"/>
      <c r="WMK2" s="163"/>
      <c r="WML2" s="163"/>
      <c r="WMM2" s="163"/>
      <c r="WMN2" s="163"/>
      <c r="WMO2" s="163"/>
      <c r="WMP2" s="163"/>
      <c r="WMQ2" s="163"/>
      <c r="WMR2" s="163"/>
      <c r="WMS2" s="163"/>
      <c r="WMT2" s="163"/>
      <c r="WMU2" s="163"/>
      <c r="WMV2" s="163"/>
      <c r="WMW2" s="163"/>
      <c r="WMX2" s="163"/>
      <c r="WMY2" s="163"/>
      <c r="WMZ2" s="163"/>
      <c r="WNA2" s="163"/>
      <c r="WNB2" s="163"/>
      <c r="WNC2" s="163"/>
      <c r="WND2" s="163"/>
      <c r="WNE2" s="163"/>
      <c r="WNF2" s="163"/>
      <c r="WNG2" s="163"/>
      <c r="WNH2" s="163"/>
      <c r="WNI2" s="163"/>
      <c r="WNJ2" s="163"/>
      <c r="WNK2" s="163"/>
      <c r="WNL2" s="163"/>
      <c r="WNM2" s="163"/>
      <c r="WNN2" s="163"/>
      <c r="WNO2" s="163"/>
      <c r="WNP2" s="163"/>
      <c r="WNQ2" s="163"/>
      <c r="WNR2" s="163"/>
      <c r="WNS2" s="163"/>
      <c r="WNT2" s="163"/>
      <c r="WNU2" s="163"/>
      <c r="WNV2" s="163"/>
      <c r="WNW2" s="163"/>
      <c r="WNX2" s="163"/>
      <c r="WNY2" s="163"/>
      <c r="WNZ2" s="163"/>
      <c r="WOA2" s="163"/>
      <c r="WOB2" s="163"/>
      <c r="WOC2" s="163"/>
      <c r="WOD2" s="163"/>
      <c r="WOE2" s="163"/>
      <c r="WOF2" s="163"/>
      <c r="WOG2" s="163"/>
      <c r="WOH2" s="163"/>
      <c r="WOI2" s="163"/>
      <c r="WOJ2" s="163"/>
      <c r="WOK2" s="163"/>
      <c r="WOL2" s="163"/>
      <c r="WOM2" s="163"/>
      <c r="WON2" s="163"/>
      <c r="WOO2" s="163"/>
      <c r="WOP2" s="163"/>
      <c r="WOQ2" s="163"/>
      <c r="WOR2" s="163"/>
      <c r="WOS2" s="163"/>
      <c r="WOT2" s="163"/>
      <c r="WOU2" s="163"/>
      <c r="WOV2" s="163"/>
      <c r="WOW2" s="163"/>
      <c r="WOX2" s="163"/>
      <c r="WOY2" s="163"/>
      <c r="WOZ2" s="163"/>
      <c r="WPA2" s="163"/>
      <c r="WPB2" s="163"/>
      <c r="WPC2" s="163"/>
      <c r="WPD2" s="163"/>
      <c r="WPE2" s="163"/>
      <c r="WPF2" s="163"/>
      <c r="WPG2" s="163"/>
      <c r="WPH2" s="163"/>
      <c r="WPI2" s="163"/>
      <c r="WPJ2" s="163"/>
      <c r="WPK2" s="163"/>
      <c r="WPL2" s="163"/>
      <c r="WPM2" s="163"/>
      <c r="WPN2" s="163"/>
      <c r="WPO2" s="163"/>
      <c r="WPP2" s="163"/>
      <c r="WPQ2" s="163"/>
      <c r="WPR2" s="163"/>
      <c r="WPS2" s="163"/>
      <c r="WPT2" s="163"/>
      <c r="WPU2" s="163"/>
      <c r="WPV2" s="163"/>
      <c r="WPW2" s="163"/>
      <c r="WPX2" s="163"/>
      <c r="WPY2" s="163"/>
      <c r="WPZ2" s="163"/>
      <c r="WQA2" s="163"/>
      <c r="WQB2" s="163"/>
      <c r="WQC2" s="163"/>
      <c r="WQD2" s="163"/>
      <c r="WQE2" s="163"/>
      <c r="WQF2" s="163"/>
      <c r="WQG2" s="163"/>
      <c r="WQH2" s="163"/>
      <c r="WQI2" s="163"/>
      <c r="WQJ2" s="163"/>
      <c r="WQK2" s="163"/>
      <c r="WQL2" s="163"/>
      <c r="WQM2" s="163"/>
      <c r="WQN2" s="163"/>
      <c r="WQO2" s="163"/>
      <c r="WQP2" s="163"/>
      <c r="WQQ2" s="163"/>
      <c r="WQR2" s="163"/>
      <c r="WQS2" s="163"/>
      <c r="WQT2" s="163"/>
      <c r="WQU2" s="163"/>
      <c r="WQV2" s="163"/>
      <c r="WQW2" s="163"/>
      <c r="WQX2" s="163"/>
      <c r="WQY2" s="163"/>
      <c r="WQZ2" s="163"/>
      <c r="WRA2" s="163"/>
      <c r="WRB2" s="163"/>
      <c r="WRC2" s="163"/>
      <c r="WRD2" s="163"/>
      <c r="WRE2" s="163"/>
      <c r="WRF2" s="163"/>
      <c r="WRG2" s="163"/>
      <c r="WRH2" s="163"/>
      <c r="WRI2" s="163"/>
      <c r="WRJ2" s="163"/>
      <c r="WRK2" s="163"/>
      <c r="WRL2" s="163"/>
      <c r="WRM2" s="163"/>
      <c r="WRN2" s="163"/>
      <c r="WRO2" s="163"/>
      <c r="WRP2" s="163"/>
      <c r="WRQ2" s="163"/>
      <c r="WRR2" s="163"/>
      <c r="WRS2" s="163"/>
      <c r="WRT2" s="163"/>
      <c r="WRU2" s="163"/>
      <c r="WRV2" s="163"/>
      <c r="WRW2" s="163"/>
      <c r="WRX2" s="163"/>
      <c r="WRY2" s="163"/>
      <c r="WRZ2" s="163"/>
      <c r="WSA2" s="163"/>
      <c r="WSB2" s="163"/>
      <c r="WSC2" s="163"/>
      <c r="WSD2" s="163"/>
      <c r="WSE2" s="163"/>
      <c r="WSF2" s="163"/>
      <c r="WSG2" s="163"/>
      <c r="WSH2" s="163"/>
      <c r="WSI2" s="163"/>
      <c r="WSJ2" s="163"/>
      <c r="WSK2" s="163"/>
      <c r="WSL2" s="163"/>
      <c r="WSM2" s="163"/>
      <c r="WSN2" s="163"/>
      <c r="WSO2" s="163"/>
      <c r="WSP2" s="163"/>
      <c r="WSQ2" s="163"/>
      <c r="WSR2" s="163"/>
      <c r="WSS2" s="163"/>
      <c r="WST2" s="163"/>
      <c r="WSU2" s="163"/>
      <c r="WSV2" s="163"/>
      <c r="WSW2" s="163"/>
      <c r="WSX2" s="163"/>
      <c r="WSY2" s="163"/>
      <c r="WSZ2" s="163"/>
      <c r="WTA2" s="163"/>
      <c r="WTB2" s="163"/>
      <c r="WTC2" s="163"/>
      <c r="WTD2" s="163"/>
      <c r="WTE2" s="163"/>
      <c r="WTF2" s="163"/>
      <c r="WTG2" s="163"/>
      <c r="WTH2" s="163"/>
      <c r="WTI2" s="163"/>
      <c r="WTJ2" s="163"/>
      <c r="WTK2" s="163"/>
      <c r="WTL2" s="163"/>
      <c r="WTM2" s="163"/>
      <c r="WTN2" s="163"/>
      <c r="WTO2" s="163"/>
      <c r="WTP2" s="163"/>
      <c r="WTQ2" s="163"/>
      <c r="WTR2" s="163"/>
      <c r="WTS2" s="163"/>
      <c r="WTT2" s="163"/>
      <c r="WTU2" s="163"/>
      <c r="WTV2" s="163"/>
      <c r="WTW2" s="163"/>
      <c r="WTX2" s="163"/>
      <c r="WTY2" s="163"/>
      <c r="WTZ2" s="163"/>
      <c r="WUA2" s="163"/>
      <c r="WUB2" s="163"/>
      <c r="WUC2" s="163"/>
      <c r="WUD2" s="163"/>
      <c r="WUE2" s="163"/>
      <c r="WUF2" s="163"/>
      <c r="WUG2" s="163"/>
      <c r="WUH2" s="163"/>
      <c r="WUI2" s="163"/>
      <c r="WUJ2" s="163"/>
      <c r="WUK2" s="163"/>
      <c r="WUL2" s="163"/>
      <c r="WUM2" s="163"/>
      <c r="WUN2" s="163"/>
      <c r="WUO2" s="163"/>
      <c r="WUP2" s="163"/>
      <c r="WUQ2" s="163"/>
      <c r="WUR2" s="163"/>
      <c r="WUS2" s="163"/>
      <c r="WUT2" s="163"/>
      <c r="WUU2" s="163"/>
      <c r="WUV2" s="163"/>
      <c r="WUW2" s="163"/>
      <c r="WUX2" s="163"/>
      <c r="WUY2" s="163"/>
      <c r="WUZ2" s="163"/>
      <c r="WVA2" s="163"/>
      <c r="WVB2" s="163"/>
      <c r="WVC2" s="163"/>
      <c r="WVD2" s="163"/>
      <c r="WVE2" s="163"/>
      <c r="WVF2" s="163"/>
      <c r="WVG2" s="163"/>
      <c r="WVH2" s="163"/>
      <c r="WVI2" s="163"/>
      <c r="WVJ2" s="163"/>
      <c r="WVK2" s="163"/>
      <c r="WVL2" s="163"/>
      <c r="WVM2" s="163"/>
      <c r="WVN2" s="163"/>
      <c r="WVO2" s="163"/>
      <c r="WVP2" s="163"/>
      <c r="WVQ2" s="163"/>
      <c r="WVR2" s="163"/>
      <c r="WVS2" s="163"/>
      <c r="WVT2" s="163"/>
      <c r="WVU2" s="163"/>
      <c r="WVV2" s="163"/>
      <c r="WVW2" s="163"/>
      <c r="WVX2" s="163"/>
      <c r="WVY2" s="163"/>
      <c r="WVZ2" s="163"/>
      <c r="WWA2" s="163"/>
      <c r="WWB2" s="163"/>
      <c r="WWC2" s="163"/>
      <c r="WWD2" s="163"/>
      <c r="WWE2" s="163"/>
      <c r="WWF2" s="163"/>
      <c r="WWG2" s="163"/>
      <c r="WWH2" s="163"/>
      <c r="WWI2" s="163"/>
      <c r="WWJ2" s="163"/>
      <c r="WWK2" s="163"/>
      <c r="WWL2" s="163"/>
      <c r="WWM2" s="163"/>
      <c r="WWN2" s="163"/>
      <c r="WWO2" s="163"/>
      <c r="WWP2" s="163"/>
      <c r="WWQ2" s="163"/>
      <c r="WWR2" s="163"/>
      <c r="WWS2" s="163"/>
      <c r="WWT2" s="163"/>
      <c r="WWU2" s="163"/>
      <c r="WWV2" s="163"/>
      <c r="WWW2" s="163"/>
      <c r="WWX2" s="163"/>
      <c r="WWY2" s="163"/>
      <c r="WWZ2" s="163"/>
      <c r="WXA2" s="163"/>
      <c r="WXB2" s="163"/>
      <c r="WXC2" s="163"/>
      <c r="WXD2" s="163"/>
      <c r="WXE2" s="163"/>
      <c r="WXF2" s="163"/>
      <c r="WXG2" s="163"/>
      <c r="WXH2" s="163"/>
      <c r="WXI2" s="163"/>
      <c r="WXJ2" s="163"/>
      <c r="WXK2" s="163"/>
      <c r="WXL2" s="163"/>
      <c r="WXM2" s="163"/>
      <c r="WXN2" s="163"/>
      <c r="WXO2" s="163"/>
      <c r="WXP2" s="163"/>
      <c r="WXQ2" s="163"/>
      <c r="WXR2" s="163"/>
      <c r="WXS2" s="163"/>
      <c r="WXT2" s="163"/>
      <c r="WXU2" s="163"/>
      <c r="WXV2" s="163"/>
      <c r="WXW2" s="163"/>
      <c r="WXX2" s="163"/>
      <c r="WXY2" s="163"/>
      <c r="WXZ2" s="163"/>
      <c r="WYA2" s="163"/>
      <c r="WYB2" s="163"/>
      <c r="WYC2" s="163"/>
      <c r="WYD2" s="163"/>
      <c r="WYE2" s="163"/>
      <c r="WYF2" s="163"/>
      <c r="WYG2" s="163"/>
      <c r="WYH2" s="163"/>
      <c r="WYI2" s="163"/>
      <c r="WYJ2" s="163"/>
      <c r="WYK2" s="163"/>
      <c r="WYL2" s="163"/>
      <c r="WYM2" s="163"/>
      <c r="WYN2" s="163"/>
      <c r="WYO2" s="163"/>
      <c r="WYP2" s="163"/>
      <c r="WYQ2" s="163"/>
      <c r="WYR2" s="163"/>
      <c r="WYS2" s="163"/>
      <c r="WYT2" s="163"/>
      <c r="WYU2" s="163"/>
      <c r="WYV2" s="163"/>
      <c r="WYW2" s="163"/>
      <c r="WYX2" s="163"/>
      <c r="WYY2" s="163"/>
      <c r="WYZ2" s="163"/>
      <c r="WZA2" s="163"/>
      <c r="WZB2" s="163"/>
      <c r="WZC2" s="163"/>
      <c r="WZD2" s="163"/>
      <c r="WZE2" s="163"/>
      <c r="WZF2" s="163"/>
      <c r="WZG2" s="163"/>
      <c r="WZH2" s="163"/>
      <c r="WZI2" s="163"/>
      <c r="WZJ2" s="163"/>
      <c r="WZK2" s="163"/>
      <c r="WZL2" s="163"/>
      <c r="WZM2" s="163"/>
      <c r="WZN2" s="163"/>
      <c r="WZO2" s="163"/>
      <c r="WZP2" s="163"/>
      <c r="WZQ2" s="163"/>
      <c r="WZR2" s="163"/>
      <c r="WZS2" s="163"/>
      <c r="WZT2" s="163"/>
      <c r="WZU2" s="163"/>
      <c r="WZV2" s="163"/>
      <c r="WZW2" s="163"/>
      <c r="WZX2" s="163"/>
      <c r="WZY2" s="163"/>
      <c r="WZZ2" s="163"/>
      <c r="XAA2" s="163"/>
      <c r="XAB2" s="163"/>
      <c r="XAC2" s="163"/>
      <c r="XAD2" s="163"/>
      <c r="XAE2" s="163"/>
      <c r="XAF2" s="163"/>
      <c r="XAG2" s="163"/>
      <c r="XAH2" s="163"/>
      <c r="XAI2" s="163"/>
      <c r="XAJ2" s="163"/>
      <c r="XAK2" s="163"/>
      <c r="XAL2" s="163"/>
      <c r="XAM2" s="163"/>
      <c r="XAN2" s="163"/>
      <c r="XAO2" s="163"/>
      <c r="XAP2" s="163"/>
      <c r="XAQ2" s="163"/>
      <c r="XAR2" s="163"/>
      <c r="XAS2" s="163"/>
      <c r="XAT2" s="163"/>
      <c r="XAU2" s="163"/>
      <c r="XAV2" s="163"/>
      <c r="XAW2" s="163"/>
      <c r="XAX2" s="163"/>
      <c r="XAY2" s="163"/>
      <c r="XAZ2" s="163"/>
      <c r="XBA2" s="163"/>
      <c r="XBB2" s="163"/>
      <c r="XBC2" s="163"/>
      <c r="XBD2" s="163"/>
      <c r="XBE2" s="163"/>
      <c r="XBF2" s="163"/>
      <c r="XBG2" s="163"/>
      <c r="XBH2" s="163"/>
      <c r="XBI2" s="163"/>
      <c r="XBJ2" s="163"/>
      <c r="XBK2" s="163"/>
      <c r="XBL2" s="163"/>
      <c r="XBM2" s="163"/>
      <c r="XBN2" s="163"/>
      <c r="XBO2" s="163"/>
      <c r="XBP2" s="163"/>
      <c r="XBQ2" s="163"/>
      <c r="XBR2" s="163"/>
      <c r="XBS2" s="163"/>
      <c r="XBT2" s="163"/>
      <c r="XBU2" s="163"/>
      <c r="XBV2" s="163"/>
      <c r="XBW2" s="163"/>
      <c r="XBX2" s="163"/>
      <c r="XBY2" s="163"/>
      <c r="XBZ2" s="163"/>
      <c r="XCA2" s="163"/>
      <c r="XCB2" s="163"/>
      <c r="XCC2" s="163"/>
      <c r="XCD2" s="163"/>
      <c r="XCE2" s="163"/>
      <c r="XCF2" s="163"/>
      <c r="XCG2" s="163"/>
      <c r="XCH2" s="163"/>
      <c r="XCI2" s="163"/>
      <c r="XCJ2" s="163"/>
      <c r="XCK2" s="163"/>
      <c r="XCL2" s="163"/>
      <c r="XCM2" s="163"/>
      <c r="XCN2" s="163"/>
      <c r="XCO2" s="163"/>
      <c r="XCP2" s="163"/>
      <c r="XCQ2" s="163"/>
      <c r="XCR2" s="163"/>
      <c r="XCS2" s="163"/>
      <c r="XCT2" s="163"/>
      <c r="XCU2" s="163"/>
      <c r="XCV2" s="163"/>
      <c r="XCW2" s="163"/>
      <c r="XCX2" s="163"/>
      <c r="XCY2" s="163"/>
      <c r="XCZ2" s="163"/>
      <c r="XDA2" s="163"/>
      <c r="XDB2" s="163"/>
      <c r="XDC2" s="163"/>
      <c r="XDD2" s="163"/>
      <c r="XDE2" s="163"/>
      <c r="XDF2" s="163"/>
      <c r="XDG2" s="163"/>
      <c r="XDH2" s="163"/>
      <c r="XDI2" s="163"/>
      <c r="XDJ2" s="163"/>
      <c r="XDK2" s="163"/>
      <c r="XDL2" s="163"/>
      <c r="XDM2" s="163"/>
      <c r="XDN2" s="163"/>
      <c r="XDO2" s="163"/>
      <c r="XDP2" s="163"/>
      <c r="XDQ2" s="163"/>
      <c r="XDR2" s="163"/>
      <c r="XDS2" s="163"/>
      <c r="XDT2" s="163"/>
      <c r="XDU2" s="163"/>
      <c r="XDV2" s="163"/>
      <c r="XDW2" s="163"/>
      <c r="XDX2" s="163"/>
      <c r="XDY2" s="163"/>
      <c r="XDZ2" s="163"/>
      <c r="XEA2" s="163"/>
      <c r="XEB2" s="163"/>
      <c r="XEC2" s="163"/>
      <c r="XED2" s="163"/>
      <c r="XEE2" s="163"/>
      <c r="XEF2" s="163"/>
      <c r="XEG2" s="163"/>
      <c r="XEH2" s="163"/>
      <c r="XEI2" s="163"/>
    </row>
    <row r="3" customHeight="1" spans="1:16363">
      <c r="A3" s="253" t="s">
        <v>126</v>
      </c>
      <c r="B3" s="253"/>
      <c r="C3" s="253"/>
      <c r="D3" s="25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c r="BC3" s="163"/>
      <c r="BD3" s="163"/>
      <c r="BE3" s="163"/>
      <c r="BF3" s="163"/>
      <c r="BG3" s="163"/>
      <c r="BH3" s="163"/>
      <c r="BI3" s="163"/>
      <c r="BJ3" s="163"/>
      <c r="BK3" s="163"/>
      <c r="BL3" s="163"/>
      <c r="BM3" s="163"/>
      <c r="BN3" s="163"/>
      <c r="BO3" s="163"/>
      <c r="BP3" s="163"/>
      <c r="BQ3" s="163"/>
      <c r="BR3" s="163"/>
      <c r="BS3" s="163"/>
      <c r="BT3" s="163"/>
      <c r="BU3" s="163"/>
      <c r="BV3" s="163"/>
      <c r="BW3" s="163"/>
      <c r="BX3" s="163"/>
      <c r="BY3" s="163"/>
      <c r="BZ3" s="163"/>
      <c r="CA3" s="163"/>
      <c r="CB3" s="163"/>
      <c r="CC3" s="163"/>
      <c r="CD3" s="163"/>
      <c r="CE3" s="163"/>
      <c r="CF3" s="163"/>
      <c r="CG3" s="163"/>
      <c r="CH3" s="163"/>
      <c r="CI3" s="163"/>
      <c r="CJ3" s="163"/>
      <c r="CK3" s="163"/>
      <c r="CL3" s="163"/>
      <c r="CM3" s="163"/>
      <c r="CN3" s="163"/>
      <c r="CO3" s="163"/>
      <c r="CP3" s="163"/>
      <c r="CQ3" s="163"/>
      <c r="CR3" s="163"/>
      <c r="CS3" s="163"/>
      <c r="CT3" s="163"/>
      <c r="CU3" s="163"/>
      <c r="CV3" s="163"/>
      <c r="CW3" s="163"/>
      <c r="CX3" s="163"/>
      <c r="CY3" s="163"/>
      <c r="CZ3" s="163"/>
      <c r="DA3" s="163"/>
      <c r="DB3" s="163"/>
      <c r="DC3" s="163"/>
      <c r="DD3" s="163"/>
      <c r="DE3" s="163"/>
      <c r="DF3" s="163"/>
      <c r="DG3" s="163"/>
      <c r="DH3" s="163"/>
      <c r="DI3" s="163"/>
      <c r="DJ3" s="163"/>
      <c r="DK3" s="163"/>
      <c r="DL3" s="163"/>
      <c r="DM3" s="163"/>
      <c r="DN3" s="163"/>
      <c r="DO3" s="163"/>
      <c r="DP3" s="163"/>
      <c r="DQ3" s="163"/>
      <c r="DR3" s="163"/>
      <c r="DS3" s="163"/>
      <c r="DT3" s="163"/>
      <c r="DU3" s="163"/>
      <c r="DV3" s="163"/>
      <c r="DW3" s="163"/>
      <c r="DX3" s="163"/>
      <c r="DY3" s="163"/>
      <c r="DZ3" s="163"/>
      <c r="EA3" s="163"/>
      <c r="EB3" s="163"/>
      <c r="EC3" s="163"/>
      <c r="ED3" s="163"/>
      <c r="EE3" s="163"/>
      <c r="EF3" s="163"/>
      <c r="EG3" s="163"/>
      <c r="EH3" s="163"/>
      <c r="EI3" s="163"/>
      <c r="EJ3" s="163"/>
      <c r="EK3" s="163"/>
      <c r="EL3" s="163"/>
      <c r="EM3" s="163"/>
      <c r="EN3" s="163"/>
      <c r="EO3" s="163"/>
      <c r="EP3" s="163"/>
      <c r="EQ3" s="163"/>
      <c r="ER3" s="163"/>
      <c r="ES3" s="163"/>
      <c r="ET3" s="163"/>
      <c r="EU3" s="163"/>
      <c r="EV3" s="163"/>
      <c r="EW3" s="163"/>
      <c r="EX3" s="163"/>
      <c r="EY3" s="163"/>
      <c r="EZ3" s="163"/>
      <c r="FA3" s="163"/>
      <c r="FB3" s="163"/>
      <c r="FC3" s="163"/>
      <c r="FD3" s="163"/>
      <c r="FE3" s="163"/>
      <c r="FF3" s="163"/>
      <c r="FG3" s="163"/>
      <c r="FH3" s="163"/>
      <c r="FI3" s="163"/>
      <c r="FJ3" s="163"/>
      <c r="FK3" s="163"/>
      <c r="FL3" s="163"/>
      <c r="FM3" s="163"/>
      <c r="FN3" s="163"/>
      <c r="FO3" s="163"/>
      <c r="FP3" s="163"/>
      <c r="FQ3" s="163"/>
      <c r="FR3" s="163"/>
      <c r="FS3" s="163"/>
      <c r="FT3" s="163"/>
      <c r="FU3" s="163"/>
      <c r="FV3" s="163"/>
      <c r="FW3" s="163"/>
      <c r="FX3" s="163"/>
      <c r="FY3" s="163"/>
      <c r="FZ3" s="163"/>
      <c r="GA3" s="163"/>
      <c r="GB3" s="163"/>
      <c r="GC3" s="163"/>
      <c r="GD3" s="163"/>
      <c r="GE3" s="163"/>
      <c r="GF3" s="163"/>
      <c r="GG3" s="163"/>
      <c r="GH3" s="163"/>
      <c r="GI3" s="163"/>
      <c r="GJ3" s="163"/>
      <c r="GK3" s="163"/>
      <c r="GL3" s="163"/>
      <c r="GM3" s="163"/>
      <c r="GN3" s="163"/>
      <c r="GO3" s="163"/>
      <c r="GP3" s="163"/>
      <c r="GQ3" s="163"/>
      <c r="GR3" s="163"/>
      <c r="GS3" s="163"/>
      <c r="GT3" s="163"/>
      <c r="GU3" s="163"/>
      <c r="GV3" s="163"/>
      <c r="GW3" s="163"/>
      <c r="GX3" s="163"/>
      <c r="GY3" s="163"/>
      <c r="GZ3" s="163"/>
      <c r="HA3" s="163"/>
      <c r="HB3" s="163"/>
      <c r="HC3" s="163"/>
      <c r="HD3" s="163"/>
      <c r="HE3" s="163"/>
      <c r="HF3" s="163"/>
      <c r="HG3" s="163"/>
      <c r="HH3" s="163"/>
      <c r="HI3" s="163"/>
      <c r="HJ3" s="163"/>
      <c r="HK3" s="163"/>
      <c r="HL3" s="163"/>
      <c r="HM3" s="163"/>
      <c r="HN3" s="163"/>
      <c r="HO3" s="163"/>
      <c r="HP3" s="163"/>
      <c r="HQ3" s="163"/>
      <c r="HR3" s="163"/>
      <c r="HS3" s="163"/>
      <c r="HT3" s="163"/>
      <c r="HU3" s="163"/>
      <c r="HV3" s="163"/>
      <c r="HW3" s="163"/>
      <c r="HX3" s="163"/>
      <c r="HY3" s="163"/>
      <c r="HZ3" s="163"/>
      <c r="IA3" s="163"/>
      <c r="IB3" s="163"/>
      <c r="IC3" s="163"/>
      <c r="ID3" s="163"/>
      <c r="IE3" s="163"/>
      <c r="IF3" s="163"/>
      <c r="IG3" s="163"/>
      <c r="IH3" s="163"/>
      <c r="II3" s="163"/>
      <c r="IJ3" s="163"/>
      <c r="IK3" s="163"/>
      <c r="IL3" s="163"/>
      <c r="IM3" s="163"/>
      <c r="IN3" s="163"/>
      <c r="IO3" s="163"/>
      <c r="IP3" s="163"/>
      <c r="IQ3" s="163"/>
      <c r="IR3" s="163"/>
      <c r="IS3" s="163"/>
      <c r="IT3" s="163"/>
      <c r="IU3" s="163"/>
      <c r="IV3" s="163"/>
      <c r="IW3" s="163"/>
      <c r="IX3" s="163"/>
      <c r="IY3" s="163"/>
      <c r="IZ3" s="163"/>
      <c r="JA3" s="163"/>
      <c r="JB3" s="163"/>
      <c r="JC3" s="163"/>
      <c r="JD3" s="163"/>
      <c r="JE3" s="163"/>
      <c r="JF3" s="163"/>
      <c r="JG3" s="163"/>
      <c r="JH3" s="163"/>
      <c r="JI3" s="163"/>
      <c r="JJ3" s="163"/>
      <c r="JK3" s="163"/>
      <c r="JL3" s="163"/>
      <c r="JM3" s="163"/>
      <c r="JN3" s="163"/>
      <c r="JO3" s="163"/>
      <c r="JP3" s="163"/>
      <c r="JQ3" s="163"/>
      <c r="JR3" s="163"/>
      <c r="JS3" s="163"/>
      <c r="JT3" s="163"/>
      <c r="JU3" s="163"/>
      <c r="JV3" s="163"/>
      <c r="JW3" s="163"/>
      <c r="JX3" s="163"/>
      <c r="JY3" s="163"/>
      <c r="JZ3" s="163"/>
      <c r="KA3" s="163"/>
      <c r="KB3" s="163"/>
      <c r="KC3" s="163"/>
      <c r="KD3" s="163"/>
      <c r="KE3" s="163"/>
      <c r="KF3" s="163"/>
      <c r="KG3" s="163"/>
      <c r="KH3" s="163"/>
      <c r="KI3" s="163"/>
      <c r="KJ3" s="163"/>
      <c r="KK3" s="163"/>
      <c r="KL3" s="163"/>
      <c r="KM3" s="163"/>
      <c r="KN3" s="163"/>
      <c r="KO3" s="163"/>
      <c r="KP3" s="163"/>
      <c r="KQ3" s="163"/>
      <c r="KR3" s="163"/>
      <c r="KS3" s="163"/>
      <c r="KT3" s="163"/>
      <c r="KU3" s="163"/>
      <c r="KV3" s="163"/>
      <c r="KW3" s="163"/>
      <c r="KX3" s="163"/>
      <c r="KY3" s="163"/>
      <c r="KZ3" s="163"/>
      <c r="LA3" s="163"/>
      <c r="LB3" s="163"/>
      <c r="LC3" s="163"/>
      <c r="LD3" s="163"/>
      <c r="LE3" s="163"/>
      <c r="LF3" s="163"/>
      <c r="LG3" s="163"/>
      <c r="LH3" s="163"/>
      <c r="LI3" s="163"/>
      <c r="LJ3" s="163"/>
      <c r="LK3" s="163"/>
      <c r="LL3" s="163"/>
      <c r="LM3" s="163"/>
      <c r="LN3" s="163"/>
      <c r="LO3" s="163"/>
      <c r="LP3" s="163"/>
      <c r="LQ3" s="163"/>
      <c r="LR3" s="163"/>
      <c r="LS3" s="163"/>
      <c r="LT3" s="163"/>
      <c r="LU3" s="163"/>
      <c r="LV3" s="163"/>
      <c r="LW3" s="163"/>
      <c r="LX3" s="163"/>
      <c r="LY3" s="163"/>
      <c r="LZ3" s="163"/>
      <c r="MA3" s="163"/>
      <c r="MB3" s="163"/>
      <c r="MC3" s="163"/>
      <c r="MD3" s="163"/>
      <c r="ME3" s="163"/>
      <c r="MF3" s="163"/>
      <c r="MG3" s="163"/>
      <c r="MH3" s="163"/>
      <c r="MI3" s="163"/>
      <c r="MJ3" s="163"/>
      <c r="MK3" s="163"/>
      <c r="ML3" s="163"/>
      <c r="MM3" s="163"/>
      <c r="MN3" s="163"/>
      <c r="MO3" s="163"/>
      <c r="MP3" s="163"/>
      <c r="MQ3" s="163"/>
      <c r="MR3" s="163"/>
      <c r="MS3" s="163"/>
      <c r="MT3" s="163"/>
      <c r="MU3" s="163"/>
      <c r="MV3" s="163"/>
      <c r="MW3" s="163"/>
      <c r="MX3" s="163"/>
      <c r="MY3" s="163"/>
      <c r="MZ3" s="163"/>
      <c r="NA3" s="163"/>
      <c r="NB3" s="163"/>
      <c r="NC3" s="163"/>
      <c r="ND3" s="163"/>
      <c r="NE3" s="163"/>
      <c r="NF3" s="163"/>
      <c r="NG3" s="163"/>
      <c r="NH3" s="163"/>
      <c r="NI3" s="163"/>
      <c r="NJ3" s="163"/>
      <c r="NK3" s="163"/>
      <c r="NL3" s="163"/>
      <c r="NM3" s="163"/>
      <c r="NN3" s="163"/>
      <c r="NO3" s="163"/>
      <c r="NP3" s="163"/>
      <c r="NQ3" s="163"/>
      <c r="NR3" s="163"/>
      <c r="NS3" s="163"/>
      <c r="NT3" s="163"/>
      <c r="NU3" s="163"/>
      <c r="NV3" s="163"/>
      <c r="NW3" s="163"/>
      <c r="NX3" s="163"/>
      <c r="NY3" s="163"/>
      <c r="NZ3" s="163"/>
      <c r="OA3" s="163"/>
      <c r="OB3" s="163"/>
      <c r="OC3" s="163"/>
      <c r="OD3" s="163"/>
      <c r="OE3" s="163"/>
      <c r="OF3" s="163"/>
      <c r="OG3" s="163"/>
      <c r="OH3" s="163"/>
      <c r="OI3" s="163"/>
      <c r="OJ3" s="163"/>
      <c r="OK3" s="163"/>
      <c r="OL3" s="163"/>
      <c r="OM3" s="163"/>
      <c r="ON3" s="163"/>
      <c r="OO3" s="163"/>
      <c r="OP3" s="163"/>
      <c r="OQ3" s="163"/>
      <c r="OR3" s="163"/>
      <c r="OS3" s="163"/>
      <c r="OT3" s="163"/>
      <c r="OU3" s="163"/>
      <c r="OV3" s="163"/>
      <c r="OW3" s="163"/>
      <c r="OX3" s="163"/>
      <c r="OY3" s="163"/>
      <c r="OZ3" s="163"/>
      <c r="PA3" s="163"/>
      <c r="PB3" s="163"/>
      <c r="PC3" s="163"/>
      <c r="PD3" s="163"/>
      <c r="PE3" s="163"/>
      <c r="PF3" s="163"/>
      <c r="PG3" s="163"/>
      <c r="PH3" s="163"/>
      <c r="PI3" s="163"/>
      <c r="PJ3" s="163"/>
      <c r="PK3" s="163"/>
      <c r="PL3" s="163"/>
      <c r="PM3" s="163"/>
      <c r="PN3" s="163"/>
      <c r="PO3" s="163"/>
      <c r="PP3" s="163"/>
      <c r="PQ3" s="163"/>
      <c r="PR3" s="163"/>
      <c r="PS3" s="163"/>
      <c r="PT3" s="163"/>
      <c r="PU3" s="163"/>
      <c r="PV3" s="163"/>
      <c r="PW3" s="163"/>
      <c r="PX3" s="163"/>
      <c r="PY3" s="163"/>
      <c r="PZ3" s="163"/>
      <c r="QA3" s="163"/>
      <c r="QB3" s="163"/>
      <c r="QC3" s="163"/>
      <c r="QD3" s="163"/>
      <c r="QE3" s="163"/>
      <c r="QF3" s="163"/>
      <c r="QG3" s="163"/>
      <c r="QH3" s="163"/>
      <c r="QI3" s="163"/>
      <c r="QJ3" s="163"/>
      <c r="QK3" s="163"/>
      <c r="QL3" s="163"/>
      <c r="QM3" s="163"/>
      <c r="QN3" s="163"/>
      <c r="QO3" s="163"/>
      <c r="QP3" s="163"/>
      <c r="QQ3" s="163"/>
      <c r="QR3" s="163"/>
      <c r="QS3" s="163"/>
      <c r="QT3" s="163"/>
      <c r="QU3" s="163"/>
      <c r="QV3" s="163"/>
      <c r="QW3" s="163"/>
      <c r="QX3" s="163"/>
      <c r="QY3" s="163"/>
      <c r="QZ3" s="163"/>
      <c r="RA3" s="163"/>
      <c r="RB3" s="163"/>
      <c r="RC3" s="163"/>
      <c r="RD3" s="163"/>
      <c r="RE3" s="163"/>
      <c r="RF3" s="163"/>
      <c r="RG3" s="163"/>
      <c r="RH3" s="163"/>
      <c r="RI3" s="163"/>
      <c r="RJ3" s="163"/>
      <c r="RK3" s="163"/>
      <c r="RL3" s="163"/>
      <c r="RM3" s="163"/>
      <c r="RN3" s="163"/>
      <c r="RO3" s="163"/>
      <c r="RP3" s="163"/>
      <c r="RQ3" s="163"/>
      <c r="RR3" s="163"/>
      <c r="RS3" s="163"/>
      <c r="RT3" s="163"/>
      <c r="RU3" s="163"/>
      <c r="RV3" s="163"/>
      <c r="RW3" s="163"/>
      <c r="RX3" s="163"/>
      <c r="RY3" s="163"/>
      <c r="RZ3" s="163"/>
      <c r="SA3" s="163"/>
      <c r="SB3" s="163"/>
      <c r="SC3" s="163"/>
      <c r="SD3" s="163"/>
      <c r="SE3" s="163"/>
      <c r="SF3" s="163"/>
      <c r="SG3" s="163"/>
      <c r="SH3" s="163"/>
      <c r="SI3" s="163"/>
      <c r="SJ3" s="163"/>
      <c r="SK3" s="163"/>
      <c r="SL3" s="163"/>
      <c r="SM3" s="163"/>
      <c r="SN3" s="163"/>
      <c r="SO3" s="163"/>
      <c r="SP3" s="163"/>
      <c r="SQ3" s="163"/>
      <c r="SR3" s="163"/>
      <c r="SS3" s="163"/>
      <c r="ST3" s="163"/>
      <c r="SU3" s="163"/>
      <c r="SV3" s="163"/>
      <c r="SW3" s="163"/>
      <c r="SX3" s="163"/>
      <c r="SY3" s="163"/>
      <c r="SZ3" s="163"/>
      <c r="TA3" s="163"/>
      <c r="TB3" s="163"/>
      <c r="TC3" s="163"/>
      <c r="TD3" s="163"/>
      <c r="TE3" s="163"/>
      <c r="TF3" s="163"/>
      <c r="TG3" s="163"/>
      <c r="TH3" s="163"/>
      <c r="TI3" s="163"/>
      <c r="TJ3" s="163"/>
      <c r="TK3" s="163"/>
      <c r="TL3" s="163"/>
      <c r="TM3" s="163"/>
      <c r="TN3" s="163"/>
      <c r="TO3" s="163"/>
      <c r="TP3" s="163"/>
      <c r="TQ3" s="163"/>
      <c r="TR3" s="163"/>
      <c r="TS3" s="163"/>
      <c r="TT3" s="163"/>
      <c r="TU3" s="163"/>
      <c r="TV3" s="163"/>
      <c r="TW3" s="163"/>
      <c r="TX3" s="163"/>
      <c r="TY3" s="163"/>
      <c r="TZ3" s="163"/>
      <c r="UA3" s="163"/>
      <c r="UB3" s="163"/>
      <c r="UC3" s="163"/>
      <c r="UD3" s="163"/>
      <c r="UE3" s="163"/>
      <c r="UF3" s="163"/>
      <c r="UG3" s="163"/>
      <c r="UH3" s="163"/>
      <c r="UI3" s="163"/>
      <c r="UJ3" s="163"/>
      <c r="UK3" s="163"/>
      <c r="UL3" s="163"/>
      <c r="UM3" s="163"/>
      <c r="UN3" s="163"/>
      <c r="UO3" s="163"/>
      <c r="UP3" s="163"/>
      <c r="UQ3" s="163"/>
      <c r="UR3" s="163"/>
      <c r="US3" s="163"/>
      <c r="UT3" s="163"/>
      <c r="UU3" s="163"/>
      <c r="UV3" s="163"/>
      <c r="UW3" s="163"/>
      <c r="UX3" s="163"/>
      <c r="UY3" s="163"/>
      <c r="UZ3" s="163"/>
      <c r="VA3" s="163"/>
      <c r="VB3" s="163"/>
      <c r="VC3" s="163"/>
      <c r="VD3" s="163"/>
      <c r="VE3" s="163"/>
      <c r="VF3" s="163"/>
      <c r="VG3" s="163"/>
      <c r="VH3" s="163"/>
      <c r="VI3" s="163"/>
      <c r="VJ3" s="163"/>
      <c r="VK3" s="163"/>
      <c r="VL3" s="163"/>
      <c r="VM3" s="163"/>
      <c r="VN3" s="163"/>
      <c r="VO3" s="163"/>
      <c r="VP3" s="163"/>
      <c r="VQ3" s="163"/>
      <c r="VR3" s="163"/>
      <c r="VS3" s="163"/>
      <c r="VT3" s="163"/>
      <c r="VU3" s="163"/>
      <c r="VV3" s="163"/>
      <c r="VW3" s="163"/>
      <c r="VX3" s="163"/>
      <c r="VY3" s="163"/>
      <c r="VZ3" s="163"/>
      <c r="WA3" s="163"/>
      <c r="WB3" s="163"/>
      <c r="WC3" s="163"/>
      <c r="WD3" s="163"/>
      <c r="WE3" s="163"/>
      <c r="WF3" s="163"/>
      <c r="WG3" s="163"/>
      <c r="WH3" s="163"/>
      <c r="WI3" s="163"/>
      <c r="WJ3" s="163"/>
      <c r="WK3" s="163"/>
      <c r="WL3" s="163"/>
      <c r="WM3" s="163"/>
      <c r="WN3" s="163"/>
      <c r="WO3" s="163"/>
      <c r="WP3" s="163"/>
      <c r="WQ3" s="163"/>
      <c r="WR3" s="163"/>
      <c r="WS3" s="163"/>
      <c r="WT3" s="163"/>
      <c r="WU3" s="163"/>
      <c r="WV3" s="163"/>
      <c r="WW3" s="163"/>
      <c r="WX3" s="163"/>
      <c r="WY3" s="163"/>
      <c r="WZ3" s="163"/>
      <c r="XA3" s="163"/>
      <c r="XB3" s="163"/>
      <c r="XC3" s="163"/>
      <c r="XD3" s="163"/>
      <c r="XE3" s="163"/>
      <c r="XF3" s="163"/>
      <c r="XG3" s="163"/>
      <c r="XH3" s="163"/>
      <c r="XI3" s="163"/>
      <c r="XJ3" s="163"/>
      <c r="XK3" s="163"/>
      <c r="XL3" s="163"/>
      <c r="XM3" s="163"/>
      <c r="XN3" s="163"/>
      <c r="XO3" s="163"/>
      <c r="XP3" s="163"/>
      <c r="XQ3" s="163"/>
      <c r="XR3" s="163"/>
      <c r="XS3" s="163"/>
      <c r="XT3" s="163"/>
      <c r="XU3" s="163"/>
      <c r="XV3" s="163"/>
      <c r="XW3" s="163"/>
      <c r="XX3" s="163"/>
      <c r="XY3" s="163"/>
      <c r="XZ3" s="163"/>
      <c r="YA3" s="163"/>
      <c r="YB3" s="163"/>
      <c r="YC3" s="163"/>
      <c r="YD3" s="163"/>
      <c r="YE3" s="163"/>
      <c r="YF3" s="163"/>
      <c r="YG3" s="163"/>
      <c r="YH3" s="163"/>
      <c r="YI3" s="163"/>
      <c r="YJ3" s="163"/>
      <c r="YK3" s="163"/>
      <c r="YL3" s="163"/>
      <c r="YM3" s="163"/>
      <c r="YN3" s="163"/>
      <c r="YO3" s="163"/>
      <c r="YP3" s="163"/>
      <c r="YQ3" s="163"/>
      <c r="YR3" s="163"/>
      <c r="YS3" s="163"/>
      <c r="YT3" s="163"/>
      <c r="YU3" s="163"/>
      <c r="YV3" s="163"/>
      <c r="YW3" s="163"/>
      <c r="YX3" s="163"/>
      <c r="YY3" s="163"/>
      <c r="YZ3" s="163"/>
      <c r="ZA3" s="163"/>
      <c r="ZB3" s="163"/>
      <c r="ZC3" s="163"/>
      <c r="ZD3" s="163"/>
      <c r="ZE3" s="163"/>
      <c r="ZF3" s="163"/>
      <c r="ZG3" s="163"/>
      <c r="ZH3" s="163"/>
      <c r="ZI3" s="163"/>
      <c r="ZJ3" s="163"/>
      <c r="ZK3" s="163"/>
      <c r="ZL3" s="163"/>
      <c r="ZM3" s="163"/>
      <c r="ZN3" s="163"/>
      <c r="ZO3" s="163"/>
      <c r="ZP3" s="163"/>
      <c r="ZQ3" s="163"/>
      <c r="ZR3" s="163"/>
      <c r="ZS3" s="163"/>
      <c r="ZT3" s="163"/>
      <c r="ZU3" s="163"/>
      <c r="ZV3" s="163"/>
      <c r="ZW3" s="163"/>
      <c r="ZX3" s="163"/>
      <c r="ZY3" s="163"/>
      <c r="ZZ3" s="163"/>
      <c r="AAA3" s="163"/>
      <c r="AAB3" s="163"/>
      <c r="AAC3" s="163"/>
      <c r="AAD3" s="163"/>
      <c r="AAE3" s="163"/>
      <c r="AAF3" s="163"/>
      <c r="AAG3" s="163"/>
      <c r="AAH3" s="163"/>
      <c r="AAI3" s="163"/>
      <c r="AAJ3" s="163"/>
      <c r="AAK3" s="163"/>
      <c r="AAL3" s="163"/>
      <c r="AAM3" s="163"/>
      <c r="AAN3" s="163"/>
      <c r="AAO3" s="163"/>
      <c r="AAP3" s="163"/>
      <c r="AAQ3" s="163"/>
      <c r="AAR3" s="163"/>
      <c r="AAS3" s="163"/>
      <c r="AAT3" s="163"/>
      <c r="AAU3" s="163"/>
      <c r="AAV3" s="163"/>
      <c r="AAW3" s="163"/>
      <c r="AAX3" s="163"/>
      <c r="AAY3" s="163"/>
      <c r="AAZ3" s="163"/>
      <c r="ABA3" s="163"/>
      <c r="ABB3" s="163"/>
      <c r="ABC3" s="163"/>
      <c r="ABD3" s="163"/>
      <c r="ABE3" s="163"/>
      <c r="ABF3" s="163"/>
      <c r="ABG3" s="163"/>
      <c r="ABH3" s="163"/>
      <c r="ABI3" s="163"/>
      <c r="ABJ3" s="163"/>
      <c r="ABK3" s="163"/>
      <c r="ABL3" s="163"/>
      <c r="ABM3" s="163"/>
      <c r="ABN3" s="163"/>
      <c r="ABO3" s="163"/>
      <c r="ABP3" s="163"/>
      <c r="ABQ3" s="163"/>
      <c r="ABR3" s="163"/>
      <c r="ABS3" s="163"/>
      <c r="ABT3" s="163"/>
      <c r="ABU3" s="163"/>
      <c r="ABV3" s="163"/>
      <c r="ABW3" s="163"/>
      <c r="ABX3" s="163"/>
      <c r="ABY3" s="163"/>
      <c r="ABZ3" s="163"/>
      <c r="ACA3" s="163"/>
      <c r="ACB3" s="163"/>
      <c r="ACC3" s="163"/>
      <c r="ACD3" s="163"/>
      <c r="ACE3" s="163"/>
      <c r="ACF3" s="163"/>
      <c r="ACG3" s="163"/>
      <c r="ACH3" s="163"/>
      <c r="ACI3" s="163"/>
      <c r="ACJ3" s="163"/>
      <c r="ACK3" s="163"/>
      <c r="ACL3" s="163"/>
      <c r="ACM3" s="163"/>
      <c r="ACN3" s="163"/>
      <c r="ACO3" s="163"/>
      <c r="ACP3" s="163"/>
      <c r="ACQ3" s="163"/>
      <c r="ACR3" s="163"/>
      <c r="ACS3" s="163"/>
      <c r="ACT3" s="163"/>
      <c r="ACU3" s="163"/>
      <c r="ACV3" s="163"/>
      <c r="ACW3" s="163"/>
      <c r="ACX3" s="163"/>
      <c r="ACY3" s="163"/>
      <c r="ACZ3" s="163"/>
      <c r="ADA3" s="163"/>
      <c r="ADB3" s="163"/>
      <c r="ADC3" s="163"/>
      <c r="ADD3" s="163"/>
      <c r="ADE3" s="163"/>
      <c r="ADF3" s="163"/>
      <c r="ADG3" s="163"/>
      <c r="ADH3" s="163"/>
      <c r="ADI3" s="163"/>
      <c r="ADJ3" s="163"/>
      <c r="ADK3" s="163"/>
      <c r="ADL3" s="163"/>
      <c r="ADM3" s="163"/>
      <c r="ADN3" s="163"/>
      <c r="ADO3" s="163"/>
      <c r="ADP3" s="163"/>
      <c r="ADQ3" s="163"/>
      <c r="ADR3" s="163"/>
      <c r="ADS3" s="163"/>
      <c r="ADT3" s="163"/>
      <c r="ADU3" s="163"/>
      <c r="ADV3" s="163"/>
      <c r="ADW3" s="163"/>
      <c r="ADX3" s="163"/>
      <c r="ADY3" s="163"/>
      <c r="ADZ3" s="163"/>
      <c r="AEA3" s="163"/>
      <c r="AEB3" s="163"/>
      <c r="AEC3" s="163"/>
      <c r="AED3" s="163"/>
      <c r="AEE3" s="163"/>
      <c r="AEF3" s="163"/>
      <c r="AEG3" s="163"/>
      <c r="AEH3" s="163"/>
      <c r="AEI3" s="163"/>
      <c r="AEJ3" s="163"/>
      <c r="AEK3" s="163"/>
      <c r="AEL3" s="163"/>
      <c r="AEM3" s="163"/>
      <c r="AEN3" s="163"/>
      <c r="AEO3" s="163"/>
      <c r="AEP3" s="163"/>
      <c r="AEQ3" s="163"/>
      <c r="AER3" s="163"/>
      <c r="AES3" s="163"/>
      <c r="AET3" s="163"/>
      <c r="AEU3" s="163"/>
      <c r="AEV3" s="163"/>
      <c r="AEW3" s="163"/>
      <c r="AEX3" s="163"/>
      <c r="AEY3" s="163"/>
      <c r="AEZ3" s="163"/>
      <c r="AFA3" s="163"/>
      <c r="AFB3" s="163"/>
      <c r="AFC3" s="163"/>
      <c r="AFD3" s="163"/>
      <c r="AFE3" s="163"/>
      <c r="AFF3" s="163"/>
      <c r="AFG3" s="163"/>
      <c r="AFH3" s="163"/>
      <c r="AFI3" s="163"/>
      <c r="AFJ3" s="163"/>
      <c r="AFK3" s="163"/>
      <c r="AFL3" s="163"/>
      <c r="AFM3" s="163"/>
      <c r="AFN3" s="163"/>
      <c r="AFO3" s="163"/>
      <c r="AFP3" s="163"/>
      <c r="AFQ3" s="163"/>
      <c r="AFR3" s="163"/>
      <c r="AFS3" s="163"/>
      <c r="AFT3" s="163"/>
      <c r="AFU3" s="163"/>
      <c r="AFV3" s="163"/>
      <c r="AFW3" s="163"/>
      <c r="AFX3" s="163"/>
      <c r="AFY3" s="163"/>
      <c r="AFZ3" s="163"/>
      <c r="AGA3" s="163"/>
      <c r="AGB3" s="163"/>
      <c r="AGC3" s="163"/>
      <c r="AGD3" s="163"/>
      <c r="AGE3" s="163"/>
      <c r="AGF3" s="163"/>
      <c r="AGG3" s="163"/>
      <c r="AGH3" s="163"/>
      <c r="AGI3" s="163"/>
      <c r="AGJ3" s="163"/>
      <c r="AGK3" s="163"/>
      <c r="AGL3" s="163"/>
      <c r="AGM3" s="163"/>
      <c r="AGN3" s="163"/>
      <c r="AGO3" s="163"/>
      <c r="AGP3" s="163"/>
      <c r="AGQ3" s="163"/>
      <c r="AGR3" s="163"/>
      <c r="AGS3" s="163"/>
      <c r="AGT3" s="163"/>
      <c r="AGU3" s="163"/>
      <c r="AGV3" s="163"/>
      <c r="AGW3" s="163"/>
      <c r="AGX3" s="163"/>
      <c r="AGY3" s="163"/>
      <c r="AGZ3" s="163"/>
      <c r="AHA3" s="163"/>
      <c r="AHB3" s="163"/>
      <c r="AHC3" s="163"/>
      <c r="AHD3" s="163"/>
      <c r="AHE3" s="163"/>
      <c r="AHF3" s="163"/>
      <c r="AHG3" s="163"/>
      <c r="AHH3" s="163"/>
      <c r="AHI3" s="163"/>
      <c r="AHJ3" s="163"/>
      <c r="AHK3" s="163"/>
      <c r="AHL3" s="163"/>
      <c r="AHM3" s="163"/>
      <c r="AHN3" s="163"/>
      <c r="AHO3" s="163"/>
      <c r="AHP3" s="163"/>
      <c r="AHQ3" s="163"/>
      <c r="AHR3" s="163"/>
      <c r="AHS3" s="163"/>
      <c r="AHT3" s="163"/>
      <c r="AHU3" s="163"/>
      <c r="AHV3" s="163"/>
      <c r="AHW3" s="163"/>
      <c r="AHX3" s="163"/>
      <c r="AHY3" s="163"/>
      <c r="AHZ3" s="163"/>
      <c r="AIA3" s="163"/>
      <c r="AIB3" s="163"/>
      <c r="AIC3" s="163"/>
      <c r="AID3" s="163"/>
      <c r="AIE3" s="163"/>
      <c r="AIF3" s="163"/>
      <c r="AIG3" s="163"/>
      <c r="AIH3" s="163"/>
      <c r="AII3" s="163"/>
      <c r="AIJ3" s="163"/>
      <c r="AIK3" s="163"/>
      <c r="AIL3" s="163"/>
      <c r="AIM3" s="163"/>
      <c r="AIN3" s="163"/>
      <c r="AIO3" s="163"/>
      <c r="AIP3" s="163"/>
      <c r="AIQ3" s="163"/>
      <c r="AIR3" s="163"/>
      <c r="AIS3" s="163"/>
      <c r="AIT3" s="163"/>
      <c r="AIU3" s="163"/>
      <c r="AIV3" s="163"/>
      <c r="AIW3" s="163"/>
      <c r="AIX3" s="163"/>
      <c r="AIY3" s="163"/>
      <c r="AIZ3" s="163"/>
      <c r="AJA3" s="163"/>
      <c r="AJB3" s="163"/>
      <c r="AJC3" s="163"/>
      <c r="AJD3" s="163"/>
      <c r="AJE3" s="163"/>
      <c r="AJF3" s="163"/>
      <c r="AJG3" s="163"/>
      <c r="AJH3" s="163"/>
      <c r="AJI3" s="163"/>
      <c r="AJJ3" s="163"/>
      <c r="AJK3" s="163"/>
      <c r="AJL3" s="163"/>
      <c r="AJM3" s="163"/>
      <c r="AJN3" s="163"/>
      <c r="AJO3" s="163"/>
      <c r="AJP3" s="163"/>
      <c r="AJQ3" s="163"/>
      <c r="AJR3" s="163"/>
      <c r="AJS3" s="163"/>
      <c r="AJT3" s="163"/>
      <c r="AJU3" s="163"/>
      <c r="AJV3" s="163"/>
      <c r="AJW3" s="163"/>
      <c r="AJX3" s="163"/>
      <c r="AJY3" s="163"/>
      <c r="AJZ3" s="163"/>
      <c r="AKA3" s="163"/>
      <c r="AKB3" s="163"/>
      <c r="AKC3" s="163"/>
      <c r="AKD3" s="163"/>
      <c r="AKE3" s="163"/>
      <c r="AKF3" s="163"/>
      <c r="AKG3" s="163"/>
      <c r="AKH3" s="163"/>
      <c r="AKI3" s="163"/>
      <c r="AKJ3" s="163"/>
      <c r="AKK3" s="163"/>
      <c r="AKL3" s="163"/>
      <c r="AKM3" s="163"/>
      <c r="AKN3" s="163"/>
      <c r="AKO3" s="163"/>
      <c r="AKP3" s="163"/>
      <c r="AKQ3" s="163"/>
      <c r="AKR3" s="163"/>
      <c r="AKS3" s="163"/>
      <c r="AKT3" s="163"/>
      <c r="AKU3" s="163"/>
      <c r="AKV3" s="163"/>
      <c r="AKW3" s="163"/>
      <c r="AKX3" s="163"/>
      <c r="AKY3" s="163"/>
      <c r="AKZ3" s="163"/>
      <c r="ALA3" s="163"/>
      <c r="ALB3" s="163"/>
      <c r="ALC3" s="163"/>
      <c r="ALD3" s="163"/>
      <c r="ALE3" s="163"/>
      <c r="ALF3" s="163"/>
      <c r="ALG3" s="163"/>
      <c r="ALH3" s="163"/>
      <c r="ALI3" s="163"/>
      <c r="ALJ3" s="163"/>
      <c r="ALK3" s="163"/>
      <c r="ALL3" s="163"/>
      <c r="ALM3" s="163"/>
      <c r="ALN3" s="163"/>
      <c r="ALO3" s="163"/>
      <c r="ALP3" s="163"/>
      <c r="ALQ3" s="163"/>
      <c r="ALR3" s="163"/>
      <c r="ALS3" s="163"/>
      <c r="ALT3" s="163"/>
      <c r="ALU3" s="163"/>
      <c r="ALV3" s="163"/>
      <c r="ALW3" s="163"/>
      <c r="ALX3" s="163"/>
      <c r="ALY3" s="163"/>
      <c r="ALZ3" s="163"/>
      <c r="AMA3" s="163"/>
      <c r="AMB3" s="163"/>
      <c r="AMC3" s="163"/>
      <c r="AMD3" s="163"/>
      <c r="AME3" s="163"/>
      <c r="AMF3" s="163"/>
      <c r="AMG3" s="163"/>
      <c r="AMH3" s="163"/>
      <c r="AMI3" s="163"/>
      <c r="AMJ3" s="163"/>
      <c r="AMK3" s="163"/>
      <c r="AML3" s="163"/>
      <c r="AMM3" s="163"/>
      <c r="AMN3" s="163"/>
      <c r="AMO3" s="163"/>
      <c r="AMP3" s="163"/>
      <c r="AMQ3" s="163"/>
      <c r="AMR3" s="163"/>
      <c r="AMS3" s="163"/>
      <c r="AMT3" s="163"/>
      <c r="AMU3" s="163"/>
      <c r="AMV3" s="163"/>
      <c r="AMW3" s="163"/>
      <c r="AMX3" s="163"/>
      <c r="AMY3" s="163"/>
      <c r="AMZ3" s="163"/>
      <c r="ANA3" s="163"/>
      <c r="ANB3" s="163"/>
      <c r="ANC3" s="163"/>
      <c r="AND3" s="163"/>
      <c r="ANE3" s="163"/>
      <c r="ANF3" s="163"/>
      <c r="ANG3" s="163"/>
      <c r="ANH3" s="163"/>
      <c r="ANI3" s="163"/>
      <c r="ANJ3" s="163"/>
      <c r="ANK3" s="163"/>
      <c r="ANL3" s="163"/>
      <c r="ANM3" s="163"/>
      <c r="ANN3" s="163"/>
      <c r="ANO3" s="163"/>
      <c r="ANP3" s="163"/>
      <c r="ANQ3" s="163"/>
      <c r="ANR3" s="163"/>
      <c r="ANS3" s="163"/>
      <c r="ANT3" s="163"/>
      <c r="ANU3" s="163"/>
      <c r="ANV3" s="163"/>
      <c r="ANW3" s="163"/>
      <c r="ANX3" s="163"/>
      <c r="ANY3" s="163"/>
      <c r="ANZ3" s="163"/>
      <c r="AOA3" s="163"/>
      <c r="AOB3" s="163"/>
      <c r="AOC3" s="163"/>
      <c r="AOD3" s="163"/>
      <c r="AOE3" s="163"/>
      <c r="AOF3" s="163"/>
      <c r="AOG3" s="163"/>
      <c r="AOH3" s="163"/>
      <c r="AOI3" s="163"/>
      <c r="AOJ3" s="163"/>
      <c r="AOK3" s="163"/>
      <c r="AOL3" s="163"/>
      <c r="AOM3" s="163"/>
      <c r="AON3" s="163"/>
      <c r="AOO3" s="163"/>
      <c r="AOP3" s="163"/>
      <c r="AOQ3" s="163"/>
      <c r="AOR3" s="163"/>
      <c r="AOS3" s="163"/>
      <c r="AOT3" s="163"/>
      <c r="AOU3" s="163"/>
      <c r="AOV3" s="163"/>
      <c r="AOW3" s="163"/>
      <c r="AOX3" s="163"/>
      <c r="AOY3" s="163"/>
      <c r="AOZ3" s="163"/>
      <c r="APA3" s="163"/>
      <c r="APB3" s="163"/>
      <c r="APC3" s="163"/>
      <c r="APD3" s="163"/>
      <c r="APE3" s="163"/>
      <c r="APF3" s="163"/>
      <c r="APG3" s="163"/>
      <c r="APH3" s="163"/>
      <c r="API3" s="163"/>
      <c r="APJ3" s="163"/>
      <c r="APK3" s="163"/>
      <c r="APL3" s="163"/>
      <c r="APM3" s="163"/>
      <c r="APN3" s="163"/>
      <c r="APO3" s="163"/>
      <c r="APP3" s="163"/>
      <c r="APQ3" s="163"/>
      <c r="APR3" s="163"/>
      <c r="APS3" s="163"/>
      <c r="APT3" s="163"/>
      <c r="APU3" s="163"/>
      <c r="APV3" s="163"/>
      <c r="APW3" s="163"/>
      <c r="APX3" s="163"/>
      <c r="APY3" s="163"/>
      <c r="APZ3" s="163"/>
      <c r="AQA3" s="163"/>
      <c r="AQB3" s="163"/>
      <c r="AQC3" s="163"/>
      <c r="AQD3" s="163"/>
      <c r="AQE3" s="163"/>
      <c r="AQF3" s="163"/>
      <c r="AQG3" s="163"/>
      <c r="AQH3" s="163"/>
      <c r="AQI3" s="163"/>
      <c r="AQJ3" s="163"/>
      <c r="AQK3" s="163"/>
      <c r="AQL3" s="163"/>
      <c r="AQM3" s="163"/>
      <c r="AQN3" s="163"/>
      <c r="AQO3" s="163"/>
      <c r="AQP3" s="163"/>
      <c r="AQQ3" s="163"/>
      <c r="AQR3" s="163"/>
      <c r="AQS3" s="163"/>
      <c r="AQT3" s="163"/>
      <c r="AQU3" s="163"/>
      <c r="AQV3" s="163"/>
      <c r="AQW3" s="163"/>
      <c r="AQX3" s="163"/>
      <c r="AQY3" s="163"/>
      <c r="AQZ3" s="163"/>
      <c r="ARA3" s="163"/>
      <c r="ARB3" s="163"/>
      <c r="ARC3" s="163"/>
      <c r="ARD3" s="163"/>
      <c r="ARE3" s="163"/>
      <c r="ARF3" s="163"/>
      <c r="ARG3" s="163"/>
      <c r="ARH3" s="163"/>
      <c r="ARI3" s="163"/>
      <c r="ARJ3" s="163"/>
      <c r="ARK3" s="163"/>
      <c r="ARL3" s="163"/>
      <c r="ARM3" s="163"/>
      <c r="ARN3" s="163"/>
      <c r="ARO3" s="163"/>
      <c r="ARP3" s="163"/>
      <c r="ARQ3" s="163"/>
      <c r="ARR3" s="163"/>
      <c r="ARS3" s="163"/>
      <c r="ART3" s="163"/>
      <c r="ARU3" s="163"/>
      <c r="ARV3" s="163"/>
      <c r="ARW3" s="163"/>
      <c r="ARX3" s="163"/>
      <c r="ARY3" s="163"/>
      <c r="ARZ3" s="163"/>
      <c r="ASA3" s="163"/>
      <c r="ASB3" s="163"/>
      <c r="ASC3" s="163"/>
      <c r="ASD3" s="163"/>
      <c r="ASE3" s="163"/>
      <c r="ASF3" s="163"/>
      <c r="ASG3" s="163"/>
      <c r="ASH3" s="163"/>
      <c r="ASI3" s="163"/>
      <c r="ASJ3" s="163"/>
      <c r="ASK3" s="163"/>
      <c r="ASL3" s="163"/>
      <c r="ASM3" s="163"/>
      <c r="ASN3" s="163"/>
      <c r="ASO3" s="163"/>
      <c r="ASP3" s="163"/>
      <c r="ASQ3" s="163"/>
      <c r="ASR3" s="163"/>
      <c r="ASS3" s="163"/>
      <c r="AST3" s="163"/>
      <c r="ASU3" s="163"/>
      <c r="ASV3" s="163"/>
      <c r="ASW3" s="163"/>
      <c r="ASX3" s="163"/>
      <c r="ASY3" s="163"/>
      <c r="ASZ3" s="163"/>
      <c r="ATA3" s="163"/>
      <c r="ATB3" s="163"/>
      <c r="ATC3" s="163"/>
      <c r="ATD3" s="163"/>
      <c r="ATE3" s="163"/>
      <c r="ATF3" s="163"/>
      <c r="ATG3" s="163"/>
      <c r="ATH3" s="163"/>
      <c r="ATI3" s="163"/>
      <c r="ATJ3" s="163"/>
      <c r="ATK3" s="163"/>
      <c r="ATL3" s="163"/>
      <c r="ATM3" s="163"/>
      <c r="ATN3" s="163"/>
      <c r="ATO3" s="163"/>
      <c r="ATP3" s="163"/>
      <c r="ATQ3" s="163"/>
      <c r="ATR3" s="163"/>
      <c r="ATS3" s="163"/>
      <c r="ATT3" s="163"/>
      <c r="ATU3" s="163"/>
      <c r="ATV3" s="163"/>
      <c r="ATW3" s="163"/>
      <c r="ATX3" s="163"/>
      <c r="ATY3" s="163"/>
      <c r="ATZ3" s="163"/>
      <c r="AUA3" s="163"/>
      <c r="AUB3" s="163"/>
      <c r="AUC3" s="163"/>
      <c r="AUD3" s="163"/>
      <c r="AUE3" s="163"/>
      <c r="AUF3" s="163"/>
      <c r="AUG3" s="163"/>
      <c r="AUH3" s="163"/>
      <c r="AUI3" s="163"/>
      <c r="AUJ3" s="163"/>
      <c r="AUK3" s="163"/>
      <c r="AUL3" s="163"/>
      <c r="AUM3" s="163"/>
      <c r="AUN3" s="163"/>
      <c r="AUO3" s="163"/>
      <c r="AUP3" s="163"/>
      <c r="AUQ3" s="163"/>
      <c r="AUR3" s="163"/>
      <c r="AUS3" s="163"/>
      <c r="AUT3" s="163"/>
      <c r="AUU3" s="163"/>
      <c r="AUV3" s="163"/>
      <c r="AUW3" s="163"/>
      <c r="AUX3" s="163"/>
      <c r="AUY3" s="163"/>
      <c r="AUZ3" s="163"/>
      <c r="AVA3" s="163"/>
      <c r="AVB3" s="163"/>
      <c r="AVC3" s="163"/>
      <c r="AVD3" s="163"/>
      <c r="AVE3" s="163"/>
      <c r="AVF3" s="163"/>
      <c r="AVG3" s="163"/>
      <c r="AVH3" s="163"/>
      <c r="AVI3" s="163"/>
      <c r="AVJ3" s="163"/>
      <c r="AVK3" s="163"/>
      <c r="AVL3" s="163"/>
      <c r="AVM3" s="163"/>
      <c r="AVN3" s="163"/>
      <c r="AVO3" s="163"/>
      <c r="AVP3" s="163"/>
      <c r="AVQ3" s="163"/>
      <c r="AVR3" s="163"/>
      <c r="AVS3" s="163"/>
      <c r="AVT3" s="163"/>
      <c r="AVU3" s="163"/>
      <c r="AVV3" s="163"/>
      <c r="AVW3" s="163"/>
      <c r="AVX3" s="163"/>
      <c r="AVY3" s="163"/>
      <c r="AVZ3" s="163"/>
      <c r="AWA3" s="163"/>
      <c r="AWB3" s="163"/>
      <c r="AWC3" s="163"/>
      <c r="AWD3" s="163"/>
      <c r="AWE3" s="163"/>
      <c r="AWF3" s="163"/>
      <c r="AWG3" s="163"/>
      <c r="AWH3" s="163"/>
      <c r="AWI3" s="163"/>
      <c r="AWJ3" s="163"/>
      <c r="AWK3" s="163"/>
      <c r="AWL3" s="163"/>
      <c r="AWM3" s="163"/>
      <c r="AWN3" s="163"/>
      <c r="AWO3" s="163"/>
      <c r="AWP3" s="163"/>
      <c r="AWQ3" s="163"/>
      <c r="AWR3" s="163"/>
      <c r="AWS3" s="163"/>
      <c r="AWT3" s="163"/>
      <c r="AWU3" s="163"/>
      <c r="AWV3" s="163"/>
      <c r="AWW3" s="163"/>
      <c r="AWX3" s="163"/>
      <c r="AWY3" s="163"/>
      <c r="AWZ3" s="163"/>
      <c r="AXA3" s="163"/>
      <c r="AXB3" s="163"/>
      <c r="AXC3" s="163"/>
      <c r="AXD3" s="163"/>
      <c r="AXE3" s="163"/>
      <c r="AXF3" s="163"/>
      <c r="AXG3" s="163"/>
      <c r="AXH3" s="163"/>
      <c r="AXI3" s="163"/>
      <c r="AXJ3" s="163"/>
      <c r="AXK3" s="163"/>
      <c r="AXL3" s="163"/>
      <c r="AXM3" s="163"/>
      <c r="AXN3" s="163"/>
      <c r="AXO3" s="163"/>
      <c r="AXP3" s="163"/>
      <c r="AXQ3" s="163"/>
      <c r="AXR3" s="163"/>
      <c r="AXS3" s="163"/>
      <c r="AXT3" s="163"/>
      <c r="AXU3" s="163"/>
      <c r="AXV3" s="163"/>
      <c r="AXW3" s="163"/>
      <c r="AXX3" s="163"/>
      <c r="AXY3" s="163"/>
      <c r="AXZ3" s="163"/>
      <c r="AYA3" s="163"/>
      <c r="AYB3" s="163"/>
      <c r="AYC3" s="163"/>
      <c r="AYD3" s="163"/>
      <c r="AYE3" s="163"/>
      <c r="AYF3" s="163"/>
      <c r="AYG3" s="163"/>
      <c r="AYH3" s="163"/>
      <c r="AYI3" s="163"/>
      <c r="AYJ3" s="163"/>
      <c r="AYK3" s="163"/>
      <c r="AYL3" s="163"/>
      <c r="AYM3" s="163"/>
      <c r="AYN3" s="163"/>
      <c r="AYO3" s="163"/>
      <c r="AYP3" s="163"/>
      <c r="AYQ3" s="163"/>
      <c r="AYR3" s="163"/>
      <c r="AYS3" s="163"/>
      <c r="AYT3" s="163"/>
      <c r="AYU3" s="163"/>
      <c r="AYV3" s="163"/>
      <c r="AYW3" s="163"/>
      <c r="AYX3" s="163"/>
      <c r="AYY3" s="163"/>
      <c r="AYZ3" s="163"/>
      <c r="AZA3" s="163"/>
      <c r="AZB3" s="163"/>
      <c r="AZC3" s="163"/>
      <c r="AZD3" s="163"/>
      <c r="AZE3" s="163"/>
      <c r="AZF3" s="163"/>
      <c r="AZG3" s="163"/>
      <c r="AZH3" s="163"/>
      <c r="AZI3" s="163"/>
      <c r="AZJ3" s="163"/>
      <c r="AZK3" s="163"/>
      <c r="AZL3" s="163"/>
      <c r="AZM3" s="163"/>
      <c r="AZN3" s="163"/>
      <c r="AZO3" s="163"/>
      <c r="AZP3" s="163"/>
      <c r="AZQ3" s="163"/>
      <c r="AZR3" s="163"/>
      <c r="AZS3" s="163"/>
      <c r="AZT3" s="163"/>
      <c r="AZU3" s="163"/>
      <c r="AZV3" s="163"/>
      <c r="AZW3" s="163"/>
      <c r="AZX3" s="163"/>
      <c r="AZY3" s="163"/>
      <c r="AZZ3" s="163"/>
      <c r="BAA3" s="163"/>
      <c r="BAB3" s="163"/>
      <c r="BAC3" s="163"/>
      <c r="BAD3" s="163"/>
      <c r="BAE3" s="163"/>
      <c r="BAF3" s="163"/>
      <c r="BAG3" s="163"/>
      <c r="BAH3" s="163"/>
      <c r="BAI3" s="163"/>
      <c r="BAJ3" s="163"/>
      <c r="BAK3" s="163"/>
      <c r="BAL3" s="163"/>
      <c r="BAM3" s="163"/>
      <c r="BAN3" s="163"/>
      <c r="BAO3" s="163"/>
      <c r="BAP3" s="163"/>
      <c r="BAQ3" s="163"/>
      <c r="BAR3" s="163"/>
      <c r="BAS3" s="163"/>
      <c r="BAT3" s="163"/>
      <c r="BAU3" s="163"/>
      <c r="BAV3" s="163"/>
      <c r="BAW3" s="163"/>
      <c r="BAX3" s="163"/>
      <c r="BAY3" s="163"/>
      <c r="BAZ3" s="163"/>
      <c r="BBA3" s="163"/>
      <c r="BBB3" s="163"/>
      <c r="BBC3" s="163"/>
      <c r="BBD3" s="163"/>
      <c r="BBE3" s="163"/>
      <c r="BBF3" s="163"/>
      <c r="BBG3" s="163"/>
      <c r="BBH3" s="163"/>
      <c r="BBI3" s="163"/>
      <c r="BBJ3" s="163"/>
      <c r="BBK3" s="163"/>
      <c r="BBL3" s="163"/>
      <c r="BBM3" s="163"/>
      <c r="BBN3" s="163"/>
      <c r="BBO3" s="163"/>
      <c r="BBP3" s="163"/>
      <c r="BBQ3" s="163"/>
      <c r="BBR3" s="163"/>
      <c r="BBS3" s="163"/>
      <c r="BBT3" s="163"/>
      <c r="BBU3" s="163"/>
      <c r="BBV3" s="163"/>
      <c r="BBW3" s="163"/>
      <c r="BBX3" s="163"/>
      <c r="BBY3" s="163"/>
      <c r="BBZ3" s="163"/>
      <c r="BCA3" s="163"/>
      <c r="BCB3" s="163"/>
      <c r="BCC3" s="163"/>
      <c r="BCD3" s="163"/>
      <c r="BCE3" s="163"/>
      <c r="BCF3" s="163"/>
      <c r="BCG3" s="163"/>
      <c r="BCH3" s="163"/>
      <c r="BCI3" s="163"/>
      <c r="BCJ3" s="163"/>
      <c r="BCK3" s="163"/>
      <c r="BCL3" s="163"/>
      <c r="BCM3" s="163"/>
      <c r="BCN3" s="163"/>
      <c r="BCO3" s="163"/>
      <c r="BCP3" s="163"/>
      <c r="BCQ3" s="163"/>
      <c r="BCR3" s="163"/>
      <c r="BCS3" s="163"/>
      <c r="BCT3" s="163"/>
      <c r="BCU3" s="163"/>
      <c r="BCV3" s="163"/>
      <c r="BCW3" s="163"/>
      <c r="BCX3" s="163"/>
      <c r="BCY3" s="163"/>
      <c r="BCZ3" s="163"/>
      <c r="BDA3" s="163"/>
      <c r="BDB3" s="163"/>
      <c r="BDC3" s="163"/>
      <c r="BDD3" s="163"/>
      <c r="BDE3" s="163"/>
      <c r="BDF3" s="163"/>
      <c r="BDG3" s="163"/>
      <c r="BDH3" s="163"/>
      <c r="BDI3" s="163"/>
      <c r="BDJ3" s="163"/>
      <c r="BDK3" s="163"/>
      <c r="BDL3" s="163"/>
      <c r="BDM3" s="163"/>
      <c r="BDN3" s="163"/>
      <c r="BDO3" s="163"/>
      <c r="BDP3" s="163"/>
      <c r="BDQ3" s="163"/>
      <c r="BDR3" s="163"/>
      <c r="BDS3" s="163"/>
      <c r="BDT3" s="163"/>
      <c r="BDU3" s="163"/>
      <c r="BDV3" s="163"/>
      <c r="BDW3" s="163"/>
      <c r="BDX3" s="163"/>
      <c r="BDY3" s="163"/>
      <c r="BDZ3" s="163"/>
      <c r="BEA3" s="163"/>
      <c r="BEB3" s="163"/>
      <c r="BEC3" s="163"/>
      <c r="BED3" s="163"/>
      <c r="BEE3" s="163"/>
      <c r="BEF3" s="163"/>
      <c r="BEG3" s="163"/>
      <c r="BEH3" s="163"/>
      <c r="BEI3" s="163"/>
      <c r="BEJ3" s="163"/>
      <c r="BEK3" s="163"/>
      <c r="BEL3" s="163"/>
      <c r="BEM3" s="163"/>
      <c r="BEN3" s="163"/>
      <c r="BEO3" s="163"/>
      <c r="BEP3" s="163"/>
      <c r="BEQ3" s="163"/>
      <c r="BER3" s="163"/>
      <c r="BES3" s="163"/>
      <c r="BET3" s="163"/>
      <c r="BEU3" s="163"/>
      <c r="BEV3" s="163"/>
      <c r="BEW3" s="163"/>
      <c r="BEX3" s="163"/>
      <c r="BEY3" s="163"/>
      <c r="BEZ3" s="163"/>
      <c r="BFA3" s="163"/>
      <c r="BFB3" s="163"/>
      <c r="BFC3" s="163"/>
      <c r="BFD3" s="163"/>
      <c r="BFE3" s="163"/>
      <c r="BFF3" s="163"/>
      <c r="BFG3" s="163"/>
      <c r="BFH3" s="163"/>
      <c r="BFI3" s="163"/>
      <c r="BFJ3" s="163"/>
      <c r="BFK3" s="163"/>
      <c r="BFL3" s="163"/>
      <c r="BFM3" s="163"/>
      <c r="BFN3" s="163"/>
      <c r="BFO3" s="163"/>
      <c r="BFP3" s="163"/>
      <c r="BFQ3" s="163"/>
      <c r="BFR3" s="163"/>
      <c r="BFS3" s="163"/>
      <c r="BFT3" s="163"/>
      <c r="BFU3" s="163"/>
      <c r="BFV3" s="163"/>
      <c r="BFW3" s="163"/>
      <c r="BFX3" s="163"/>
      <c r="BFY3" s="163"/>
      <c r="BFZ3" s="163"/>
      <c r="BGA3" s="163"/>
      <c r="BGB3" s="163"/>
      <c r="BGC3" s="163"/>
      <c r="BGD3" s="163"/>
      <c r="BGE3" s="163"/>
      <c r="BGF3" s="163"/>
      <c r="BGG3" s="163"/>
      <c r="BGH3" s="163"/>
      <c r="BGI3" s="163"/>
      <c r="BGJ3" s="163"/>
      <c r="BGK3" s="163"/>
      <c r="BGL3" s="163"/>
      <c r="BGM3" s="163"/>
      <c r="BGN3" s="163"/>
      <c r="BGO3" s="163"/>
      <c r="BGP3" s="163"/>
      <c r="BGQ3" s="163"/>
      <c r="BGR3" s="163"/>
      <c r="BGS3" s="163"/>
      <c r="BGT3" s="163"/>
      <c r="BGU3" s="163"/>
      <c r="BGV3" s="163"/>
      <c r="BGW3" s="163"/>
      <c r="BGX3" s="163"/>
      <c r="BGY3" s="163"/>
      <c r="BGZ3" s="163"/>
      <c r="BHA3" s="163"/>
      <c r="BHB3" s="163"/>
      <c r="BHC3" s="163"/>
      <c r="BHD3" s="163"/>
      <c r="BHE3" s="163"/>
      <c r="BHF3" s="163"/>
      <c r="BHG3" s="163"/>
      <c r="BHH3" s="163"/>
      <c r="BHI3" s="163"/>
      <c r="BHJ3" s="163"/>
      <c r="BHK3" s="163"/>
      <c r="BHL3" s="163"/>
      <c r="BHM3" s="163"/>
      <c r="BHN3" s="163"/>
      <c r="BHO3" s="163"/>
      <c r="BHP3" s="163"/>
      <c r="BHQ3" s="163"/>
      <c r="BHR3" s="163"/>
      <c r="BHS3" s="163"/>
      <c r="BHT3" s="163"/>
      <c r="BHU3" s="163"/>
      <c r="BHV3" s="163"/>
      <c r="BHW3" s="163"/>
      <c r="BHX3" s="163"/>
      <c r="BHY3" s="163"/>
      <c r="BHZ3" s="163"/>
      <c r="BIA3" s="163"/>
      <c r="BIB3" s="163"/>
      <c r="BIC3" s="163"/>
      <c r="BID3" s="163"/>
      <c r="BIE3" s="163"/>
      <c r="BIF3" s="163"/>
      <c r="BIG3" s="163"/>
      <c r="BIH3" s="163"/>
      <c r="BII3" s="163"/>
      <c r="BIJ3" s="163"/>
      <c r="BIK3" s="163"/>
      <c r="BIL3" s="163"/>
      <c r="BIM3" s="163"/>
      <c r="BIN3" s="163"/>
      <c r="BIO3" s="163"/>
      <c r="BIP3" s="163"/>
      <c r="BIQ3" s="163"/>
      <c r="BIR3" s="163"/>
      <c r="BIS3" s="163"/>
      <c r="BIT3" s="163"/>
      <c r="BIU3" s="163"/>
      <c r="BIV3" s="163"/>
      <c r="BIW3" s="163"/>
      <c r="BIX3" s="163"/>
      <c r="BIY3" s="163"/>
      <c r="BIZ3" s="163"/>
      <c r="BJA3" s="163"/>
      <c r="BJB3" s="163"/>
      <c r="BJC3" s="163"/>
      <c r="BJD3" s="163"/>
      <c r="BJE3" s="163"/>
      <c r="BJF3" s="163"/>
      <c r="BJG3" s="163"/>
      <c r="BJH3" s="163"/>
      <c r="BJI3" s="163"/>
      <c r="BJJ3" s="163"/>
      <c r="BJK3" s="163"/>
      <c r="BJL3" s="163"/>
      <c r="BJM3" s="163"/>
      <c r="BJN3" s="163"/>
      <c r="BJO3" s="163"/>
      <c r="BJP3" s="163"/>
      <c r="BJQ3" s="163"/>
      <c r="BJR3" s="163"/>
      <c r="BJS3" s="163"/>
      <c r="BJT3" s="163"/>
      <c r="BJU3" s="163"/>
      <c r="BJV3" s="163"/>
      <c r="BJW3" s="163"/>
      <c r="BJX3" s="163"/>
      <c r="BJY3" s="163"/>
      <c r="BJZ3" s="163"/>
      <c r="BKA3" s="163"/>
      <c r="BKB3" s="163"/>
      <c r="BKC3" s="163"/>
      <c r="BKD3" s="163"/>
      <c r="BKE3" s="163"/>
      <c r="BKF3" s="163"/>
      <c r="BKG3" s="163"/>
      <c r="BKH3" s="163"/>
      <c r="BKI3" s="163"/>
      <c r="BKJ3" s="163"/>
      <c r="BKK3" s="163"/>
      <c r="BKL3" s="163"/>
      <c r="BKM3" s="163"/>
      <c r="BKN3" s="163"/>
      <c r="BKO3" s="163"/>
      <c r="BKP3" s="163"/>
      <c r="BKQ3" s="163"/>
      <c r="BKR3" s="163"/>
      <c r="BKS3" s="163"/>
      <c r="BKT3" s="163"/>
      <c r="BKU3" s="163"/>
      <c r="BKV3" s="163"/>
      <c r="BKW3" s="163"/>
      <c r="BKX3" s="163"/>
      <c r="BKY3" s="163"/>
      <c r="BKZ3" s="163"/>
      <c r="BLA3" s="163"/>
      <c r="BLB3" s="163"/>
      <c r="BLC3" s="163"/>
      <c r="BLD3" s="163"/>
      <c r="BLE3" s="163"/>
      <c r="BLF3" s="163"/>
      <c r="BLG3" s="163"/>
      <c r="BLH3" s="163"/>
      <c r="BLI3" s="163"/>
      <c r="BLJ3" s="163"/>
      <c r="BLK3" s="163"/>
      <c r="BLL3" s="163"/>
      <c r="BLM3" s="163"/>
      <c r="BLN3" s="163"/>
      <c r="BLO3" s="163"/>
      <c r="BLP3" s="163"/>
      <c r="BLQ3" s="163"/>
      <c r="BLR3" s="163"/>
      <c r="BLS3" s="163"/>
      <c r="BLT3" s="163"/>
      <c r="BLU3" s="163"/>
      <c r="BLV3" s="163"/>
      <c r="BLW3" s="163"/>
      <c r="BLX3" s="163"/>
      <c r="BLY3" s="163"/>
      <c r="BLZ3" s="163"/>
      <c r="BMA3" s="163"/>
      <c r="BMB3" s="163"/>
      <c r="BMC3" s="163"/>
      <c r="BMD3" s="163"/>
      <c r="BME3" s="163"/>
      <c r="BMF3" s="163"/>
      <c r="BMG3" s="163"/>
      <c r="BMH3" s="163"/>
      <c r="BMI3" s="163"/>
      <c r="BMJ3" s="163"/>
      <c r="BMK3" s="163"/>
      <c r="BML3" s="163"/>
      <c r="BMM3" s="163"/>
      <c r="BMN3" s="163"/>
      <c r="BMO3" s="163"/>
      <c r="BMP3" s="163"/>
      <c r="BMQ3" s="163"/>
      <c r="BMR3" s="163"/>
      <c r="BMS3" s="163"/>
      <c r="BMT3" s="163"/>
      <c r="BMU3" s="163"/>
      <c r="BMV3" s="163"/>
      <c r="BMW3" s="163"/>
      <c r="BMX3" s="163"/>
      <c r="BMY3" s="163"/>
      <c r="BMZ3" s="163"/>
      <c r="BNA3" s="163"/>
      <c r="BNB3" s="163"/>
      <c r="BNC3" s="163"/>
      <c r="BND3" s="163"/>
      <c r="BNE3" s="163"/>
      <c r="BNF3" s="163"/>
      <c r="BNG3" s="163"/>
      <c r="BNH3" s="163"/>
      <c r="BNI3" s="163"/>
      <c r="BNJ3" s="163"/>
      <c r="BNK3" s="163"/>
      <c r="BNL3" s="163"/>
      <c r="BNM3" s="163"/>
      <c r="BNN3" s="163"/>
      <c r="BNO3" s="163"/>
      <c r="BNP3" s="163"/>
      <c r="BNQ3" s="163"/>
      <c r="BNR3" s="163"/>
      <c r="BNS3" s="163"/>
      <c r="BNT3" s="163"/>
      <c r="BNU3" s="163"/>
      <c r="BNV3" s="163"/>
      <c r="BNW3" s="163"/>
      <c r="BNX3" s="163"/>
      <c r="BNY3" s="163"/>
      <c r="BNZ3" s="163"/>
      <c r="BOA3" s="163"/>
      <c r="BOB3" s="163"/>
      <c r="BOC3" s="163"/>
      <c r="BOD3" s="163"/>
      <c r="BOE3" s="163"/>
      <c r="BOF3" s="163"/>
      <c r="BOG3" s="163"/>
      <c r="BOH3" s="163"/>
      <c r="BOI3" s="163"/>
      <c r="BOJ3" s="163"/>
      <c r="BOK3" s="163"/>
      <c r="BOL3" s="163"/>
      <c r="BOM3" s="163"/>
      <c r="BON3" s="163"/>
      <c r="BOO3" s="163"/>
      <c r="BOP3" s="163"/>
      <c r="BOQ3" s="163"/>
      <c r="BOR3" s="163"/>
      <c r="BOS3" s="163"/>
      <c r="BOT3" s="163"/>
      <c r="BOU3" s="163"/>
      <c r="BOV3" s="163"/>
      <c r="BOW3" s="163"/>
      <c r="BOX3" s="163"/>
      <c r="BOY3" s="163"/>
      <c r="BOZ3" s="163"/>
      <c r="BPA3" s="163"/>
      <c r="BPB3" s="163"/>
      <c r="BPC3" s="163"/>
      <c r="BPD3" s="163"/>
      <c r="BPE3" s="163"/>
      <c r="BPF3" s="163"/>
      <c r="BPG3" s="163"/>
      <c r="BPH3" s="163"/>
      <c r="BPI3" s="163"/>
      <c r="BPJ3" s="163"/>
      <c r="BPK3" s="163"/>
      <c r="BPL3" s="163"/>
      <c r="BPM3" s="163"/>
      <c r="BPN3" s="163"/>
      <c r="BPO3" s="163"/>
      <c r="BPP3" s="163"/>
      <c r="BPQ3" s="163"/>
      <c r="BPR3" s="163"/>
      <c r="BPS3" s="163"/>
      <c r="BPT3" s="163"/>
      <c r="BPU3" s="163"/>
      <c r="BPV3" s="163"/>
      <c r="BPW3" s="163"/>
      <c r="BPX3" s="163"/>
      <c r="BPY3" s="163"/>
      <c r="BPZ3" s="163"/>
      <c r="BQA3" s="163"/>
      <c r="BQB3" s="163"/>
      <c r="BQC3" s="163"/>
      <c r="BQD3" s="163"/>
      <c r="BQE3" s="163"/>
      <c r="BQF3" s="163"/>
      <c r="BQG3" s="163"/>
      <c r="BQH3" s="163"/>
      <c r="BQI3" s="163"/>
      <c r="BQJ3" s="163"/>
      <c r="BQK3" s="163"/>
      <c r="BQL3" s="163"/>
      <c r="BQM3" s="163"/>
      <c r="BQN3" s="163"/>
      <c r="BQO3" s="163"/>
      <c r="BQP3" s="163"/>
      <c r="BQQ3" s="163"/>
      <c r="BQR3" s="163"/>
      <c r="BQS3" s="163"/>
      <c r="BQT3" s="163"/>
      <c r="BQU3" s="163"/>
      <c r="BQV3" s="163"/>
      <c r="BQW3" s="163"/>
      <c r="BQX3" s="163"/>
      <c r="BQY3" s="163"/>
      <c r="BQZ3" s="163"/>
      <c r="BRA3" s="163"/>
      <c r="BRB3" s="163"/>
      <c r="BRC3" s="163"/>
      <c r="BRD3" s="163"/>
      <c r="BRE3" s="163"/>
      <c r="BRF3" s="163"/>
      <c r="BRG3" s="163"/>
      <c r="BRH3" s="163"/>
      <c r="BRI3" s="163"/>
      <c r="BRJ3" s="163"/>
      <c r="BRK3" s="163"/>
      <c r="BRL3" s="163"/>
      <c r="BRM3" s="163"/>
      <c r="BRN3" s="163"/>
      <c r="BRO3" s="163"/>
      <c r="BRP3" s="163"/>
      <c r="BRQ3" s="163"/>
      <c r="BRR3" s="163"/>
      <c r="BRS3" s="163"/>
      <c r="BRT3" s="163"/>
      <c r="BRU3" s="163"/>
      <c r="BRV3" s="163"/>
      <c r="BRW3" s="163"/>
      <c r="BRX3" s="163"/>
      <c r="BRY3" s="163"/>
      <c r="BRZ3" s="163"/>
      <c r="BSA3" s="163"/>
      <c r="BSB3" s="163"/>
      <c r="BSC3" s="163"/>
      <c r="BSD3" s="163"/>
      <c r="BSE3" s="163"/>
      <c r="BSF3" s="163"/>
      <c r="BSG3" s="163"/>
      <c r="BSH3" s="163"/>
      <c r="BSI3" s="163"/>
      <c r="BSJ3" s="163"/>
      <c r="BSK3" s="163"/>
      <c r="BSL3" s="163"/>
      <c r="BSM3" s="163"/>
      <c r="BSN3" s="163"/>
      <c r="BSO3" s="163"/>
      <c r="BSP3" s="163"/>
      <c r="BSQ3" s="163"/>
      <c r="BSR3" s="163"/>
      <c r="BSS3" s="163"/>
      <c r="BST3" s="163"/>
      <c r="BSU3" s="163"/>
      <c r="BSV3" s="163"/>
      <c r="BSW3" s="163"/>
      <c r="BSX3" s="163"/>
      <c r="BSY3" s="163"/>
      <c r="BSZ3" s="163"/>
      <c r="BTA3" s="163"/>
      <c r="BTB3" s="163"/>
      <c r="BTC3" s="163"/>
      <c r="BTD3" s="163"/>
      <c r="BTE3" s="163"/>
      <c r="BTF3" s="163"/>
      <c r="BTG3" s="163"/>
      <c r="BTH3" s="163"/>
      <c r="BTI3" s="163"/>
      <c r="BTJ3" s="163"/>
      <c r="BTK3" s="163"/>
      <c r="BTL3" s="163"/>
      <c r="BTM3" s="163"/>
      <c r="BTN3" s="163"/>
      <c r="BTO3" s="163"/>
      <c r="BTP3" s="163"/>
      <c r="BTQ3" s="163"/>
      <c r="BTR3" s="163"/>
      <c r="BTS3" s="163"/>
      <c r="BTT3" s="163"/>
      <c r="BTU3" s="163"/>
      <c r="BTV3" s="163"/>
      <c r="BTW3" s="163"/>
      <c r="BTX3" s="163"/>
      <c r="BTY3" s="163"/>
      <c r="BTZ3" s="163"/>
      <c r="BUA3" s="163"/>
      <c r="BUB3" s="163"/>
      <c r="BUC3" s="163"/>
      <c r="BUD3" s="163"/>
      <c r="BUE3" s="163"/>
      <c r="BUF3" s="163"/>
      <c r="BUG3" s="163"/>
      <c r="BUH3" s="163"/>
      <c r="BUI3" s="163"/>
      <c r="BUJ3" s="163"/>
      <c r="BUK3" s="163"/>
      <c r="BUL3" s="163"/>
      <c r="BUM3" s="163"/>
      <c r="BUN3" s="163"/>
      <c r="BUO3" s="163"/>
      <c r="BUP3" s="163"/>
      <c r="BUQ3" s="163"/>
      <c r="BUR3" s="163"/>
      <c r="BUS3" s="163"/>
      <c r="BUT3" s="163"/>
      <c r="BUU3" s="163"/>
      <c r="BUV3" s="163"/>
      <c r="BUW3" s="163"/>
      <c r="BUX3" s="163"/>
      <c r="BUY3" s="163"/>
      <c r="BUZ3" s="163"/>
      <c r="BVA3" s="163"/>
      <c r="BVB3" s="163"/>
      <c r="BVC3" s="163"/>
      <c r="BVD3" s="163"/>
      <c r="BVE3" s="163"/>
      <c r="BVF3" s="163"/>
      <c r="BVG3" s="163"/>
      <c r="BVH3" s="163"/>
      <c r="BVI3" s="163"/>
      <c r="BVJ3" s="163"/>
      <c r="BVK3" s="163"/>
      <c r="BVL3" s="163"/>
      <c r="BVM3" s="163"/>
      <c r="BVN3" s="163"/>
      <c r="BVO3" s="163"/>
      <c r="BVP3" s="163"/>
      <c r="BVQ3" s="163"/>
      <c r="BVR3" s="163"/>
      <c r="BVS3" s="163"/>
      <c r="BVT3" s="163"/>
      <c r="BVU3" s="163"/>
      <c r="BVV3" s="163"/>
      <c r="BVW3" s="163"/>
      <c r="BVX3" s="163"/>
      <c r="BVY3" s="163"/>
      <c r="BVZ3" s="163"/>
      <c r="BWA3" s="163"/>
      <c r="BWB3" s="163"/>
      <c r="BWC3" s="163"/>
      <c r="BWD3" s="163"/>
      <c r="BWE3" s="163"/>
      <c r="BWF3" s="163"/>
      <c r="BWG3" s="163"/>
      <c r="BWH3" s="163"/>
      <c r="BWI3" s="163"/>
      <c r="BWJ3" s="163"/>
      <c r="BWK3" s="163"/>
      <c r="BWL3" s="163"/>
      <c r="BWM3" s="163"/>
      <c r="BWN3" s="163"/>
      <c r="BWO3" s="163"/>
      <c r="BWP3" s="163"/>
      <c r="BWQ3" s="163"/>
      <c r="BWR3" s="163"/>
      <c r="BWS3" s="163"/>
      <c r="BWT3" s="163"/>
      <c r="BWU3" s="163"/>
      <c r="BWV3" s="163"/>
      <c r="BWW3" s="163"/>
      <c r="BWX3" s="163"/>
      <c r="BWY3" s="163"/>
      <c r="BWZ3" s="163"/>
      <c r="BXA3" s="163"/>
      <c r="BXB3" s="163"/>
      <c r="BXC3" s="163"/>
      <c r="BXD3" s="163"/>
      <c r="BXE3" s="163"/>
      <c r="BXF3" s="163"/>
      <c r="BXG3" s="163"/>
      <c r="BXH3" s="163"/>
      <c r="BXI3" s="163"/>
      <c r="BXJ3" s="163"/>
      <c r="BXK3" s="163"/>
      <c r="BXL3" s="163"/>
      <c r="BXM3" s="163"/>
      <c r="BXN3" s="163"/>
      <c r="BXO3" s="163"/>
      <c r="BXP3" s="163"/>
      <c r="BXQ3" s="163"/>
      <c r="BXR3" s="163"/>
      <c r="BXS3" s="163"/>
      <c r="BXT3" s="163"/>
      <c r="BXU3" s="163"/>
      <c r="BXV3" s="163"/>
      <c r="BXW3" s="163"/>
      <c r="BXX3" s="163"/>
      <c r="BXY3" s="163"/>
      <c r="BXZ3" s="163"/>
      <c r="BYA3" s="163"/>
      <c r="BYB3" s="163"/>
      <c r="BYC3" s="163"/>
      <c r="BYD3" s="163"/>
      <c r="BYE3" s="163"/>
      <c r="BYF3" s="163"/>
      <c r="BYG3" s="163"/>
      <c r="BYH3" s="163"/>
      <c r="BYI3" s="163"/>
      <c r="BYJ3" s="163"/>
      <c r="BYK3" s="163"/>
      <c r="BYL3" s="163"/>
      <c r="BYM3" s="163"/>
      <c r="BYN3" s="163"/>
      <c r="BYO3" s="163"/>
      <c r="BYP3" s="163"/>
      <c r="BYQ3" s="163"/>
      <c r="BYR3" s="163"/>
      <c r="BYS3" s="163"/>
      <c r="BYT3" s="163"/>
      <c r="BYU3" s="163"/>
      <c r="BYV3" s="163"/>
      <c r="BYW3" s="163"/>
      <c r="BYX3" s="163"/>
      <c r="BYY3" s="163"/>
      <c r="BYZ3" s="163"/>
      <c r="BZA3" s="163"/>
      <c r="BZB3" s="163"/>
      <c r="BZC3" s="163"/>
      <c r="BZD3" s="163"/>
      <c r="BZE3" s="163"/>
      <c r="BZF3" s="163"/>
      <c r="BZG3" s="163"/>
      <c r="BZH3" s="163"/>
      <c r="BZI3" s="163"/>
      <c r="BZJ3" s="163"/>
      <c r="BZK3" s="163"/>
      <c r="BZL3" s="163"/>
      <c r="BZM3" s="163"/>
      <c r="BZN3" s="163"/>
      <c r="BZO3" s="163"/>
      <c r="BZP3" s="163"/>
      <c r="BZQ3" s="163"/>
      <c r="BZR3" s="163"/>
      <c r="BZS3" s="163"/>
      <c r="BZT3" s="163"/>
      <c r="BZU3" s="163"/>
      <c r="BZV3" s="163"/>
      <c r="BZW3" s="163"/>
      <c r="BZX3" s="163"/>
      <c r="BZY3" s="163"/>
      <c r="BZZ3" s="163"/>
      <c r="CAA3" s="163"/>
      <c r="CAB3" s="163"/>
      <c r="CAC3" s="163"/>
      <c r="CAD3" s="163"/>
      <c r="CAE3" s="163"/>
      <c r="CAF3" s="163"/>
      <c r="CAG3" s="163"/>
      <c r="CAH3" s="163"/>
      <c r="CAI3" s="163"/>
      <c r="CAJ3" s="163"/>
      <c r="CAK3" s="163"/>
      <c r="CAL3" s="163"/>
      <c r="CAM3" s="163"/>
      <c r="CAN3" s="163"/>
      <c r="CAO3" s="163"/>
      <c r="CAP3" s="163"/>
      <c r="CAQ3" s="163"/>
      <c r="CAR3" s="163"/>
      <c r="CAS3" s="163"/>
      <c r="CAT3" s="163"/>
      <c r="CAU3" s="163"/>
      <c r="CAV3" s="163"/>
      <c r="CAW3" s="163"/>
      <c r="CAX3" s="163"/>
      <c r="CAY3" s="163"/>
      <c r="CAZ3" s="163"/>
      <c r="CBA3" s="163"/>
      <c r="CBB3" s="163"/>
      <c r="CBC3" s="163"/>
      <c r="CBD3" s="163"/>
      <c r="CBE3" s="163"/>
      <c r="CBF3" s="163"/>
      <c r="CBG3" s="163"/>
      <c r="CBH3" s="163"/>
      <c r="CBI3" s="163"/>
      <c r="CBJ3" s="163"/>
      <c r="CBK3" s="163"/>
      <c r="CBL3" s="163"/>
      <c r="CBM3" s="163"/>
      <c r="CBN3" s="163"/>
      <c r="CBO3" s="163"/>
      <c r="CBP3" s="163"/>
      <c r="CBQ3" s="163"/>
      <c r="CBR3" s="163"/>
      <c r="CBS3" s="163"/>
      <c r="CBT3" s="163"/>
      <c r="CBU3" s="163"/>
      <c r="CBV3" s="163"/>
      <c r="CBW3" s="163"/>
      <c r="CBX3" s="163"/>
      <c r="CBY3" s="163"/>
      <c r="CBZ3" s="163"/>
      <c r="CCA3" s="163"/>
      <c r="CCB3" s="163"/>
      <c r="CCC3" s="163"/>
      <c r="CCD3" s="163"/>
      <c r="CCE3" s="163"/>
      <c r="CCF3" s="163"/>
      <c r="CCG3" s="163"/>
      <c r="CCH3" s="163"/>
      <c r="CCI3" s="163"/>
      <c r="CCJ3" s="163"/>
      <c r="CCK3" s="163"/>
      <c r="CCL3" s="163"/>
      <c r="CCM3" s="163"/>
      <c r="CCN3" s="163"/>
      <c r="CCO3" s="163"/>
      <c r="CCP3" s="163"/>
      <c r="CCQ3" s="163"/>
      <c r="CCR3" s="163"/>
      <c r="CCS3" s="163"/>
      <c r="CCT3" s="163"/>
      <c r="CCU3" s="163"/>
      <c r="CCV3" s="163"/>
      <c r="CCW3" s="163"/>
      <c r="CCX3" s="163"/>
      <c r="CCY3" s="163"/>
      <c r="CCZ3" s="163"/>
      <c r="CDA3" s="163"/>
      <c r="CDB3" s="163"/>
      <c r="CDC3" s="163"/>
      <c r="CDD3" s="163"/>
      <c r="CDE3" s="163"/>
      <c r="CDF3" s="163"/>
      <c r="CDG3" s="163"/>
      <c r="CDH3" s="163"/>
      <c r="CDI3" s="163"/>
      <c r="CDJ3" s="163"/>
      <c r="CDK3" s="163"/>
      <c r="CDL3" s="163"/>
      <c r="CDM3" s="163"/>
      <c r="CDN3" s="163"/>
      <c r="CDO3" s="163"/>
      <c r="CDP3" s="163"/>
      <c r="CDQ3" s="163"/>
      <c r="CDR3" s="163"/>
      <c r="CDS3" s="163"/>
      <c r="CDT3" s="163"/>
      <c r="CDU3" s="163"/>
      <c r="CDV3" s="163"/>
      <c r="CDW3" s="163"/>
      <c r="CDX3" s="163"/>
      <c r="CDY3" s="163"/>
      <c r="CDZ3" s="163"/>
      <c r="CEA3" s="163"/>
      <c r="CEB3" s="163"/>
      <c r="CEC3" s="163"/>
      <c r="CED3" s="163"/>
      <c r="CEE3" s="163"/>
      <c r="CEF3" s="163"/>
      <c r="CEG3" s="163"/>
      <c r="CEH3" s="163"/>
      <c r="CEI3" s="163"/>
      <c r="CEJ3" s="163"/>
      <c r="CEK3" s="163"/>
      <c r="CEL3" s="163"/>
      <c r="CEM3" s="163"/>
      <c r="CEN3" s="163"/>
      <c r="CEO3" s="163"/>
      <c r="CEP3" s="163"/>
      <c r="CEQ3" s="163"/>
      <c r="CER3" s="163"/>
      <c r="CES3" s="163"/>
      <c r="CET3" s="163"/>
      <c r="CEU3" s="163"/>
      <c r="CEV3" s="163"/>
      <c r="CEW3" s="163"/>
      <c r="CEX3" s="163"/>
      <c r="CEY3" s="163"/>
      <c r="CEZ3" s="163"/>
      <c r="CFA3" s="163"/>
      <c r="CFB3" s="163"/>
      <c r="CFC3" s="163"/>
      <c r="CFD3" s="163"/>
      <c r="CFE3" s="163"/>
      <c r="CFF3" s="163"/>
      <c r="CFG3" s="163"/>
      <c r="CFH3" s="163"/>
      <c r="CFI3" s="163"/>
      <c r="CFJ3" s="163"/>
      <c r="CFK3" s="163"/>
      <c r="CFL3" s="163"/>
      <c r="CFM3" s="163"/>
      <c r="CFN3" s="163"/>
      <c r="CFO3" s="163"/>
      <c r="CFP3" s="163"/>
      <c r="CFQ3" s="163"/>
      <c r="CFR3" s="163"/>
      <c r="CFS3" s="163"/>
      <c r="CFT3" s="163"/>
      <c r="CFU3" s="163"/>
      <c r="CFV3" s="163"/>
      <c r="CFW3" s="163"/>
      <c r="CFX3" s="163"/>
      <c r="CFY3" s="163"/>
      <c r="CFZ3" s="163"/>
      <c r="CGA3" s="163"/>
      <c r="CGB3" s="163"/>
      <c r="CGC3" s="163"/>
      <c r="CGD3" s="163"/>
      <c r="CGE3" s="163"/>
      <c r="CGF3" s="163"/>
      <c r="CGG3" s="163"/>
      <c r="CGH3" s="163"/>
      <c r="CGI3" s="163"/>
      <c r="CGJ3" s="163"/>
      <c r="CGK3" s="163"/>
      <c r="CGL3" s="163"/>
      <c r="CGM3" s="163"/>
      <c r="CGN3" s="163"/>
      <c r="CGO3" s="163"/>
      <c r="CGP3" s="163"/>
      <c r="CGQ3" s="163"/>
      <c r="CGR3" s="163"/>
      <c r="CGS3" s="163"/>
      <c r="CGT3" s="163"/>
      <c r="CGU3" s="163"/>
      <c r="CGV3" s="163"/>
      <c r="CGW3" s="163"/>
      <c r="CGX3" s="163"/>
      <c r="CGY3" s="163"/>
      <c r="CGZ3" s="163"/>
      <c r="CHA3" s="163"/>
      <c r="CHB3" s="163"/>
      <c r="CHC3" s="163"/>
      <c r="CHD3" s="163"/>
      <c r="CHE3" s="163"/>
      <c r="CHF3" s="163"/>
      <c r="CHG3" s="163"/>
      <c r="CHH3" s="163"/>
      <c r="CHI3" s="163"/>
      <c r="CHJ3" s="163"/>
      <c r="CHK3" s="163"/>
      <c r="CHL3" s="163"/>
      <c r="CHM3" s="163"/>
      <c r="CHN3" s="163"/>
      <c r="CHO3" s="163"/>
      <c r="CHP3" s="163"/>
      <c r="CHQ3" s="163"/>
      <c r="CHR3" s="163"/>
      <c r="CHS3" s="163"/>
      <c r="CHT3" s="163"/>
      <c r="CHU3" s="163"/>
      <c r="CHV3" s="163"/>
      <c r="CHW3" s="163"/>
      <c r="CHX3" s="163"/>
      <c r="CHY3" s="163"/>
      <c r="CHZ3" s="163"/>
      <c r="CIA3" s="163"/>
      <c r="CIB3" s="163"/>
      <c r="CIC3" s="163"/>
      <c r="CID3" s="163"/>
      <c r="CIE3" s="163"/>
      <c r="CIF3" s="163"/>
      <c r="CIG3" s="163"/>
      <c r="CIH3" s="163"/>
      <c r="CII3" s="163"/>
      <c r="CIJ3" s="163"/>
      <c r="CIK3" s="163"/>
      <c r="CIL3" s="163"/>
      <c r="CIM3" s="163"/>
      <c r="CIN3" s="163"/>
      <c r="CIO3" s="163"/>
      <c r="CIP3" s="163"/>
      <c r="CIQ3" s="163"/>
      <c r="CIR3" s="163"/>
      <c r="CIS3" s="163"/>
      <c r="CIT3" s="163"/>
      <c r="CIU3" s="163"/>
      <c r="CIV3" s="163"/>
      <c r="CIW3" s="163"/>
      <c r="CIX3" s="163"/>
      <c r="CIY3" s="163"/>
      <c r="CIZ3" s="163"/>
      <c r="CJA3" s="163"/>
      <c r="CJB3" s="163"/>
      <c r="CJC3" s="163"/>
      <c r="CJD3" s="163"/>
      <c r="CJE3" s="163"/>
      <c r="CJF3" s="163"/>
      <c r="CJG3" s="163"/>
      <c r="CJH3" s="163"/>
      <c r="CJI3" s="163"/>
      <c r="CJJ3" s="163"/>
      <c r="CJK3" s="163"/>
      <c r="CJL3" s="163"/>
      <c r="CJM3" s="163"/>
      <c r="CJN3" s="163"/>
      <c r="CJO3" s="163"/>
      <c r="CJP3" s="163"/>
      <c r="CJQ3" s="163"/>
      <c r="CJR3" s="163"/>
      <c r="CJS3" s="163"/>
      <c r="CJT3" s="163"/>
      <c r="CJU3" s="163"/>
      <c r="CJV3" s="163"/>
      <c r="CJW3" s="163"/>
      <c r="CJX3" s="163"/>
      <c r="CJY3" s="163"/>
      <c r="CJZ3" s="163"/>
      <c r="CKA3" s="163"/>
      <c r="CKB3" s="163"/>
      <c r="CKC3" s="163"/>
      <c r="CKD3" s="163"/>
      <c r="CKE3" s="163"/>
      <c r="CKF3" s="163"/>
      <c r="CKG3" s="163"/>
      <c r="CKH3" s="163"/>
      <c r="CKI3" s="163"/>
      <c r="CKJ3" s="163"/>
      <c r="CKK3" s="163"/>
      <c r="CKL3" s="163"/>
      <c r="CKM3" s="163"/>
      <c r="CKN3" s="163"/>
      <c r="CKO3" s="163"/>
      <c r="CKP3" s="163"/>
      <c r="CKQ3" s="163"/>
      <c r="CKR3" s="163"/>
      <c r="CKS3" s="163"/>
      <c r="CKT3" s="163"/>
      <c r="CKU3" s="163"/>
      <c r="CKV3" s="163"/>
      <c r="CKW3" s="163"/>
      <c r="CKX3" s="163"/>
      <c r="CKY3" s="163"/>
      <c r="CKZ3" s="163"/>
      <c r="CLA3" s="163"/>
      <c r="CLB3" s="163"/>
      <c r="CLC3" s="163"/>
      <c r="CLD3" s="163"/>
      <c r="CLE3" s="163"/>
      <c r="CLF3" s="163"/>
      <c r="CLG3" s="163"/>
      <c r="CLH3" s="163"/>
      <c r="CLI3" s="163"/>
      <c r="CLJ3" s="163"/>
      <c r="CLK3" s="163"/>
      <c r="CLL3" s="163"/>
      <c r="CLM3" s="163"/>
      <c r="CLN3" s="163"/>
      <c r="CLO3" s="163"/>
      <c r="CLP3" s="163"/>
      <c r="CLQ3" s="163"/>
      <c r="CLR3" s="163"/>
      <c r="CLS3" s="163"/>
      <c r="CLT3" s="163"/>
      <c r="CLU3" s="163"/>
      <c r="CLV3" s="163"/>
      <c r="CLW3" s="163"/>
      <c r="CLX3" s="163"/>
      <c r="CLY3" s="163"/>
      <c r="CLZ3" s="163"/>
      <c r="CMA3" s="163"/>
      <c r="CMB3" s="163"/>
      <c r="CMC3" s="163"/>
      <c r="CMD3" s="163"/>
      <c r="CME3" s="163"/>
      <c r="CMF3" s="163"/>
      <c r="CMG3" s="163"/>
      <c r="CMH3" s="163"/>
      <c r="CMI3" s="163"/>
      <c r="CMJ3" s="163"/>
      <c r="CMK3" s="163"/>
      <c r="CML3" s="163"/>
      <c r="CMM3" s="163"/>
      <c r="CMN3" s="163"/>
      <c r="CMO3" s="163"/>
      <c r="CMP3" s="163"/>
      <c r="CMQ3" s="163"/>
      <c r="CMR3" s="163"/>
      <c r="CMS3" s="163"/>
      <c r="CMT3" s="163"/>
      <c r="CMU3" s="163"/>
      <c r="CMV3" s="163"/>
      <c r="CMW3" s="163"/>
      <c r="CMX3" s="163"/>
      <c r="CMY3" s="163"/>
      <c r="CMZ3" s="163"/>
      <c r="CNA3" s="163"/>
      <c r="CNB3" s="163"/>
      <c r="CNC3" s="163"/>
      <c r="CND3" s="163"/>
      <c r="CNE3" s="163"/>
      <c r="CNF3" s="163"/>
      <c r="CNG3" s="163"/>
      <c r="CNH3" s="163"/>
      <c r="CNI3" s="163"/>
      <c r="CNJ3" s="163"/>
      <c r="CNK3" s="163"/>
      <c r="CNL3" s="163"/>
      <c r="CNM3" s="163"/>
      <c r="CNN3" s="163"/>
      <c r="CNO3" s="163"/>
      <c r="CNP3" s="163"/>
      <c r="CNQ3" s="163"/>
      <c r="CNR3" s="163"/>
      <c r="CNS3" s="163"/>
      <c r="CNT3" s="163"/>
      <c r="CNU3" s="163"/>
      <c r="CNV3" s="163"/>
      <c r="CNW3" s="163"/>
      <c r="CNX3" s="163"/>
      <c r="CNY3" s="163"/>
      <c r="CNZ3" s="163"/>
      <c r="COA3" s="163"/>
      <c r="COB3" s="163"/>
      <c r="COC3" s="163"/>
      <c r="COD3" s="163"/>
      <c r="COE3" s="163"/>
      <c r="COF3" s="163"/>
      <c r="COG3" s="163"/>
      <c r="COH3" s="163"/>
      <c r="COI3" s="163"/>
      <c r="COJ3" s="163"/>
      <c r="COK3" s="163"/>
      <c r="COL3" s="163"/>
      <c r="COM3" s="163"/>
      <c r="CON3" s="163"/>
      <c r="COO3" s="163"/>
      <c r="COP3" s="163"/>
      <c r="COQ3" s="163"/>
      <c r="COR3" s="163"/>
      <c r="COS3" s="163"/>
      <c r="COT3" s="163"/>
      <c r="COU3" s="163"/>
      <c r="COV3" s="163"/>
      <c r="COW3" s="163"/>
      <c r="COX3" s="163"/>
      <c r="COY3" s="163"/>
      <c r="COZ3" s="163"/>
      <c r="CPA3" s="163"/>
      <c r="CPB3" s="163"/>
      <c r="CPC3" s="163"/>
      <c r="CPD3" s="163"/>
      <c r="CPE3" s="163"/>
      <c r="CPF3" s="163"/>
      <c r="CPG3" s="163"/>
      <c r="CPH3" s="163"/>
      <c r="CPI3" s="163"/>
      <c r="CPJ3" s="163"/>
      <c r="CPK3" s="163"/>
      <c r="CPL3" s="163"/>
      <c r="CPM3" s="163"/>
      <c r="CPN3" s="163"/>
      <c r="CPO3" s="163"/>
      <c r="CPP3" s="163"/>
      <c r="CPQ3" s="163"/>
      <c r="CPR3" s="163"/>
      <c r="CPS3" s="163"/>
      <c r="CPT3" s="163"/>
      <c r="CPU3" s="163"/>
      <c r="CPV3" s="163"/>
      <c r="CPW3" s="163"/>
      <c r="CPX3" s="163"/>
      <c r="CPY3" s="163"/>
      <c r="CPZ3" s="163"/>
      <c r="CQA3" s="163"/>
      <c r="CQB3" s="163"/>
      <c r="CQC3" s="163"/>
      <c r="CQD3" s="163"/>
      <c r="CQE3" s="163"/>
      <c r="CQF3" s="163"/>
      <c r="CQG3" s="163"/>
      <c r="CQH3" s="163"/>
      <c r="CQI3" s="163"/>
      <c r="CQJ3" s="163"/>
      <c r="CQK3" s="163"/>
      <c r="CQL3" s="163"/>
      <c r="CQM3" s="163"/>
      <c r="CQN3" s="163"/>
      <c r="CQO3" s="163"/>
      <c r="CQP3" s="163"/>
      <c r="CQQ3" s="163"/>
      <c r="CQR3" s="163"/>
      <c r="CQS3" s="163"/>
      <c r="CQT3" s="163"/>
      <c r="CQU3" s="163"/>
      <c r="CQV3" s="163"/>
      <c r="CQW3" s="163"/>
      <c r="CQX3" s="163"/>
      <c r="CQY3" s="163"/>
      <c r="CQZ3" s="163"/>
      <c r="CRA3" s="163"/>
      <c r="CRB3" s="163"/>
      <c r="CRC3" s="163"/>
      <c r="CRD3" s="163"/>
      <c r="CRE3" s="163"/>
      <c r="CRF3" s="163"/>
      <c r="CRG3" s="163"/>
      <c r="CRH3" s="163"/>
      <c r="CRI3" s="163"/>
      <c r="CRJ3" s="163"/>
      <c r="CRK3" s="163"/>
      <c r="CRL3" s="163"/>
      <c r="CRM3" s="163"/>
      <c r="CRN3" s="163"/>
      <c r="CRO3" s="163"/>
      <c r="CRP3" s="163"/>
      <c r="CRQ3" s="163"/>
      <c r="CRR3" s="163"/>
      <c r="CRS3" s="163"/>
      <c r="CRT3" s="163"/>
      <c r="CRU3" s="163"/>
      <c r="CRV3" s="163"/>
      <c r="CRW3" s="163"/>
      <c r="CRX3" s="163"/>
      <c r="CRY3" s="163"/>
      <c r="CRZ3" s="163"/>
      <c r="CSA3" s="163"/>
      <c r="CSB3" s="163"/>
      <c r="CSC3" s="163"/>
      <c r="CSD3" s="163"/>
      <c r="CSE3" s="163"/>
      <c r="CSF3" s="163"/>
      <c r="CSG3" s="163"/>
      <c r="CSH3" s="163"/>
      <c r="CSI3" s="163"/>
      <c r="CSJ3" s="163"/>
      <c r="CSK3" s="163"/>
      <c r="CSL3" s="163"/>
      <c r="CSM3" s="163"/>
      <c r="CSN3" s="163"/>
      <c r="CSO3" s="163"/>
      <c r="CSP3" s="163"/>
      <c r="CSQ3" s="163"/>
      <c r="CSR3" s="163"/>
      <c r="CSS3" s="163"/>
      <c r="CST3" s="163"/>
      <c r="CSU3" s="163"/>
      <c r="CSV3" s="163"/>
      <c r="CSW3" s="163"/>
      <c r="CSX3" s="163"/>
      <c r="CSY3" s="163"/>
      <c r="CSZ3" s="163"/>
      <c r="CTA3" s="163"/>
      <c r="CTB3" s="163"/>
      <c r="CTC3" s="163"/>
      <c r="CTD3" s="163"/>
      <c r="CTE3" s="163"/>
      <c r="CTF3" s="163"/>
      <c r="CTG3" s="163"/>
      <c r="CTH3" s="163"/>
      <c r="CTI3" s="163"/>
      <c r="CTJ3" s="163"/>
      <c r="CTK3" s="163"/>
      <c r="CTL3" s="163"/>
      <c r="CTM3" s="163"/>
      <c r="CTN3" s="163"/>
      <c r="CTO3" s="163"/>
      <c r="CTP3" s="163"/>
      <c r="CTQ3" s="163"/>
      <c r="CTR3" s="163"/>
      <c r="CTS3" s="163"/>
      <c r="CTT3" s="163"/>
      <c r="CTU3" s="163"/>
      <c r="CTV3" s="163"/>
      <c r="CTW3" s="163"/>
      <c r="CTX3" s="163"/>
      <c r="CTY3" s="163"/>
      <c r="CTZ3" s="163"/>
      <c r="CUA3" s="163"/>
      <c r="CUB3" s="163"/>
      <c r="CUC3" s="163"/>
      <c r="CUD3" s="163"/>
      <c r="CUE3" s="163"/>
      <c r="CUF3" s="163"/>
      <c r="CUG3" s="163"/>
      <c r="CUH3" s="163"/>
      <c r="CUI3" s="163"/>
      <c r="CUJ3" s="163"/>
      <c r="CUK3" s="163"/>
      <c r="CUL3" s="163"/>
      <c r="CUM3" s="163"/>
      <c r="CUN3" s="163"/>
      <c r="CUO3" s="163"/>
      <c r="CUP3" s="163"/>
      <c r="CUQ3" s="163"/>
      <c r="CUR3" s="163"/>
      <c r="CUS3" s="163"/>
      <c r="CUT3" s="163"/>
      <c r="CUU3" s="163"/>
      <c r="CUV3" s="163"/>
      <c r="CUW3" s="163"/>
      <c r="CUX3" s="163"/>
      <c r="CUY3" s="163"/>
      <c r="CUZ3" s="163"/>
      <c r="CVA3" s="163"/>
      <c r="CVB3" s="163"/>
      <c r="CVC3" s="163"/>
      <c r="CVD3" s="163"/>
      <c r="CVE3" s="163"/>
      <c r="CVF3" s="163"/>
      <c r="CVG3" s="163"/>
      <c r="CVH3" s="163"/>
      <c r="CVI3" s="163"/>
      <c r="CVJ3" s="163"/>
      <c r="CVK3" s="163"/>
      <c r="CVL3" s="163"/>
      <c r="CVM3" s="163"/>
      <c r="CVN3" s="163"/>
      <c r="CVO3" s="163"/>
      <c r="CVP3" s="163"/>
      <c r="CVQ3" s="163"/>
      <c r="CVR3" s="163"/>
      <c r="CVS3" s="163"/>
      <c r="CVT3" s="163"/>
      <c r="CVU3" s="163"/>
      <c r="CVV3" s="163"/>
      <c r="CVW3" s="163"/>
      <c r="CVX3" s="163"/>
      <c r="CVY3" s="163"/>
      <c r="CVZ3" s="163"/>
      <c r="CWA3" s="163"/>
      <c r="CWB3" s="163"/>
      <c r="CWC3" s="163"/>
      <c r="CWD3" s="163"/>
      <c r="CWE3" s="163"/>
      <c r="CWF3" s="163"/>
      <c r="CWG3" s="163"/>
      <c r="CWH3" s="163"/>
      <c r="CWI3" s="163"/>
      <c r="CWJ3" s="163"/>
      <c r="CWK3" s="163"/>
      <c r="CWL3" s="163"/>
      <c r="CWM3" s="163"/>
      <c r="CWN3" s="163"/>
      <c r="CWO3" s="163"/>
      <c r="CWP3" s="163"/>
      <c r="CWQ3" s="163"/>
      <c r="CWR3" s="163"/>
      <c r="CWS3" s="163"/>
      <c r="CWT3" s="163"/>
      <c r="CWU3" s="163"/>
      <c r="CWV3" s="163"/>
      <c r="CWW3" s="163"/>
      <c r="CWX3" s="163"/>
      <c r="CWY3" s="163"/>
      <c r="CWZ3" s="163"/>
      <c r="CXA3" s="163"/>
      <c r="CXB3" s="163"/>
      <c r="CXC3" s="163"/>
      <c r="CXD3" s="163"/>
      <c r="CXE3" s="163"/>
      <c r="CXF3" s="163"/>
      <c r="CXG3" s="163"/>
      <c r="CXH3" s="163"/>
      <c r="CXI3" s="163"/>
      <c r="CXJ3" s="163"/>
      <c r="CXK3" s="163"/>
      <c r="CXL3" s="163"/>
      <c r="CXM3" s="163"/>
      <c r="CXN3" s="163"/>
      <c r="CXO3" s="163"/>
      <c r="CXP3" s="163"/>
      <c r="CXQ3" s="163"/>
      <c r="CXR3" s="163"/>
      <c r="CXS3" s="163"/>
      <c r="CXT3" s="163"/>
      <c r="CXU3" s="163"/>
      <c r="CXV3" s="163"/>
      <c r="CXW3" s="163"/>
      <c r="CXX3" s="163"/>
      <c r="CXY3" s="163"/>
      <c r="CXZ3" s="163"/>
      <c r="CYA3" s="163"/>
      <c r="CYB3" s="163"/>
      <c r="CYC3" s="163"/>
      <c r="CYD3" s="163"/>
      <c r="CYE3" s="163"/>
      <c r="CYF3" s="163"/>
      <c r="CYG3" s="163"/>
      <c r="CYH3" s="163"/>
      <c r="CYI3" s="163"/>
      <c r="CYJ3" s="163"/>
      <c r="CYK3" s="163"/>
      <c r="CYL3" s="163"/>
      <c r="CYM3" s="163"/>
      <c r="CYN3" s="163"/>
      <c r="CYO3" s="163"/>
      <c r="CYP3" s="163"/>
      <c r="CYQ3" s="163"/>
      <c r="CYR3" s="163"/>
      <c r="CYS3" s="163"/>
      <c r="CYT3" s="163"/>
      <c r="CYU3" s="163"/>
      <c r="CYV3" s="163"/>
      <c r="CYW3" s="163"/>
      <c r="CYX3" s="163"/>
      <c r="CYY3" s="163"/>
      <c r="CYZ3" s="163"/>
      <c r="CZA3" s="163"/>
      <c r="CZB3" s="163"/>
      <c r="CZC3" s="163"/>
      <c r="CZD3" s="163"/>
      <c r="CZE3" s="163"/>
      <c r="CZF3" s="163"/>
      <c r="CZG3" s="163"/>
      <c r="CZH3" s="163"/>
      <c r="CZI3" s="163"/>
      <c r="CZJ3" s="163"/>
      <c r="CZK3" s="163"/>
      <c r="CZL3" s="163"/>
      <c r="CZM3" s="163"/>
      <c r="CZN3" s="163"/>
      <c r="CZO3" s="163"/>
      <c r="CZP3" s="163"/>
      <c r="CZQ3" s="163"/>
      <c r="CZR3" s="163"/>
      <c r="CZS3" s="163"/>
      <c r="CZT3" s="163"/>
      <c r="CZU3" s="163"/>
      <c r="CZV3" s="163"/>
      <c r="CZW3" s="163"/>
      <c r="CZX3" s="163"/>
      <c r="CZY3" s="163"/>
      <c r="CZZ3" s="163"/>
      <c r="DAA3" s="163"/>
      <c r="DAB3" s="163"/>
      <c r="DAC3" s="163"/>
      <c r="DAD3" s="163"/>
      <c r="DAE3" s="163"/>
      <c r="DAF3" s="163"/>
      <c r="DAG3" s="163"/>
      <c r="DAH3" s="163"/>
      <c r="DAI3" s="163"/>
      <c r="DAJ3" s="163"/>
      <c r="DAK3" s="163"/>
      <c r="DAL3" s="163"/>
      <c r="DAM3" s="163"/>
      <c r="DAN3" s="163"/>
      <c r="DAO3" s="163"/>
      <c r="DAP3" s="163"/>
      <c r="DAQ3" s="163"/>
      <c r="DAR3" s="163"/>
      <c r="DAS3" s="163"/>
      <c r="DAT3" s="163"/>
      <c r="DAU3" s="163"/>
      <c r="DAV3" s="163"/>
      <c r="DAW3" s="163"/>
      <c r="DAX3" s="163"/>
      <c r="DAY3" s="163"/>
      <c r="DAZ3" s="163"/>
      <c r="DBA3" s="163"/>
      <c r="DBB3" s="163"/>
      <c r="DBC3" s="163"/>
      <c r="DBD3" s="163"/>
      <c r="DBE3" s="163"/>
      <c r="DBF3" s="163"/>
      <c r="DBG3" s="163"/>
      <c r="DBH3" s="163"/>
      <c r="DBI3" s="163"/>
      <c r="DBJ3" s="163"/>
      <c r="DBK3" s="163"/>
      <c r="DBL3" s="163"/>
      <c r="DBM3" s="163"/>
      <c r="DBN3" s="163"/>
      <c r="DBO3" s="163"/>
      <c r="DBP3" s="163"/>
      <c r="DBQ3" s="163"/>
      <c r="DBR3" s="163"/>
      <c r="DBS3" s="163"/>
      <c r="DBT3" s="163"/>
      <c r="DBU3" s="163"/>
      <c r="DBV3" s="163"/>
      <c r="DBW3" s="163"/>
      <c r="DBX3" s="163"/>
      <c r="DBY3" s="163"/>
      <c r="DBZ3" s="163"/>
      <c r="DCA3" s="163"/>
      <c r="DCB3" s="163"/>
      <c r="DCC3" s="163"/>
      <c r="DCD3" s="163"/>
      <c r="DCE3" s="163"/>
      <c r="DCF3" s="163"/>
      <c r="DCG3" s="163"/>
      <c r="DCH3" s="163"/>
      <c r="DCI3" s="163"/>
      <c r="DCJ3" s="163"/>
      <c r="DCK3" s="163"/>
      <c r="DCL3" s="163"/>
      <c r="DCM3" s="163"/>
      <c r="DCN3" s="163"/>
      <c r="DCO3" s="163"/>
      <c r="DCP3" s="163"/>
      <c r="DCQ3" s="163"/>
      <c r="DCR3" s="163"/>
      <c r="DCS3" s="163"/>
      <c r="DCT3" s="163"/>
      <c r="DCU3" s="163"/>
      <c r="DCV3" s="163"/>
      <c r="DCW3" s="163"/>
      <c r="DCX3" s="163"/>
      <c r="DCY3" s="163"/>
      <c r="DCZ3" s="163"/>
      <c r="DDA3" s="163"/>
      <c r="DDB3" s="163"/>
      <c r="DDC3" s="163"/>
      <c r="DDD3" s="163"/>
      <c r="DDE3" s="163"/>
      <c r="DDF3" s="163"/>
      <c r="DDG3" s="163"/>
      <c r="DDH3" s="163"/>
      <c r="DDI3" s="163"/>
      <c r="DDJ3" s="163"/>
      <c r="DDK3" s="163"/>
      <c r="DDL3" s="163"/>
      <c r="DDM3" s="163"/>
      <c r="DDN3" s="163"/>
      <c r="DDO3" s="163"/>
      <c r="DDP3" s="163"/>
      <c r="DDQ3" s="163"/>
      <c r="DDR3" s="163"/>
      <c r="DDS3" s="163"/>
      <c r="DDT3" s="163"/>
      <c r="DDU3" s="163"/>
      <c r="DDV3" s="163"/>
      <c r="DDW3" s="163"/>
      <c r="DDX3" s="163"/>
      <c r="DDY3" s="163"/>
      <c r="DDZ3" s="163"/>
      <c r="DEA3" s="163"/>
      <c r="DEB3" s="163"/>
      <c r="DEC3" s="163"/>
      <c r="DED3" s="163"/>
      <c r="DEE3" s="163"/>
      <c r="DEF3" s="163"/>
      <c r="DEG3" s="163"/>
      <c r="DEH3" s="163"/>
      <c r="DEI3" s="163"/>
      <c r="DEJ3" s="163"/>
      <c r="DEK3" s="163"/>
      <c r="DEL3" s="163"/>
      <c r="DEM3" s="163"/>
      <c r="DEN3" s="163"/>
      <c r="DEO3" s="163"/>
      <c r="DEP3" s="163"/>
      <c r="DEQ3" s="163"/>
      <c r="DER3" s="163"/>
      <c r="DES3" s="163"/>
      <c r="DET3" s="163"/>
      <c r="DEU3" s="163"/>
      <c r="DEV3" s="163"/>
      <c r="DEW3" s="163"/>
      <c r="DEX3" s="163"/>
      <c r="DEY3" s="163"/>
      <c r="DEZ3" s="163"/>
      <c r="DFA3" s="163"/>
      <c r="DFB3" s="163"/>
      <c r="DFC3" s="163"/>
      <c r="DFD3" s="163"/>
      <c r="DFE3" s="163"/>
      <c r="DFF3" s="163"/>
      <c r="DFG3" s="163"/>
      <c r="DFH3" s="163"/>
      <c r="DFI3" s="163"/>
      <c r="DFJ3" s="163"/>
      <c r="DFK3" s="163"/>
      <c r="DFL3" s="163"/>
      <c r="DFM3" s="163"/>
      <c r="DFN3" s="163"/>
      <c r="DFO3" s="163"/>
      <c r="DFP3" s="163"/>
      <c r="DFQ3" s="163"/>
      <c r="DFR3" s="163"/>
      <c r="DFS3" s="163"/>
      <c r="DFT3" s="163"/>
      <c r="DFU3" s="163"/>
      <c r="DFV3" s="163"/>
      <c r="DFW3" s="163"/>
      <c r="DFX3" s="163"/>
      <c r="DFY3" s="163"/>
      <c r="DFZ3" s="163"/>
      <c r="DGA3" s="163"/>
      <c r="DGB3" s="163"/>
      <c r="DGC3" s="163"/>
      <c r="DGD3" s="163"/>
      <c r="DGE3" s="163"/>
      <c r="DGF3" s="163"/>
      <c r="DGG3" s="163"/>
      <c r="DGH3" s="163"/>
      <c r="DGI3" s="163"/>
      <c r="DGJ3" s="163"/>
      <c r="DGK3" s="163"/>
      <c r="DGL3" s="163"/>
      <c r="DGM3" s="163"/>
      <c r="DGN3" s="163"/>
      <c r="DGO3" s="163"/>
      <c r="DGP3" s="163"/>
      <c r="DGQ3" s="163"/>
      <c r="DGR3" s="163"/>
      <c r="DGS3" s="163"/>
      <c r="DGT3" s="163"/>
      <c r="DGU3" s="163"/>
      <c r="DGV3" s="163"/>
      <c r="DGW3" s="163"/>
      <c r="DGX3" s="163"/>
      <c r="DGY3" s="163"/>
      <c r="DGZ3" s="163"/>
      <c r="DHA3" s="163"/>
      <c r="DHB3" s="163"/>
      <c r="DHC3" s="163"/>
      <c r="DHD3" s="163"/>
      <c r="DHE3" s="163"/>
      <c r="DHF3" s="163"/>
      <c r="DHG3" s="163"/>
      <c r="DHH3" s="163"/>
      <c r="DHI3" s="163"/>
      <c r="DHJ3" s="163"/>
      <c r="DHK3" s="163"/>
      <c r="DHL3" s="163"/>
      <c r="DHM3" s="163"/>
      <c r="DHN3" s="163"/>
      <c r="DHO3" s="163"/>
      <c r="DHP3" s="163"/>
      <c r="DHQ3" s="163"/>
      <c r="DHR3" s="163"/>
      <c r="DHS3" s="163"/>
      <c r="DHT3" s="163"/>
      <c r="DHU3" s="163"/>
      <c r="DHV3" s="163"/>
      <c r="DHW3" s="163"/>
      <c r="DHX3" s="163"/>
      <c r="DHY3" s="163"/>
      <c r="DHZ3" s="163"/>
      <c r="DIA3" s="163"/>
      <c r="DIB3" s="163"/>
      <c r="DIC3" s="163"/>
      <c r="DID3" s="163"/>
      <c r="DIE3" s="163"/>
      <c r="DIF3" s="163"/>
      <c r="DIG3" s="163"/>
      <c r="DIH3" s="163"/>
      <c r="DII3" s="163"/>
      <c r="DIJ3" s="163"/>
      <c r="DIK3" s="163"/>
      <c r="DIL3" s="163"/>
      <c r="DIM3" s="163"/>
      <c r="DIN3" s="163"/>
      <c r="DIO3" s="163"/>
      <c r="DIP3" s="163"/>
      <c r="DIQ3" s="163"/>
      <c r="DIR3" s="163"/>
      <c r="DIS3" s="163"/>
      <c r="DIT3" s="163"/>
      <c r="DIU3" s="163"/>
      <c r="DIV3" s="163"/>
      <c r="DIW3" s="163"/>
      <c r="DIX3" s="163"/>
      <c r="DIY3" s="163"/>
      <c r="DIZ3" s="163"/>
      <c r="DJA3" s="163"/>
      <c r="DJB3" s="163"/>
      <c r="DJC3" s="163"/>
      <c r="DJD3" s="163"/>
      <c r="DJE3" s="163"/>
      <c r="DJF3" s="163"/>
      <c r="DJG3" s="163"/>
      <c r="DJH3" s="163"/>
      <c r="DJI3" s="163"/>
      <c r="DJJ3" s="163"/>
      <c r="DJK3" s="163"/>
      <c r="DJL3" s="163"/>
      <c r="DJM3" s="163"/>
      <c r="DJN3" s="163"/>
      <c r="DJO3" s="163"/>
      <c r="DJP3" s="163"/>
      <c r="DJQ3" s="163"/>
      <c r="DJR3" s="163"/>
      <c r="DJS3" s="163"/>
      <c r="DJT3" s="163"/>
      <c r="DJU3" s="163"/>
      <c r="DJV3" s="163"/>
      <c r="DJW3" s="163"/>
      <c r="DJX3" s="163"/>
      <c r="DJY3" s="163"/>
      <c r="DJZ3" s="163"/>
      <c r="DKA3" s="163"/>
      <c r="DKB3" s="163"/>
      <c r="DKC3" s="163"/>
      <c r="DKD3" s="163"/>
      <c r="DKE3" s="163"/>
      <c r="DKF3" s="163"/>
      <c r="DKG3" s="163"/>
      <c r="DKH3" s="163"/>
      <c r="DKI3" s="163"/>
      <c r="DKJ3" s="163"/>
      <c r="DKK3" s="163"/>
      <c r="DKL3" s="163"/>
      <c r="DKM3" s="163"/>
      <c r="DKN3" s="163"/>
      <c r="DKO3" s="163"/>
      <c r="DKP3" s="163"/>
      <c r="DKQ3" s="163"/>
      <c r="DKR3" s="163"/>
      <c r="DKS3" s="163"/>
      <c r="DKT3" s="163"/>
      <c r="DKU3" s="163"/>
      <c r="DKV3" s="163"/>
      <c r="DKW3" s="163"/>
      <c r="DKX3" s="163"/>
      <c r="DKY3" s="163"/>
      <c r="DKZ3" s="163"/>
      <c r="DLA3" s="163"/>
      <c r="DLB3" s="163"/>
      <c r="DLC3" s="163"/>
      <c r="DLD3" s="163"/>
      <c r="DLE3" s="163"/>
      <c r="DLF3" s="163"/>
      <c r="DLG3" s="163"/>
      <c r="DLH3" s="163"/>
      <c r="DLI3" s="163"/>
      <c r="DLJ3" s="163"/>
      <c r="DLK3" s="163"/>
      <c r="DLL3" s="163"/>
      <c r="DLM3" s="163"/>
      <c r="DLN3" s="163"/>
      <c r="DLO3" s="163"/>
      <c r="DLP3" s="163"/>
      <c r="DLQ3" s="163"/>
      <c r="DLR3" s="163"/>
      <c r="DLS3" s="163"/>
      <c r="DLT3" s="163"/>
      <c r="DLU3" s="163"/>
      <c r="DLV3" s="163"/>
      <c r="DLW3" s="163"/>
      <c r="DLX3" s="163"/>
      <c r="DLY3" s="163"/>
      <c r="DLZ3" s="163"/>
      <c r="DMA3" s="163"/>
      <c r="DMB3" s="163"/>
      <c r="DMC3" s="163"/>
      <c r="DMD3" s="163"/>
      <c r="DME3" s="163"/>
      <c r="DMF3" s="163"/>
      <c r="DMG3" s="163"/>
      <c r="DMH3" s="163"/>
      <c r="DMI3" s="163"/>
      <c r="DMJ3" s="163"/>
      <c r="DMK3" s="163"/>
      <c r="DML3" s="163"/>
      <c r="DMM3" s="163"/>
      <c r="DMN3" s="163"/>
      <c r="DMO3" s="163"/>
      <c r="DMP3" s="163"/>
      <c r="DMQ3" s="163"/>
      <c r="DMR3" s="163"/>
      <c r="DMS3" s="163"/>
      <c r="DMT3" s="163"/>
      <c r="DMU3" s="163"/>
      <c r="DMV3" s="163"/>
      <c r="DMW3" s="163"/>
      <c r="DMX3" s="163"/>
      <c r="DMY3" s="163"/>
      <c r="DMZ3" s="163"/>
      <c r="DNA3" s="163"/>
      <c r="DNB3" s="163"/>
      <c r="DNC3" s="163"/>
      <c r="DND3" s="163"/>
      <c r="DNE3" s="163"/>
      <c r="DNF3" s="163"/>
      <c r="DNG3" s="163"/>
      <c r="DNH3" s="163"/>
      <c r="DNI3" s="163"/>
      <c r="DNJ3" s="163"/>
      <c r="DNK3" s="163"/>
      <c r="DNL3" s="163"/>
      <c r="DNM3" s="163"/>
      <c r="DNN3" s="163"/>
      <c r="DNO3" s="163"/>
      <c r="DNP3" s="163"/>
      <c r="DNQ3" s="163"/>
      <c r="DNR3" s="163"/>
      <c r="DNS3" s="163"/>
      <c r="DNT3" s="163"/>
      <c r="DNU3" s="163"/>
      <c r="DNV3" s="163"/>
      <c r="DNW3" s="163"/>
      <c r="DNX3" s="163"/>
      <c r="DNY3" s="163"/>
      <c r="DNZ3" s="163"/>
      <c r="DOA3" s="163"/>
      <c r="DOB3" s="163"/>
      <c r="DOC3" s="163"/>
      <c r="DOD3" s="163"/>
      <c r="DOE3" s="163"/>
      <c r="DOF3" s="163"/>
      <c r="DOG3" s="163"/>
      <c r="DOH3" s="163"/>
      <c r="DOI3" s="163"/>
      <c r="DOJ3" s="163"/>
      <c r="DOK3" s="163"/>
      <c r="DOL3" s="163"/>
      <c r="DOM3" s="163"/>
      <c r="DON3" s="163"/>
      <c r="DOO3" s="163"/>
      <c r="DOP3" s="163"/>
      <c r="DOQ3" s="163"/>
      <c r="DOR3" s="163"/>
      <c r="DOS3" s="163"/>
      <c r="DOT3" s="163"/>
      <c r="DOU3" s="163"/>
      <c r="DOV3" s="163"/>
      <c r="DOW3" s="163"/>
      <c r="DOX3" s="163"/>
      <c r="DOY3" s="163"/>
      <c r="DOZ3" s="163"/>
      <c r="DPA3" s="163"/>
      <c r="DPB3" s="163"/>
      <c r="DPC3" s="163"/>
      <c r="DPD3" s="163"/>
      <c r="DPE3" s="163"/>
      <c r="DPF3" s="163"/>
      <c r="DPG3" s="163"/>
      <c r="DPH3" s="163"/>
      <c r="DPI3" s="163"/>
      <c r="DPJ3" s="163"/>
      <c r="DPK3" s="163"/>
      <c r="DPL3" s="163"/>
      <c r="DPM3" s="163"/>
      <c r="DPN3" s="163"/>
      <c r="DPO3" s="163"/>
      <c r="DPP3" s="163"/>
      <c r="DPQ3" s="163"/>
      <c r="DPR3" s="163"/>
      <c r="DPS3" s="163"/>
      <c r="DPT3" s="163"/>
      <c r="DPU3" s="163"/>
      <c r="DPV3" s="163"/>
      <c r="DPW3" s="163"/>
      <c r="DPX3" s="163"/>
      <c r="DPY3" s="163"/>
      <c r="DPZ3" s="163"/>
      <c r="DQA3" s="163"/>
      <c r="DQB3" s="163"/>
      <c r="DQC3" s="163"/>
      <c r="DQD3" s="163"/>
      <c r="DQE3" s="163"/>
      <c r="DQF3" s="163"/>
      <c r="DQG3" s="163"/>
      <c r="DQH3" s="163"/>
      <c r="DQI3" s="163"/>
      <c r="DQJ3" s="163"/>
      <c r="DQK3" s="163"/>
      <c r="DQL3" s="163"/>
      <c r="DQM3" s="163"/>
      <c r="DQN3" s="163"/>
      <c r="DQO3" s="163"/>
      <c r="DQP3" s="163"/>
      <c r="DQQ3" s="163"/>
      <c r="DQR3" s="163"/>
      <c r="DQS3" s="163"/>
      <c r="DQT3" s="163"/>
      <c r="DQU3" s="163"/>
      <c r="DQV3" s="163"/>
      <c r="DQW3" s="163"/>
      <c r="DQX3" s="163"/>
      <c r="DQY3" s="163"/>
      <c r="DQZ3" s="163"/>
      <c r="DRA3" s="163"/>
      <c r="DRB3" s="163"/>
      <c r="DRC3" s="163"/>
      <c r="DRD3" s="163"/>
      <c r="DRE3" s="163"/>
      <c r="DRF3" s="163"/>
      <c r="DRG3" s="163"/>
      <c r="DRH3" s="163"/>
      <c r="DRI3" s="163"/>
      <c r="DRJ3" s="163"/>
      <c r="DRK3" s="163"/>
      <c r="DRL3" s="163"/>
      <c r="DRM3" s="163"/>
      <c r="DRN3" s="163"/>
      <c r="DRO3" s="163"/>
      <c r="DRP3" s="163"/>
      <c r="DRQ3" s="163"/>
      <c r="DRR3" s="163"/>
      <c r="DRS3" s="163"/>
      <c r="DRT3" s="163"/>
      <c r="DRU3" s="163"/>
      <c r="DRV3" s="163"/>
      <c r="DRW3" s="163"/>
      <c r="DRX3" s="163"/>
      <c r="DRY3" s="163"/>
      <c r="DRZ3" s="163"/>
      <c r="DSA3" s="163"/>
      <c r="DSB3" s="163"/>
      <c r="DSC3" s="163"/>
      <c r="DSD3" s="163"/>
      <c r="DSE3" s="163"/>
      <c r="DSF3" s="163"/>
      <c r="DSG3" s="163"/>
      <c r="DSH3" s="163"/>
      <c r="DSI3" s="163"/>
      <c r="DSJ3" s="163"/>
      <c r="DSK3" s="163"/>
      <c r="DSL3" s="163"/>
      <c r="DSM3" s="163"/>
      <c r="DSN3" s="163"/>
      <c r="DSO3" s="163"/>
      <c r="DSP3" s="163"/>
      <c r="DSQ3" s="163"/>
      <c r="DSR3" s="163"/>
      <c r="DSS3" s="163"/>
      <c r="DST3" s="163"/>
      <c r="DSU3" s="163"/>
      <c r="DSV3" s="163"/>
      <c r="DSW3" s="163"/>
      <c r="DSX3" s="163"/>
      <c r="DSY3" s="163"/>
      <c r="DSZ3" s="163"/>
      <c r="DTA3" s="163"/>
      <c r="DTB3" s="163"/>
      <c r="DTC3" s="163"/>
      <c r="DTD3" s="163"/>
      <c r="DTE3" s="163"/>
      <c r="DTF3" s="163"/>
      <c r="DTG3" s="163"/>
      <c r="DTH3" s="163"/>
      <c r="DTI3" s="163"/>
      <c r="DTJ3" s="163"/>
      <c r="DTK3" s="163"/>
      <c r="DTL3" s="163"/>
      <c r="DTM3" s="163"/>
      <c r="DTN3" s="163"/>
      <c r="DTO3" s="163"/>
      <c r="DTP3" s="163"/>
      <c r="DTQ3" s="163"/>
      <c r="DTR3" s="163"/>
      <c r="DTS3" s="163"/>
      <c r="DTT3" s="163"/>
      <c r="DTU3" s="163"/>
      <c r="DTV3" s="163"/>
      <c r="DTW3" s="163"/>
      <c r="DTX3" s="163"/>
      <c r="DTY3" s="163"/>
      <c r="DTZ3" s="163"/>
      <c r="DUA3" s="163"/>
      <c r="DUB3" s="163"/>
      <c r="DUC3" s="163"/>
      <c r="DUD3" s="163"/>
      <c r="DUE3" s="163"/>
      <c r="DUF3" s="163"/>
      <c r="DUG3" s="163"/>
      <c r="DUH3" s="163"/>
      <c r="DUI3" s="163"/>
      <c r="DUJ3" s="163"/>
      <c r="DUK3" s="163"/>
      <c r="DUL3" s="163"/>
      <c r="DUM3" s="163"/>
      <c r="DUN3" s="163"/>
      <c r="DUO3" s="163"/>
      <c r="DUP3" s="163"/>
      <c r="DUQ3" s="163"/>
      <c r="DUR3" s="163"/>
      <c r="DUS3" s="163"/>
      <c r="DUT3" s="163"/>
      <c r="DUU3" s="163"/>
      <c r="DUV3" s="163"/>
      <c r="DUW3" s="163"/>
      <c r="DUX3" s="163"/>
      <c r="DUY3" s="163"/>
      <c r="DUZ3" s="163"/>
      <c r="DVA3" s="163"/>
      <c r="DVB3" s="163"/>
      <c r="DVC3" s="163"/>
      <c r="DVD3" s="163"/>
      <c r="DVE3" s="163"/>
      <c r="DVF3" s="163"/>
      <c r="DVG3" s="163"/>
      <c r="DVH3" s="163"/>
      <c r="DVI3" s="163"/>
      <c r="DVJ3" s="163"/>
      <c r="DVK3" s="163"/>
      <c r="DVL3" s="163"/>
      <c r="DVM3" s="163"/>
      <c r="DVN3" s="163"/>
      <c r="DVO3" s="163"/>
      <c r="DVP3" s="163"/>
      <c r="DVQ3" s="163"/>
      <c r="DVR3" s="163"/>
      <c r="DVS3" s="163"/>
      <c r="DVT3" s="163"/>
      <c r="DVU3" s="163"/>
      <c r="DVV3" s="163"/>
      <c r="DVW3" s="163"/>
      <c r="DVX3" s="163"/>
      <c r="DVY3" s="163"/>
      <c r="DVZ3" s="163"/>
      <c r="DWA3" s="163"/>
      <c r="DWB3" s="163"/>
      <c r="DWC3" s="163"/>
      <c r="DWD3" s="163"/>
      <c r="DWE3" s="163"/>
      <c r="DWF3" s="163"/>
      <c r="DWG3" s="163"/>
      <c r="DWH3" s="163"/>
      <c r="DWI3" s="163"/>
      <c r="DWJ3" s="163"/>
      <c r="DWK3" s="163"/>
      <c r="DWL3" s="163"/>
      <c r="DWM3" s="163"/>
      <c r="DWN3" s="163"/>
      <c r="DWO3" s="163"/>
      <c r="DWP3" s="163"/>
      <c r="DWQ3" s="163"/>
      <c r="DWR3" s="163"/>
      <c r="DWS3" s="163"/>
      <c r="DWT3" s="163"/>
      <c r="DWU3" s="163"/>
      <c r="DWV3" s="163"/>
      <c r="DWW3" s="163"/>
      <c r="DWX3" s="163"/>
      <c r="DWY3" s="163"/>
      <c r="DWZ3" s="163"/>
      <c r="DXA3" s="163"/>
      <c r="DXB3" s="163"/>
      <c r="DXC3" s="163"/>
      <c r="DXD3" s="163"/>
      <c r="DXE3" s="163"/>
      <c r="DXF3" s="163"/>
      <c r="DXG3" s="163"/>
      <c r="DXH3" s="163"/>
      <c r="DXI3" s="163"/>
      <c r="DXJ3" s="163"/>
      <c r="DXK3" s="163"/>
      <c r="DXL3" s="163"/>
      <c r="DXM3" s="163"/>
      <c r="DXN3" s="163"/>
      <c r="DXO3" s="163"/>
      <c r="DXP3" s="163"/>
      <c r="DXQ3" s="163"/>
      <c r="DXR3" s="163"/>
      <c r="DXS3" s="163"/>
      <c r="DXT3" s="163"/>
      <c r="DXU3" s="163"/>
      <c r="DXV3" s="163"/>
      <c r="DXW3" s="163"/>
      <c r="DXX3" s="163"/>
      <c r="DXY3" s="163"/>
      <c r="DXZ3" s="163"/>
      <c r="DYA3" s="163"/>
      <c r="DYB3" s="163"/>
      <c r="DYC3" s="163"/>
      <c r="DYD3" s="163"/>
      <c r="DYE3" s="163"/>
      <c r="DYF3" s="163"/>
      <c r="DYG3" s="163"/>
      <c r="DYH3" s="163"/>
      <c r="DYI3" s="163"/>
      <c r="DYJ3" s="163"/>
      <c r="DYK3" s="163"/>
      <c r="DYL3" s="163"/>
      <c r="DYM3" s="163"/>
      <c r="DYN3" s="163"/>
      <c r="DYO3" s="163"/>
      <c r="DYP3" s="163"/>
      <c r="DYQ3" s="163"/>
      <c r="DYR3" s="163"/>
      <c r="DYS3" s="163"/>
      <c r="DYT3" s="163"/>
      <c r="DYU3" s="163"/>
      <c r="DYV3" s="163"/>
      <c r="DYW3" s="163"/>
      <c r="DYX3" s="163"/>
      <c r="DYY3" s="163"/>
      <c r="DYZ3" s="163"/>
      <c r="DZA3" s="163"/>
      <c r="DZB3" s="163"/>
      <c r="DZC3" s="163"/>
      <c r="DZD3" s="163"/>
      <c r="DZE3" s="163"/>
      <c r="DZF3" s="163"/>
      <c r="DZG3" s="163"/>
      <c r="DZH3" s="163"/>
      <c r="DZI3" s="163"/>
      <c r="DZJ3" s="163"/>
      <c r="DZK3" s="163"/>
      <c r="DZL3" s="163"/>
      <c r="DZM3" s="163"/>
      <c r="DZN3" s="163"/>
      <c r="DZO3" s="163"/>
      <c r="DZP3" s="163"/>
      <c r="DZQ3" s="163"/>
      <c r="DZR3" s="163"/>
      <c r="DZS3" s="163"/>
      <c r="DZT3" s="163"/>
      <c r="DZU3" s="163"/>
      <c r="DZV3" s="163"/>
      <c r="DZW3" s="163"/>
      <c r="DZX3" s="163"/>
      <c r="DZY3" s="163"/>
      <c r="DZZ3" s="163"/>
      <c r="EAA3" s="163"/>
      <c r="EAB3" s="163"/>
      <c r="EAC3" s="163"/>
      <c r="EAD3" s="163"/>
      <c r="EAE3" s="163"/>
      <c r="EAF3" s="163"/>
      <c r="EAG3" s="163"/>
      <c r="EAH3" s="163"/>
      <c r="EAI3" s="163"/>
      <c r="EAJ3" s="163"/>
      <c r="EAK3" s="163"/>
      <c r="EAL3" s="163"/>
      <c r="EAM3" s="163"/>
      <c r="EAN3" s="163"/>
      <c r="EAO3" s="163"/>
      <c r="EAP3" s="163"/>
      <c r="EAQ3" s="163"/>
      <c r="EAR3" s="163"/>
      <c r="EAS3" s="163"/>
      <c r="EAT3" s="163"/>
      <c r="EAU3" s="163"/>
      <c r="EAV3" s="163"/>
      <c r="EAW3" s="163"/>
      <c r="EAX3" s="163"/>
      <c r="EAY3" s="163"/>
      <c r="EAZ3" s="163"/>
      <c r="EBA3" s="163"/>
      <c r="EBB3" s="163"/>
      <c r="EBC3" s="163"/>
      <c r="EBD3" s="163"/>
      <c r="EBE3" s="163"/>
      <c r="EBF3" s="163"/>
      <c r="EBG3" s="163"/>
      <c r="EBH3" s="163"/>
      <c r="EBI3" s="163"/>
      <c r="EBJ3" s="163"/>
      <c r="EBK3" s="163"/>
      <c r="EBL3" s="163"/>
      <c r="EBM3" s="163"/>
      <c r="EBN3" s="163"/>
      <c r="EBO3" s="163"/>
      <c r="EBP3" s="163"/>
      <c r="EBQ3" s="163"/>
      <c r="EBR3" s="163"/>
      <c r="EBS3" s="163"/>
      <c r="EBT3" s="163"/>
      <c r="EBU3" s="163"/>
      <c r="EBV3" s="163"/>
      <c r="EBW3" s="163"/>
      <c r="EBX3" s="163"/>
      <c r="EBY3" s="163"/>
      <c r="EBZ3" s="163"/>
      <c r="ECA3" s="163"/>
      <c r="ECB3" s="163"/>
      <c r="ECC3" s="163"/>
      <c r="ECD3" s="163"/>
      <c r="ECE3" s="163"/>
      <c r="ECF3" s="163"/>
      <c r="ECG3" s="163"/>
      <c r="ECH3" s="163"/>
      <c r="ECI3" s="163"/>
      <c r="ECJ3" s="163"/>
      <c r="ECK3" s="163"/>
      <c r="ECL3" s="163"/>
      <c r="ECM3" s="163"/>
      <c r="ECN3" s="163"/>
      <c r="ECO3" s="163"/>
      <c r="ECP3" s="163"/>
      <c r="ECQ3" s="163"/>
      <c r="ECR3" s="163"/>
      <c r="ECS3" s="163"/>
      <c r="ECT3" s="163"/>
      <c r="ECU3" s="163"/>
      <c r="ECV3" s="163"/>
      <c r="ECW3" s="163"/>
      <c r="ECX3" s="163"/>
      <c r="ECY3" s="163"/>
      <c r="ECZ3" s="163"/>
      <c r="EDA3" s="163"/>
      <c r="EDB3" s="163"/>
      <c r="EDC3" s="163"/>
      <c r="EDD3" s="163"/>
      <c r="EDE3" s="163"/>
      <c r="EDF3" s="163"/>
      <c r="EDG3" s="163"/>
      <c r="EDH3" s="163"/>
      <c r="EDI3" s="163"/>
      <c r="EDJ3" s="163"/>
      <c r="EDK3" s="163"/>
      <c r="EDL3" s="163"/>
      <c r="EDM3" s="163"/>
      <c r="EDN3" s="163"/>
      <c r="EDO3" s="163"/>
      <c r="EDP3" s="163"/>
      <c r="EDQ3" s="163"/>
      <c r="EDR3" s="163"/>
      <c r="EDS3" s="163"/>
      <c r="EDT3" s="163"/>
      <c r="EDU3" s="163"/>
      <c r="EDV3" s="163"/>
      <c r="EDW3" s="163"/>
      <c r="EDX3" s="163"/>
      <c r="EDY3" s="163"/>
      <c r="EDZ3" s="163"/>
      <c r="EEA3" s="163"/>
      <c r="EEB3" s="163"/>
      <c r="EEC3" s="163"/>
      <c r="EED3" s="163"/>
      <c r="EEE3" s="163"/>
      <c r="EEF3" s="163"/>
      <c r="EEG3" s="163"/>
      <c r="EEH3" s="163"/>
      <c r="EEI3" s="163"/>
      <c r="EEJ3" s="163"/>
      <c r="EEK3" s="163"/>
      <c r="EEL3" s="163"/>
      <c r="EEM3" s="163"/>
      <c r="EEN3" s="163"/>
      <c r="EEO3" s="163"/>
      <c r="EEP3" s="163"/>
      <c r="EEQ3" s="163"/>
      <c r="EER3" s="163"/>
      <c r="EES3" s="163"/>
      <c r="EET3" s="163"/>
      <c r="EEU3" s="163"/>
      <c r="EEV3" s="163"/>
      <c r="EEW3" s="163"/>
      <c r="EEX3" s="163"/>
      <c r="EEY3" s="163"/>
      <c r="EEZ3" s="163"/>
      <c r="EFA3" s="163"/>
      <c r="EFB3" s="163"/>
      <c r="EFC3" s="163"/>
      <c r="EFD3" s="163"/>
      <c r="EFE3" s="163"/>
      <c r="EFF3" s="163"/>
      <c r="EFG3" s="163"/>
      <c r="EFH3" s="163"/>
      <c r="EFI3" s="163"/>
      <c r="EFJ3" s="163"/>
      <c r="EFK3" s="163"/>
      <c r="EFL3" s="163"/>
      <c r="EFM3" s="163"/>
      <c r="EFN3" s="163"/>
      <c r="EFO3" s="163"/>
      <c r="EFP3" s="163"/>
      <c r="EFQ3" s="163"/>
      <c r="EFR3" s="163"/>
      <c r="EFS3" s="163"/>
      <c r="EFT3" s="163"/>
      <c r="EFU3" s="163"/>
      <c r="EFV3" s="163"/>
      <c r="EFW3" s="163"/>
      <c r="EFX3" s="163"/>
      <c r="EFY3" s="163"/>
      <c r="EFZ3" s="163"/>
      <c r="EGA3" s="163"/>
      <c r="EGB3" s="163"/>
      <c r="EGC3" s="163"/>
      <c r="EGD3" s="163"/>
      <c r="EGE3" s="163"/>
      <c r="EGF3" s="163"/>
      <c r="EGG3" s="163"/>
      <c r="EGH3" s="163"/>
      <c r="EGI3" s="163"/>
      <c r="EGJ3" s="163"/>
      <c r="EGK3" s="163"/>
      <c r="EGL3" s="163"/>
      <c r="EGM3" s="163"/>
      <c r="EGN3" s="163"/>
      <c r="EGO3" s="163"/>
      <c r="EGP3" s="163"/>
      <c r="EGQ3" s="163"/>
      <c r="EGR3" s="163"/>
      <c r="EGS3" s="163"/>
      <c r="EGT3" s="163"/>
      <c r="EGU3" s="163"/>
      <c r="EGV3" s="163"/>
      <c r="EGW3" s="163"/>
      <c r="EGX3" s="163"/>
      <c r="EGY3" s="163"/>
      <c r="EGZ3" s="163"/>
      <c r="EHA3" s="163"/>
      <c r="EHB3" s="163"/>
      <c r="EHC3" s="163"/>
      <c r="EHD3" s="163"/>
      <c r="EHE3" s="163"/>
      <c r="EHF3" s="163"/>
      <c r="EHG3" s="163"/>
      <c r="EHH3" s="163"/>
      <c r="EHI3" s="163"/>
      <c r="EHJ3" s="163"/>
      <c r="EHK3" s="163"/>
      <c r="EHL3" s="163"/>
      <c r="EHM3" s="163"/>
      <c r="EHN3" s="163"/>
      <c r="EHO3" s="163"/>
      <c r="EHP3" s="163"/>
      <c r="EHQ3" s="163"/>
      <c r="EHR3" s="163"/>
      <c r="EHS3" s="163"/>
      <c r="EHT3" s="163"/>
      <c r="EHU3" s="163"/>
      <c r="EHV3" s="163"/>
      <c r="EHW3" s="163"/>
      <c r="EHX3" s="163"/>
      <c r="EHY3" s="163"/>
      <c r="EHZ3" s="163"/>
      <c r="EIA3" s="163"/>
      <c r="EIB3" s="163"/>
      <c r="EIC3" s="163"/>
      <c r="EID3" s="163"/>
      <c r="EIE3" s="163"/>
      <c r="EIF3" s="163"/>
      <c r="EIG3" s="163"/>
      <c r="EIH3" s="163"/>
      <c r="EII3" s="163"/>
      <c r="EIJ3" s="163"/>
      <c r="EIK3" s="163"/>
      <c r="EIL3" s="163"/>
      <c r="EIM3" s="163"/>
      <c r="EIN3" s="163"/>
      <c r="EIO3" s="163"/>
      <c r="EIP3" s="163"/>
      <c r="EIQ3" s="163"/>
      <c r="EIR3" s="163"/>
      <c r="EIS3" s="163"/>
      <c r="EIT3" s="163"/>
      <c r="EIU3" s="163"/>
      <c r="EIV3" s="163"/>
      <c r="EIW3" s="163"/>
      <c r="EIX3" s="163"/>
      <c r="EIY3" s="163"/>
      <c r="EIZ3" s="163"/>
      <c r="EJA3" s="163"/>
      <c r="EJB3" s="163"/>
      <c r="EJC3" s="163"/>
      <c r="EJD3" s="163"/>
      <c r="EJE3" s="163"/>
      <c r="EJF3" s="163"/>
      <c r="EJG3" s="163"/>
      <c r="EJH3" s="163"/>
      <c r="EJI3" s="163"/>
      <c r="EJJ3" s="163"/>
      <c r="EJK3" s="163"/>
      <c r="EJL3" s="163"/>
      <c r="EJM3" s="163"/>
      <c r="EJN3" s="163"/>
      <c r="EJO3" s="163"/>
      <c r="EJP3" s="163"/>
      <c r="EJQ3" s="163"/>
      <c r="EJR3" s="163"/>
      <c r="EJS3" s="163"/>
      <c r="EJT3" s="163"/>
      <c r="EJU3" s="163"/>
      <c r="EJV3" s="163"/>
      <c r="EJW3" s="163"/>
      <c r="EJX3" s="163"/>
      <c r="EJY3" s="163"/>
      <c r="EJZ3" s="163"/>
      <c r="EKA3" s="163"/>
      <c r="EKB3" s="163"/>
      <c r="EKC3" s="163"/>
      <c r="EKD3" s="163"/>
      <c r="EKE3" s="163"/>
      <c r="EKF3" s="163"/>
      <c r="EKG3" s="163"/>
      <c r="EKH3" s="163"/>
      <c r="EKI3" s="163"/>
      <c r="EKJ3" s="163"/>
      <c r="EKK3" s="163"/>
      <c r="EKL3" s="163"/>
      <c r="EKM3" s="163"/>
      <c r="EKN3" s="163"/>
      <c r="EKO3" s="163"/>
      <c r="EKP3" s="163"/>
      <c r="EKQ3" s="163"/>
      <c r="EKR3" s="163"/>
      <c r="EKS3" s="163"/>
      <c r="EKT3" s="163"/>
      <c r="EKU3" s="163"/>
      <c r="EKV3" s="163"/>
      <c r="EKW3" s="163"/>
      <c r="EKX3" s="163"/>
      <c r="EKY3" s="163"/>
      <c r="EKZ3" s="163"/>
      <c r="ELA3" s="163"/>
      <c r="ELB3" s="163"/>
      <c r="ELC3" s="163"/>
      <c r="ELD3" s="163"/>
      <c r="ELE3" s="163"/>
      <c r="ELF3" s="163"/>
      <c r="ELG3" s="163"/>
      <c r="ELH3" s="163"/>
      <c r="ELI3" s="163"/>
      <c r="ELJ3" s="163"/>
      <c r="ELK3" s="163"/>
      <c r="ELL3" s="163"/>
      <c r="ELM3" s="163"/>
      <c r="ELN3" s="163"/>
      <c r="ELO3" s="163"/>
      <c r="ELP3" s="163"/>
      <c r="ELQ3" s="163"/>
      <c r="ELR3" s="163"/>
      <c r="ELS3" s="163"/>
      <c r="ELT3" s="163"/>
      <c r="ELU3" s="163"/>
      <c r="ELV3" s="163"/>
      <c r="ELW3" s="163"/>
      <c r="ELX3" s="163"/>
      <c r="ELY3" s="163"/>
      <c r="ELZ3" s="163"/>
      <c r="EMA3" s="163"/>
      <c r="EMB3" s="163"/>
      <c r="EMC3" s="163"/>
      <c r="EMD3" s="163"/>
      <c r="EME3" s="163"/>
      <c r="EMF3" s="163"/>
      <c r="EMG3" s="163"/>
      <c r="EMH3" s="163"/>
      <c r="EMI3" s="163"/>
      <c r="EMJ3" s="163"/>
      <c r="EMK3" s="163"/>
      <c r="EML3" s="163"/>
      <c r="EMM3" s="163"/>
      <c r="EMN3" s="163"/>
      <c r="EMO3" s="163"/>
      <c r="EMP3" s="163"/>
      <c r="EMQ3" s="163"/>
      <c r="EMR3" s="163"/>
      <c r="EMS3" s="163"/>
      <c r="EMT3" s="163"/>
      <c r="EMU3" s="163"/>
      <c r="EMV3" s="163"/>
      <c r="EMW3" s="163"/>
      <c r="EMX3" s="163"/>
      <c r="EMY3" s="163"/>
      <c r="EMZ3" s="163"/>
      <c r="ENA3" s="163"/>
      <c r="ENB3" s="163"/>
      <c r="ENC3" s="163"/>
      <c r="END3" s="163"/>
      <c r="ENE3" s="163"/>
      <c r="ENF3" s="163"/>
      <c r="ENG3" s="163"/>
      <c r="ENH3" s="163"/>
      <c r="ENI3" s="163"/>
      <c r="ENJ3" s="163"/>
      <c r="ENK3" s="163"/>
      <c r="ENL3" s="163"/>
      <c r="ENM3" s="163"/>
      <c r="ENN3" s="163"/>
      <c r="ENO3" s="163"/>
      <c r="ENP3" s="163"/>
      <c r="ENQ3" s="163"/>
      <c r="ENR3" s="163"/>
      <c r="ENS3" s="163"/>
      <c r="ENT3" s="163"/>
      <c r="ENU3" s="163"/>
      <c r="ENV3" s="163"/>
      <c r="ENW3" s="163"/>
      <c r="ENX3" s="163"/>
      <c r="ENY3" s="163"/>
      <c r="ENZ3" s="163"/>
      <c r="EOA3" s="163"/>
      <c r="EOB3" s="163"/>
      <c r="EOC3" s="163"/>
      <c r="EOD3" s="163"/>
      <c r="EOE3" s="163"/>
      <c r="EOF3" s="163"/>
      <c r="EOG3" s="163"/>
      <c r="EOH3" s="163"/>
      <c r="EOI3" s="163"/>
      <c r="EOJ3" s="163"/>
      <c r="EOK3" s="163"/>
      <c r="EOL3" s="163"/>
      <c r="EOM3" s="163"/>
      <c r="EON3" s="163"/>
      <c r="EOO3" s="163"/>
      <c r="EOP3" s="163"/>
      <c r="EOQ3" s="163"/>
      <c r="EOR3" s="163"/>
      <c r="EOS3" s="163"/>
      <c r="EOT3" s="163"/>
      <c r="EOU3" s="163"/>
      <c r="EOV3" s="163"/>
      <c r="EOW3" s="163"/>
      <c r="EOX3" s="163"/>
      <c r="EOY3" s="163"/>
      <c r="EOZ3" s="163"/>
      <c r="EPA3" s="163"/>
      <c r="EPB3" s="163"/>
      <c r="EPC3" s="163"/>
      <c r="EPD3" s="163"/>
      <c r="EPE3" s="163"/>
      <c r="EPF3" s="163"/>
      <c r="EPG3" s="163"/>
      <c r="EPH3" s="163"/>
      <c r="EPI3" s="163"/>
      <c r="EPJ3" s="163"/>
      <c r="EPK3" s="163"/>
      <c r="EPL3" s="163"/>
      <c r="EPM3" s="163"/>
      <c r="EPN3" s="163"/>
      <c r="EPO3" s="163"/>
      <c r="EPP3" s="163"/>
      <c r="EPQ3" s="163"/>
      <c r="EPR3" s="163"/>
      <c r="EPS3" s="163"/>
      <c r="EPT3" s="163"/>
      <c r="EPU3" s="163"/>
      <c r="EPV3" s="163"/>
      <c r="EPW3" s="163"/>
      <c r="EPX3" s="163"/>
      <c r="EPY3" s="163"/>
      <c r="EPZ3" s="163"/>
      <c r="EQA3" s="163"/>
      <c r="EQB3" s="163"/>
      <c r="EQC3" s="163"/>
      <c r="EQD3" s="163"/>
      <c r="EQE3" s="163"/>
      <c r="EQF3" s="163"/>
      <c r="EQG3" s="163"/>
      <c r="EQH3" s="163"/>
      <c r="EQI3" s="163"/>
      <c r="EQJ3" s="163"/>
      <c r="EQK3" s="163"/>
      <c r="EQL3" s="163"/>
      <c r="EQM3" s="163"/>
      <c r="EQN3" s="163"/>
      <c r="EQO3" s="163"/>
      <c r="EQP3" s="163"/>
      <c r="EQQ3" s="163"/>
      <c r="EQR3" s="163"/>
      <c r="EQS3" s="163"/>
      <c r="EQT3" s="163"/>
      <c r="EQU3" s="163"/>
      <c r="EQV3" s="163"/>
      <c r="EQW3" s="163"/>
      <c r="EQX3" s="163"/>
      <c r="EQY3" s="163"/>
      <c r="EQZ3" s="163"/>
      <c r="ERA3" s="163"/>
      <c r="ERB3" s="163"/>
      <c r="ERC3" s="163"/>
      <c r="ERD3" s="163"/>
      <c r="ERE3" s="163"/>
      <c r="ERF3" s="163"/>
      <c r="ERG3" s="163"/>
      <c r="ERH3" s="163"/>
      <c r="ERI3" s="163"/>
      <c r="ERJ3" s="163"/>
      <c r="ERK3" s="163"/>
      <c r="ERL3" s="163"/>
      <c r="ERM3" s="163"/>
      <c r="ERN3" s="163"/>
      <c r="ERO3" s="163"/>
      <c r="ERP3" s="163"/>
      <c r="ERQ3" s="163"/>
      <c r="ERR3" s="163"/>
      <c r="ERS3" s="163"/>
      <c r="ERT3" s="163"/>
      <c r="ERU3" s="163"/>
      <c r="ERV3" s="163"/>
      <c r="ERW3" s="163"/>
      <c r="ERX3" s="163"/>
      <c r="ERY3" s="163"/>
      <c r="ERZ3" s="163"/>
      <c r="ESA3" s="163"/>
      <c r="ESB3" s="163"/>
      <c r="ESC3" s="163"/>
      <c r="ESD3" s="163"/>
      <c r="ESE3" s="163"/>
      <c r="ESF3" s="163"/>
      <c r="ESG3" s="163"/>
      <c r="ESH3" s="163"/>
      <c r="ESI3" s="163"/>
      <c r="ESJ3" s="163"/>
      <c r="ESK3" s="163"/>
      <c r="ESL3" s="163"/>
      <c r="ESM3" s="163"/>
      <c r="ESN3" s="163"/>
      <c r="ESO3" s="163"/>
      <c r="ESP3" s="163"/>
      <c r="ESQ3" s="163"/>
      <c r="ESR3" s="163"/>
      <c r="ESS3" s="163"/>
      <c r="EST3" s="163"/>
      <c r="ESU3" s="163"/>
      <c r="ESV3" s="163"/>
      <c r="ESW3" s="163"/>
      <c r="ESX3" s="163"/>
      <c r="ESY3" s="163"/>
      <c r="ESZ3" s="163"/>
      <c r="ETA3" s="163"/>
      <c r="ETB3" s="163"/>
      <c r="ETC3" s="163"/>
      <c r="ETD3" s="163"/>
      <c r="ETE3" s="163"/>
      <c r="ETF3" s="163"/>
      <c r="ETG3" s="163"/>
      <c r="ETH3" s="163"/>
      <c r="ETI3" s="163"/>
      <c r="ETJ3" s="163"/>
      <c r="ETK3" s="163"/>
      <c r="ETL3" s="163"/>
      <c r="ETM3" s="163"/>
      <c r="ETN3" s="163"/>
      <c r="ETO3" s="163"/>
      <c r="ETP3" s="163"/>
      <c r="ETQ3" s="163"/>
      <c r="ETR3" s="163"/>
      <c r="ETS3" s="163"/>
      <c r="ETT3" s="163"/>
      <c r="ETU3" s="163"/>
      <c r="ETV3" s="163"/>
      <c r="ETW3" s="163"/>
      <c r="ETX3" s="163"/>
      <c r="ETY3" s="163"/>
      <c r="ETZ3" s="163"/>
      <c r="EUA3" s="163"/>
      <c r="EUB3" s="163"/>
      <c r="EUC3" s="163"/>
      <c r="EUD3" s="163"/>
      <c r="EUE3" s="163"/>
      <c r="EUF3" s="163"/>
      <c r="EUG3" s="163"/>
      <c r="EUH3" s="163"/>
      <c r="EUI3" s="163"/>
      <c r="EUJ3" s="163"/>
      <c r="EUK3" s="163"/>
      <c r="EUL3" s="163"/>
      <c r="EUM3" s="163"/>
      <c r="EUN3" s="163"/>
      <c r="EUO3" s="163"/>
      <c r="EUP3" s="163"/>
      <c r="EUQ3" s="163"/>
      <c r="EUR3" s="163"/>
      <c r="EUS3" s="163"/>
      <c r="EUT3" s="163"/>
      <c r="EUU3" s="163"/>
      <c r="EUV3" s="163"/>
      <c r="EUW3" s="163"/>
      <c r="EUX3" s="163"/>
      <c r="EUY3" s="163"/>
      <c r="EUZ3" s="163"/>
      <c r="EVA3" s="163"/>
      <c r="EVB3" s="163"/>
      <c r="EVC3" s="163"/>
      <c r="EVD3" s="163"/>
      <c r="EVE3" s="163"/>
      <c r="EVF3" s="163"/>
      <c r="EVG3" s="163"/>
      <c r="EVH3" s="163"/>
      <c r="EVI3" s="163"/>
      <c r="EVJ3" s="163"/>
      <c r="EVK3" s="163"/>
      <c r="EVL3" s="163"/>
      <c r="EVM3" s="163"/>
      <c r="EVN3" s="163"/>
      <c r="EVO3" s="163"/>
      <c r="EVP3" s="163"/>
      <c r="EVQ3" s="163"/>
      <c r="EVR3" s="163"/>
      <c r="EVS3" s="163"/>
      <c r="EVT3" s="163"/>
      <c r="EVU3" s="163"/>
      <c r="EVV3" s="163"/>
      <c r="EVW3" s="163"/>
      <c r="EVX3" s="163"/>
      <c r="EVY3" s="163"/>
      <c r="EVZ3" s="163"/>
      <c r="EWA3" s="163"/>
      <c r="EWB3" s="163"/>
      <c r="EWC3" s="163"/>
      <c r="EWD3" s="163"/>
      <c r="EWE3" s="163"/>
      <c r="EWF3" s="163"/>
      <c r="EWG3" s="163"/>
      <c r="EWH3" s="163"/>
      <c r="EWI3" s="163"/>
      <c r="EWJ3" s="163"/>
      <c r="EWK3" s="163"/>
      <c r="EWL3" s="163"/>
      <c r="EWM3" s="163"/>
      <c r="EWN3" s="163"/>
      <c r="EWO3" s="163"/>
      <c r="EWP3" s="163"/>
      <c r="EWQ3" s="163"/>
      <c r="EWR3" s="163"/>
      <c r="EWS3" s="163"/>
      <c r="EWT3" s="163"/>
      <c r="EWU3" s="163"/>
      <c r="EWV3" s="163"/>
      <c r="EWW3" s="163"/>
      <c r="EWX3" s="163"/>
      <c r="EWY3" s="163"/>
      <c r="EWZ3" s="163"/>
      <c r="EXA3" s="163"/>
      <c r="EXB3" s="163"/>
      <c r="EXC3" s="163"/>
      <c r="EXD3" s="163"/>
      <c r="EXE3" s="163"/>
      <c r="EXF3" s="163"/>
      <c r="EXG3" s="163"/>
      <c r="EXH3" s="163"/>
      <c r="EXI3" s="163"/>
      <c r="EXJ3" s="163"/>
      <c r="EXK3" s="163"/>
      <c r="EXL3" s="163"/>
      <c r="EXM3" s="163"/>
      <c r="EXN3" s="163"/>
      <c r="EXO3" s="163"/>
      <c r="EXP3" s="163"/>
      <c r="EXQ3" s="163"/>
      <c r="EXR3" s="163"/>
      <c r="EXS3" s="163"/>
      <c r="EXT3" s="163"/>
      <c r="EXU3" s="163"/>
      <c r="EXV3" s="163"/>
      <c r="EXW3" s="163"/>
      <c r="EXX3" s="163"/>
      <c r="EXY3" s="163"/>
      <c r="EXZ3" s="163"/>
      <c r="EYA3" s="163"/>
      <c r="EYB3" s="163"/>
      <c r="EYC3" s="163"/>
      <c r="EYD3" s="163"/>
      <c r="EYE3" s="163"/>
      <c r="EYF3" s="163"/>
      <c r="EYG3" s="163"/>
      <c r="EYH3" s="163"/>
      <c r="EYI3" s="163"/>
      <c r="EYJ3" s="163"/>
      <c r="EYK3" s="163"/>
      <c r="EYL3" s="163"/>
      <c r="EYM3" s="163"/>
      <c r="EYN3" s="163"/>
      <c r="EYO3" s="163"/>
      <c r="EYP3" s="163"/>
      <c r="EYQ3" s="163"/>
      <c r="EYR3" s="163"/>
      <c r="EYS3" s="163"/>
      <c r="EYT3" s="163"/>
      <c r="EYU3" s="163"/>
      <c r="EYV3" s="163"/>
      <c r="EYW3" s="163"/>
      <c r="EYX3" s="163"/>
      <c r="EYY3" s="163"/>
      <c r="EYZ3" s="163"/>
      <c r="EZA3" s="163"/>
      <c r="EZB3" s="163"/>
      <c r="EZC3" s="163"/>
      <c r="EZD3" s="163"/>
      <c r="EZE3" s="163"/>
      <c r="EZF3" s="163"/>
      <c r="EZG3" s="163"/>
      <c r="EZH3" s="163"/>
      <c r="EZI3" s="163"/>
      <c r="EZJ3" s="163"/>
      <c r="EZK3" s="163"/>
      <c r="EZL3" s="163"/>
      <c r="EZM3" s="163"/>
      <c r="EZN3" s="163"/>
      <c r="EZO3" s="163"/>
      <c r="EZP3" s="163"/>
      <c r="EZQ3" s="163"/>
      <c r="EZR3" s="163"/>
      <c r="EZS3" s="163"/>
      <c r="EZT3" s="163"/>
      <c r="EZU3" s="163"/>
      <c r="EZV3" s="163"/>
      <c r="EZW3" s="163"/>
      <c r="EZX3" s="163"/>
      <c r="EZY3" s="163"/>
      <c r="EZZ3" s="163"/>
      <c r="FAA3" s="163"/>
      <c r="FAB3" s="163"/>
      <c r="FAC3" s="163"/>
      <c r="FAD3" s="163"/>
      <c r="FAE3" s="163"/>
      <c r="FAF3" s="163"/>
      <c r="FAG3" s="163"/>
      <c r="FAH3" s="163"/>
      <c r="FAI3" s="163"/>
      <c r="FAJ3" s="163"/>
      <c r="FAK3" s="163"/>
      <c r="FAL3" s="163"/>
      <c r="FAM3" s="163"/>
      <c r="FAN3" s="163"/>
      <c r="FAO3" s="163"/>
      <c r="FAP3" s="163"/>
      <c r="FAQ3" s="163"/>
      <c r="FAR3" s="163"/>
      <c r="FAS3" s="163"/>
      <c r="FAT3" s="163"/>
      <c r="FAU3" s="163"/>
      <c r="FAV3" s="163"/>
      <c r="FAW3" s="163"/>
      <c r="FAX3" s="163"/>
      <c r="FAY3" s="163"/>
      <c r="FAZ3" s="163"/>
      <c r="FBA3" s="163"/>
      <c r="FBB3" s="163"/>
      <c r="FBC3" s="163"/>
      <c r="FBD3" s="163"/>
      <c r="FBE3" s="163"/>
      <c r="FBF3" s="163"/>
      <c r="FBG3" s="163"/>
      <c r="FBH3" s="163"/>
      <c r="FBI3" s="163"/>
      <c r="FBJ3" s="163"/>
      <c r="FBK3" s="163"/>
      <c r="FBL3" s="163"/>
      <c r="FBM3" s="163"/>
      <c r="FBN3" s="163"/>
      <c r="FBO3" s="163"/>
      <c r="FBP3" s="163"/>
      <c r="FBQ3" s="163"/>
      <c r="FBR3" s="163"/>
      <c r="FBS3" s="163"/>
      <c r="FBT3" s="163"/>
      <c r="FBU3" s="163"/>
      <c r="FBV3" s="163"/>
      <c r="FBW3" s="163"/>
      <c r="FBX3" s="163"/>
      <c r="FBY3" s="163"/>
      <c r="FBZ3" s="163"/>
      <c r="FCA3" s="163"/>
      <c r="FCB3" s="163"/>
      <c r="FCC3" s="163"/>
      <c r="FCD3" s="163"/>
      <c r="FCE3" s="163"/>
      <c r="FCF3" s="163"/>
      <c r="FCG3" s="163"/>
      <c r="FCH3" s="163"/>
      <c r="FCI3" s="163"/>
      <c r="FCJ3" s="163"/>
      <c r="FCK3" s="163"/>
      <c r="FCL3" s="163"/>
      <c r="FCM3" s="163"/>
      <c r="FCN3" s="163"/>
      <c r="FCO3" s="163"/>
      <c r="FCP3" s="163"/>
      <c r="FCQ3" s="163"/>
      <c r="FCR3" s="163"/>
      <c r="FCS3" s="163"/>
      <c r="FCT3" s="163"/>
      <c r="FCU3" s="163"/>
      <c r="FCV3" s="163"/>
      <c r="FCW3" s="163"/>
      <c r="FCX3" s="163"/>
      <c r="FCY3" s="163"/>
      <c r="FCZ3" s="163"/>
      <c r="FDA3" s="163"/>
      <c r="FDB3" s="163"/>
      <c r="FDC3" s="163"/>
      <c r="FDD3" s="163"/>
      <c r="FDE3" s="163"/>
      <c r="FDF3" s="163"/>
      <c r="FDG3" s="163"/>
      <c r="FDH3" s="163"/>
      <c r="FDI3" s="163"/>
      <c r="FDJ3" s="163"/>
      <c r="FDK3" s="163"/>
      <c r="FDL3" s="163"/>
      <c r="FDM3" s="163"/>
      <c r="FDN3" s="163"/>
      <c r="FDO3" s="163"/>
      <c r="FDP3" s="163"/>
      <c r="FDQ3" s="163"/>
      <c r="FDR3" s="163"/>
      <c r="FDS3" s="163"/>
      <c r="FDT3" s="163"/>
      <c r="FDU3" s="163"/>
      <c r="FDV3" s="163"/>
      <c r="FDW3" s="163"/>
      <c r="FDX3" s="163"/>
      <c r="FDY3" s="163"/>
      <c r="FDZ3" s="163"/>
      <c r="FEA3" s="163"/>
      <c r="FEB3" s="163"/>
      <c r="FEC3" s="163"/>
      <c r="FED3" s="163"/>
      <c r="FEE3" s="163"/>
      <c r="FEF3" s="163"/>
      <c r="FEG3" s="163"/>
      <c r="FEH3" s="163"/>
      <c r="FEI3" s="163"/>
      <c r="FEJ3" s="163"/>
      <c r="FEK3" s="163"/>
      <c r="FEL3" s="163"/>
      <c r="FEM3" s="163"/>
      <c r="FEN3" s="163"/>
      <c r="FEO3" s="163"/>
      <c r="FEP3" s="163"/>
      <c r="FEQ3" s="163"/>
      <c r="FER3" s="163"/>
      <c r="FES3" s="163"/>
      <c r="FET3" s="163"/>
      <c r="FEU3" s="163"/>
      <c r="FEV3" s="163"/>
      <c r="FEW3" s="163"/>
      <c r="FEX3" s="163"/>
      <c r="FEY3" s="163"/>
      <c r="FEZ3" s="163"/>
      <c r="FFA3" s="163"/>
      <c r="FFB3" s="163"/>
      <c r="FFC3" s="163"/>
      <c r="FFD3" s="163"/>
      <c r="FFE3" s="163"/>
      <c r="FFF3" s="163"/>
      <c r="FFG3" s="163"/>
      <c r="FFH3" s="163"/>
      <c r="FFI3" s="163"/>
      <c r="FFJ3" s="163"/>
      <c r="FFK3" s="163"/>
      <c r="FFL3" s="163"/>
      <c r="FFM3" s="163"/>
      <c r="FFN3" s="163"/>
      <c r="FFO3" s="163"/>
      <c r="FFP3" s="163"/>
      <c r="FFQ3" s="163"/>
      <c r="FFR3" s="163"/>
      <c r="FFS3" s="163"/>
      <c r="FFT3" s="163"/>
      <c r="FFU3" s="163"/>
      <c r="FFV3" s="163"/>
      <c r="FFW3" s="163"/>
      <c r="FFX3" s="163"/>
      <c r="FFY3" s="163"/>
      <c r="FFZ3" s="163"/>
      <c r="FGA3" s="163"/>
      <c r="FGB3" s="163"/>
      <c r="FGC3" s="163"/>
      <c r="FGD3" s="163"/>
      <c r="FGE3" s="163"/>
      <c r="FGF3" s="163"/>
      <c r="FGG3" s="163"/>
      <c r="FGH3" s="163"/>
      <c r="FGI3" s="163"/>
      <c r="FGJ3" s="163"/>
      <c r="FGK3" s="163"/>
      <c r="FGL3" s="163"/>
      <c r="FGM3" s="163"/>
      <c r="FGN3" s="163"/>
      <c r="FGO3" s="163"/>
      <c r="FGP3" s="163"/>
      <c r="FGQ3" s="163"/>
      <c r="FGR3" s="163"/>
      <c r="FGS3" s="163"/>
      <c r="FGT3" s="163"/>
      <c r="FGU3" s="163"/>
      <c r="FGV3" s="163"/>
      <c r="FGW3" s="163"/>
      <c r="FGX3" s="163"/>
      <c r="FGY3" s="163"/>
      <c r="FGZ3" s="163"/>
      <c r="FHA3" s="163"/>
      <c r="FHB3" s="163"/>
      <c r="FHC3" s="163"/>
      <c r="FHD3" s="163"/>
      <c r="FHE3" s="163"/>
      <c r="FHF3" s="163"/>
      <c r="FHG3" s="163"/>
      <c r="FHH3" s="163"/>
      <c r="FHI3" s="163"/>
      <c r="FHJ3" s="163"/>
      <c r="FHK3" s="163"/>
      <c r="FHL3" s="163"/>
      <c r="FHM3" s="163"/>
      <c r="FHN3" s="163"/>
      <c r="FHO3" s="163"/>
      <c r="FHP3" s="163"/>
      <c r="FHQ3" s="163"/>
      <c r="FHR3" s="163"/>
      <c r="FHS3" s="163"/>
      <c r="FHT3" s="163"/>
      <c r="FHU3" s="163"/>
      <c r="FHV3" s="163"/>
      <c r="FHW3" s="163"/>
      <c r="FHX3" s="163"/>
      <c r="FHY3" s="163"/>
      <c r="FHZ3" s="163"/>
      <c r="FIA3" s="163"/>
      <c r="FIB3" s="163"/>
      <c r="FIC3" s="163"/>
      <c r="FID3" s="163"/>
      <c r="FIE3" s="163"/>
      <c r="FIF3" s="163"/>
      <c r="FIG3" s="163"/>
      <c r="FIH3" s="163"/>
      <c r="FII3" s="163"/>
      <c r="FIJ3" s="163"/>
      <c r="FIK3" s="163"/>
      <c r="FIL3" s="163"/>
      <c r="FIM3" s="163"/>
      <c r="FIN3" s="163"/>
      <c r="FIO3" s="163"/>
      <c r="FIP3" s="163"/>
      <c r="FIQ3" s="163"/>
      <c r="FIR3" s="163"/>
      <c r="FIS3" s="163"/>
      <c r="FIT3" s="163"/>
      <c r="FIU3" s="163"/>
      <c r="FIV3" s="163"/>
      <c r="FIW3" s="163"/>
      <c r="FIX3" s="163"/>
      <c r="FIY3" s="163"/>
      <c r="FIZ3" s="163"/>
      <c r="FJA3" s="163"/>
      <c r="FJB3" s="163"/>
      <c r="FJC3" s="163"/>
      <c r="FJD3" s="163"/>
      <c r="FJE3" s="163"/>
      <c r="FJF3" s="163"/>
      <c r="FJG3" s="163"/>
      <c r="FJH3" s="163"/>
      <c r="FJI3" s="163"/>
      <c r="FJJ3" s="163"/>
      <c r="FJK3" s="163"/>
      <c r="FJL3" s="163"/>
      <c r="FJM3" s="163"/>
      <c r="FJN3" s="163"/>
      <c r="FJO3" s="163"/>
      <c r="FJP3" s="163"/>
      <c r="FJQ3" s="163"/>
      <c r="FJR3" s="163"/>
      <c r="FJS3" s="163"/>
      <c r="FJT3" s="163"/>
      <c r="FJU3" s="163"/>
      <c r="FJV3" s="163"/>
      <c r="FJW3" s="163"/>
      <c r="FJX3" s="163"/>
      <c r="FJY3" s="163"/>
      <c r="FJZ3" s="163"/>
      <c r="FKA3" s="163"/>
      <c r="FKB3" s="163"/>
      <c r="FKC3" s="163"/>
      <c r="FKD3" s="163"/>
      <c r="FKE3" s="163"/>
      <c r="FKF3" s="163"/>
      <c r="FKG3" s="163"/>
      <c r="FKH3" s="163"/>
      <c r="FKI3" s="163"/>
      <c r="FKJ3" s="163"/>
      <c r="FKK3" s="163"/>
      <c r="FKL3" s="163"/>
      <c r="FKM3" s="163"/>
      <c r="FKN3" s="163"/>
      <c r="FKO3" s="163"/>
      <c r="FKP3" s="163"/>
      <c r="FKQ3" s="163"/>
      <c r="FKR3" s="163"/>
      <c r="FKS3" s="163"/>
      <c r="FKT3" s="163"/>
      <c r="FKU3" s="163"/>
      <c r="FKV3" s="163"/>
      <c r="FKW3" s="163"/>
      <c r="FKX3" s="163"/>
      <c r="FKY3" s="163"/>
      <c r="FKZ3" s="163"/>
      <c r="FLA3" s="163"/>
      <c r="FLB3" s="163"/>
      <c r="FLC3" s="163"/>
      <c r="FLD3" s="163"/>
      <c r="FLE3" s="163"/>
      <c r="FLF3" s="163"/>
      <c r="FLG3" s="163"/>
      <c r="FLH3" s="163"/>
      <c r="FLI3" s="163"/>
      <c r="FLJ3" s="163"/>
      <c r="FLK3" s="163"/>
      <c r="FLL3" s="163"/>
      <c r="FLM3" s="163"/>
      <c r="FLN3" s="163"/>
      <c r="FLO3" s="163"/>
      <c r="FLP3" s="163"/>
      <c r="FLQ3" s="163"/>
      <c r="FLR3" s="163"/>
      <c r="FLS3" s="163"/>
      <c r="FLT3" s="163"/>
      <c r="FLU3" s="163"/>
      <c r="FLV3" s="163"/>
      <c r="FLW3" s="163"/>
      <c r="FLX3" s="163"/>
      <c r="FLY3" s="163"/>
      <c r="FLZ3" s="163"/>
      <c r="FMA3" s="163"/>
      <c r="FMB3" s="163"/>
      <c r="FMC3" s="163"/>
      <c r="FMD3" s="163"/>
      <c r="FME3" s="163"/>
      <c r="FMF3" s="163"/>
      <c r="FMG3" s="163"/>
      <c r="FMH3" s="163"/>
      <c r="FMI3" s="163"/>
      <c r="FMJ3" s="163"/>
      <c r="FMK3" s="163"/>
      <c r="FML3" s="163"/>
      <c r="FMM3" s="163"/>
      <c r="FMN3" s="163"/>
      <c r="FMO3" s="163"/>
      <c r="FMP3" s="163"/>
      <c r="FMQ3" s="163"/>
      <c r="FMR3" s="163"/>
      <c r="FMS3" s="163"/>
      <c r="FMT3" s="163"/>
      <c r="FMU3" s="163"/>
      <c r="FMV3" s="163"/>
      <c r="FMW3" s="163"/>
      <c r="FMX3" s="163"/>
      <c r="FMY3" s="163"/>
      <c r="FMZ3" s="163"/>
      <c r="FNA3" s="163"/>
      <c r="FNB3" s="163"/>
      <c r="FNC3" s="163"/>
      <c r="FND3" s="163"/>
      <c r="FNE3" s="163"/>
      <c r="FNF3" s="163"/>
      <c r="FNG3" s="163"/>
      <c r="FNH3" s="163"/>
      <c r="FNI3" s="163"/>
      <c r="FNJ3" s="163"/>
      <c r="FNK3" s="163"/>
      <c r="FNL3" s="163"/>
      <c r="FNM3" s="163"/>
      <c r="FNN3" s="163"/>
      <c r="FNO3" s="163"/>
      <c r="FNP3" s="163"/>
      <c r="FNQ3" s="163"/>
      <c r="FNR3" s="163"/>
      <c r="FNS3" s="163"/>
      <c r="FNT3" s="163"/>
      <c r="FNU3" s="163"/>
      <c r="FNV3" s="163"/>
      <c r="FNW3" s="163"/>
      <c r="FNX3" s="163"/>
      <c r="FNY3" s="163"/>
      <c r="FNZ3" s="163"/>
      <c r="FOA3" s="163"/>
      <c r="FOB3" s="163"/>
      <c r="FOC3" s="163"/>
      <c r="FOD3" s="163"/>
      <c r="FOE3" s="163"/>
      <c r="FOF3" s="163"/>
      <c r="FOG3" s="163"/>
      <c r="FOH3" s="163"/>
      <c r="FOI3" s="163"/>
      <c r="FOJ3" s="163"/>
      <c r="FOK3" s="163"/>
      <c r="FOL3" s="163"/>
      <c r="FOM3" s="163"/>
      <c r="FON3" s="163"/>
      <c r="FOO3" s="163"/>
      <c r="FOP3" s="163"/>
      <c r="FOQ3" s="163"/>
      <c r="FOR3" s="163"/>
      <c r="FOS3" s="163"/>
      <c r="FOT3" s="163"/>
      <c r="FOU3" s="163"/>
      <c r="FOV3" s="163"/>
      <c r="FOW3" s="163"/>
      <c r="FOX3" s="163"/>
      <c r="FOY3" s="163"/>
      <c r="FOZ3" s="163"/>
      <c r="FPA3" s="163"/>
      <c r="FPB3" s="163"/>
      <c r="FPC3" s="163"/>
      <c r="FPD3" s="163"/>
      <c r="FPE3" s="163"/>
      <c r="FPF3" s="163"/>
      <c r="FPG3" s="163"/>
      <c r="FPH3" s="163"/>
      <c r="FPI3" s="163"/>
      <c r="FPJ3" s="163"/>
      <c r="FPK3" s="163"/>
      <c r="FPL3" s="163"/>
      <c r="FPM3" s="163"/>
      <c r="FPN3" s="163"/>
      <c r="FPO3" s="163"/>
      <c r="FPP3" s="163"/>
      <c r="FPQ3" s="163"/>
      <c r="FPR3" s="163"/>
      <c r="FPS3" s="163"/>
      <c r="FPT3" s="163"/>
      <c r="FPU3" s="163"/>
      <c r="FPV3" s="163"/>
      <c r="FPW3" s="163"/>
      <c r="FPX3" s="163"/>
      <c r="FPY3" s="163"/>
      <c r="FPZ3" s="163"/>
      <c r="FQA3" s="163"/>
      <c r="FQB3" s="163"/>
      <c r="FQC3" s="163"/>
      <c r="FQD3" s="163"/>
      <c r="FQE3" s="163"/>
      <c r="FQF3" s="163"/>
      <c r="FQG3" s="163"/>
      <c r="FQH3" s="163"/>
      <c r="FQI3" s="163"/>
      <c r="FQJ3" s="163"/>
      <c r="FQK3" s="163"/>
      <c r="FQL3" s="163"/>
      <c r="FQM3" s="163"/>
      <c r="FQN3" s="163"/>
      <c r="FQO3" s="163"/>
      <c r="FQP3" s="163"/>
      <c r="FQQ3" s="163"/>
      <c r="FQR3" s="163"/>
      <c r="FQS3" s="163"/>
      <c r="FQT3" s="163"/>
      <c r="FQU3" s="163"/>
      <c r="FQV3" s="163"/>
      <c r="FQW3" s="163"/>
      <c r="FQX3" s="163"/>
      <c r="FQY3" s="163"/>
      <c r="FQZ3" s="163"/>
      <c r="FRA3" s="163"/>
      <c r="FRB3" s="163"/>
      <c r="FRC3" s="163"/>
      <c r="FRD3" s="163"/>
      <c r="FRE3" s="163"/>
      <c r="FRF3" s="163"/>
      <c r="FRG3" s="163"/>
      <c r="FRH3" s="163"/>
      <c r="FRI3" s="163"/>
      <c r="FRJ3" s="163"/>
      <c r="FRK3" s="163"/>
      <c r="FRL3" s="163"/>
      <c r="FRM3" s="163"/>
      <c r="FRN3" s="163"/>
      <c r="FRO3" s="163"/>
      <c r="FRP3" s="163"/>
      <c r="FRQ3" s="163"/>
      <c r="FRR3" s="163"/>
      <c r="FRS3" s="163"/>
      <c r="FRT3" s="163"/>
      <c r="FRU3" s="163"/>
      <c r="FRV3" s="163"/>
      <c r="FRW3" s="163"/>
      <c r="FRX3" s="163"/>
      <c r="FRY3" s="163"/>
      <c r="FRZ3" s="163"/>
      <c r="FSA3" s="163"/>
      <c r="FSB3" s="163"/>
      <c r="FSC3" s="163"/>
      <c r="FSD3" s="163"/>
      <c r="FSE3" s="163"/>
      <c r="FSF3" s="163"/>
      <c r="FSG3" s="163"/>
      <c r="FSH3" s="163"/>
      <c r="FSI3" s="163"/>
      <c r="FSJ3" s="163"/>
      <c r="FSK3" s="163"/>
      <c r="FSL3" s="163"/>
      <c r="FSM3" s="163"/>
      <c r="FSN3" s="163"/>
      <c r="FSO3" s="163"/>
      <c r="FSP3" s="163"/>
      <c r="FSQ3" s="163"/>
      <c r="FSR3" s="163"/>
      <c r="FSS3" s="163"/>
      <c r="FST3" s="163"/>
      <c r="FSU3" s="163"/>
      <c r="FSV3" s="163"/>
      <c r="FSW3" s="163"/>
      <c r="FSX3" s="163"/>
      <c r="FSY3" s="163"/>
      <c r="FSZ3" s="163"/>
      <c r="FTA3" s="163"/>
      <c r="FTB3" s="163"/>
      <c r="FTC3" s="163"/>
      <c r="FTD3" s="163"/>
      <c r="FTE3" s="163"/>
      <c r="FTF3" s="163"/>
      <c r="FTG3" s="163"/>
      <c r="FTH3" s="163"/>
      <c r="FTI3" s="163"/>
      <c r="FTJ3" s="163"/>
      <c r="FTK3" s="163"/>
      <c r="FTL3" s="163"/>
      <c r="FTM3" s="163"/>
      <c r="FTN3" s="163"/>
      <c r="FTO3" s="163"/>
      <c r="FTP3" s="163"/>
      <c r="FTQ3" s="163"/>
      <c r="FTR3" s="163"/>
      <c r="FTS3" s="163"/>
      <c r="FTT3" s="163"/>
      <c r="FTU3" s="163"/>
      <c r="FTV3" s="163"/>
      <c r="FTW3" s="163"/>
      <c r="FTX3" s="163"/>
      <c r="FTY3" s="163"/>
      <c r="FTZ3" s="163"/>
      <c r="FUA3" s="163"/>
      <c r="FUB3" s="163"/>
      <c r="FUC3" s="163"/>
      <c r="FUD3" s="163"/>
      <c r="FUE3" s="163"/>
      <c r="FUF3" s="163"/>
      <c r="FUG3" s="163"/>
      <c r="FUH3" s="163"/>
      <c r="FUI3" s="163"/>
      <c r="FUJ3" s="163"/>
      <c r="FUK3" s="163"/>
      <c r="FUL3" s="163"/>
      <c r="FUM3" s="163"/>
      <c r="FUN3" s="163"/>
      <c r="FUO3" s="163"/>
      <c r="FUP3" s="163"/>
      <c r="FUQ3" s="163"/>
      <c r="FUR3" s="163"/>
      <c r="FUS3" s="163"/>
      <c r="FUT3" s="163"/>
      <c r="FUU3" s="163"/>
      <c r="FUV3" s="163"/>
      <c r="FUW3" s="163"/>
      <c r="FUX3" s="163"/>
      <c r="FUY3" s="163"/>
      <c r="FUZ3" s="163"/>
      <c r="FVA3" s="163"/>
      <c r="FVB3" s="163"/>
      <c r="FVC3" s="163"/>
      <c r="FVD3" s="163"/>
      <c r="FVE3" s="163"/>
      <c r="FVF3" s="163"/>
      <c r="FVG3" s="163"/>
      <c r="FVH3" s="163"/>
      <c r="FVI3" s="163"/>
      <c r="FVJ3" s="163"/>
      <c r="FVK3" s="163"/>
      <c r="FVL3" s="163"/>
      <c r="FVM3" s="163"/>
      <c r="FVN3" s="163"/>
      <c r="FVO3" s="163"/>
      <c r="FVP3" s="163"/>
      <c r="FVQ3" s="163"/>
      <c r="FVR3" s="163"/>
      <c r="FVS3" s="163"/>
      <c r="FVT3" s="163"/>
      <c r="FVU3" s="163"/>
      <c r="FVV3" s="163"/>
      <c r="FVW3" s="163"/>
      <c r="FVX3" s="163"/>
      <c r="FVY3" s="163"/>
      <c r="FVZ3" s="163"/>
      <c r="FWA3" s="163"/>
      <c r="FWB3" s="163"/>
      <c r="FWC3" s="163"/>
      <c r="FWD3" s="163"/>
      <c r="FWE3" s="163"/>
      <c r="FWF3" s="163"/>
      <c r="FWG3" s="163"/>
      <c r="FWH3" s="163"/>
      <c r="FWI3" s="163"/>
      <c r="FWJ3" s="163"/>
      <c r="FWK3" s="163"/>
      <c r="FWL3" s="163"/>
      <c r="FWM3" s="163"/>
      <c r="FWN3" s="163"/>
      <c r="FWO3" s="163"/>
      <c r="FWP3" s="163"/>
      <c r="FWQ3" s="163"/>
      <c r="FWR3" s="163"/>
      <c r="FWS3" s="163"/>
      <c r="FWT3" s="163"/>
      <c r="FWU3" s="163"/>
      <c r="FWV3" s="163"/>
      <c r="FWW3" s="163"/>
      <c r="FWX3" s="163"/>
      <c r="FWY3" s="163"/>
      <c r="FWZ3" s="163"/>
      <c r="FXA3" s="163"/>
      <c r="FXB3" s="163"/>
      <c r="FXC3" s="163"/>
      <c r="FXD3" s="163"/>
      <c r="FXE3" s="163"/>
      <c r="FXF3" s="163"/>
      <c r="FXG3" s="163"/>
      <c r="FXH3" s="163"/>
      <c r="FXI3" s="163"/>
      <c r="FXJ3" s="163"/>
      <c r="FXK3" s="163"/>
      <c r="FXL3" s="163"/>
      <c r="FXM3" s="163"/>
      <c r="FXN3" s="163"/>
      <c r="FXO3" s="163"/>
      <c r="FXP3" s="163"/>
      <c r="FXQ3" s="163"/>
      <c r="FXR3" s="163"/>
      <c r="FXS3" s="163"/>
      <c r="FXT3" s="163"/>
      <c r="FXU3" s="163"/>
      <c r="FXV3" s="163"/>
      <c r="FXW3" s="163"/>
      <c r="FXX3" s="163"/>
      <c r="FXY3" s="163"/>
      <c r="FXZ3" s="163"/>
      <c r="FYA3" s="163"/>
      <c r="FYB3" s="163"/>
      <c r="FYC3" s="163"/>
      <c r="FYD3" s="163"/>
      <c r="FYE3" s="163"/>
      <c r="FYF3" s="163"/>
      <c r="FYG3" s="163"/>
      <c r="FYH3" s="163"/>
      <c r="FYI3" s="163"/>
      <c r="FYJ3" s="163"/>
      <c r="FYK3" s="163"/>
      <c r="FYL3" s="163"/>
      <c r="FYM3" s="163"/>
      <c r="FYN3" s="163"/>
      <c r="FYO3" s="163"/>
      <c r="FYP3" s="163"/>
      <c r="FYQ3" s="163"/>
      <c r="FYR3" s="163"/>
      <c r="FYS3" s="163"/>
      <c r="FYT3" s="163"/>
      <c r="FYU3" s="163"/>
      <c r="FYV3" s="163"/>
      <c r="FYW3" s="163"/>
      <c r="FYX3" s="163"/>
      <c r="FYY3" s="163"/>
      <c r="FYZ3" s="163"/>
      <c r="FZA3" s="163"/>
      <c r="FZB3" s="163"/>
      <c r="FZC3" s="163"/>
      <c r="FZD3" s="163"/>
      <c r="FZE3" s="163"/>
      <c r="FZF3" s="163"/>
      <c r="FZG3" s="163"/>
      <c r="FZH3" s="163"/>
      <c r="FZI3" s="163"/>
      <c r="FZJ3" s="163"/>
      <c r="FZK3" s="163"/>
      <c r="FZL3" s="163"/>
      <c r="FZM3" s="163"/>
      <c r="FZN3" s="163"/>
      <c r="FZO3" s="163"/>
      <c r="FZP3" s="163"/>
      <c r="FZQ3" s="163"/>
      <c r="FZR3" s="163"/>
      <c r="FZS3" s="163"/>
      <c r="FZT3" s="163"/>
      <c r="FZU3" s="163"/>
      <c r="FZV3" s="163"/>
      <c r="FZW3" s="163"/>
      <c r="FZX3" s="163"/>
      <c r="FZY3" s="163"/>
      <c r="FZZ3" s="163"/>
      <c r="GAA3" s="163"/>
      <c r="GAB3" s="163"/>
      <c r="GAC3" s="163"/>
      <c r="GAD3" s="163"/>
      <c r="GAE3" s="163"/>
      <c r="GAF3" s="163"/>
      <c r="GAG3" s="163"/>
      <c r="GAH3" s="163"/>
      <c r="GAI3" s="163"/>
      <c r="GAJ3" s="163"/>
      <c r="GAK3" s="163"/>
      <c r="GAL3" s="163"/>
      <c r="GAM3" s="163"/>
      <c r="GAN3" s="163"/>
      <c r="GAO3" s="163"/>
      <c r="GAP3" s="163"/>
      <c r="GAQ3" s="163"/>
      <c r="GAR3" s="163"/>
      <c r="GAS3" s="163"/>
      <c r="GAT3" s="163"/>
      <c r="GAU3" s="163"/>
      <c r="GAV3" s="163"/>
      <c r="GAW3" s="163"/>
      <c r="GAX3" s="163"/>
      <c r="GAY3" s="163"/>
      <c r="GAZ3" s="163"/>
      <c r="GBA3" s="163"/>
      <c r="GBB3" s="163"/>
      <c r="GBC3" s="163"/>
      <c r="GBD3" s="163"/>
      <c r="GBE3" s="163"/>
      <c r="GBF3" s="163"/>
      <c r="GBG3" s="163"/>
      <c r="GBH3" s="163"/>
      <c r="GBI3" s="163"/>
      <c r="GBJ3" s="163"/>
      <c r="GBK3" s="163"/>
      <c r="GBL3" s="163"/>
      <c r="GBM3" s="163"/>
      <c r="GBN3" s="163"/>
      <c r="GBO3" s="163"/>
      <c r="GBP3" s="163"/>
      <c r="GBQ3" s="163"/>
      <c r="GBR3" s="163"/>
      <c r="GBS3" s="163"/>
      <c r="GBT3" s="163"/>
      <c r="GBU3" s="163"/>
      <c r="GBV3" s="163"/>
      <c r="GBW3" s="163"/>
      <c r="GBX3" s="163"/>
      <c r="GBY3" s="163"/>
      <c r="GBZ3" s="163"/>
      <c r="GCA3" s="163"/>
      <c r="GCB3" s="163"/>
      <c r="GCC3" s="163"/>
      <c r="GCD3" s="163"/>
      <c r="GCE3" s="163"/>
      <c r="GCF3" s="163"/>
      <c r="GCG3" s="163"/>
      <c r="GCH3" s="163"/>
      <c r="GCI3" s="163"/>
      <c r="GCJ3" s="163"/>
      <c r="GCK3" s="163"/>
      <c r="GCL3" s="163"/>
      <c r="GCM3" s="163"/>
      <c r="GCN3" s="163"/>
      <c r="GCO3" s="163"/>
      <c r="GCP3" s="163"/>
      <c r="GCQ3" s="163"/>
      <c r="GCR3" s="163"/>
      <c r="GCS3" s="163"/>
      <c r="GCT3" s="163"/>
      <c r="GCU3" s="163"/>
      <c r="GCV3" s="163"/>
      <c r="GCW3" s="163"/>
      <c r="GCX3" s="163"/>
      <c r="GCY3" s="163"/>
      <c r="GCZ3" s="163"/>
      <c r="GDA3" s="163"/>
      <c r="GDB3" s="163"/>
      <c r="GDC3" s="163"/>
      <c r="GDD3" s="163"/>
      <c r="GDE3" s="163"/>
      <c r="GDF3" s="163"/>
      <c r="GDG3" s="163"/>
      <c r="GDH3" s="163"/>
      <c r="GDI3" s="163"/>
      <c r="GDJ3" s="163"/>
      <c r="GDK3" s="163"/>
      <c r="GDL3" s="163"/>
      <c r="GDM3" s="163"/>
      <c r="GDN3" s="163"/>
      <c r="GDO3" s="163"/>
      <c r="GDP3" s="163"/>
      <c r="GDQ3" s="163"/>
      <c r="GDR3" s="163"/>
      <c r="GDS3" s="163"/>
      <c r="GDT3" s="163"/>
      <c r="GDU3" s="163"/>
      <c r="GDV3" s="163"/>
      <c r="GDW3" s="163"/>
      <c r="GDX3" s="163"/>
      <c r="GDY3" s="163"/>
      <c r="GDZ3" s="163"/>
      <c r="GEA3" s="163"/>
      <c r="GEB3" s="163"/>
      <c r="GEC3" s="163"/>
      <c r="GED3" s="163"/>
      <c r="GEE3" s="163"/>
      <c r="GEF3" s="163"/>
      <c r="GEG3" s="163"/>
      <c r="GEH3" s="163"/>
      <c r="GEI3" s="163"/>
      <c r="GEJ3" s="163"/>
      <c r="GEK3" s="163"/>
      <c r="GEL3" s="163"/>
      <c r="GEM3" s="163"/>
      <c r="GEN3" s="163"/>
      <c r="GEO3" s="163"/>
      <c r="GEP3" s="163"/>
      <c r="GEQ3" s="163"/>
      <c r="GER3" s="163"/>
      <c r="GES3" s="163"/>
      <c r="GET3" s="163"/>
      <c r="GEU3" s="163"/>
      <c r="GEV3" s="163"/>
      <c r="GEW3" s="163"/>
      <c r="GEX3" s="163"/>
      <c r="GEY3" s="163"/>
      <c r="GEZ3" s="163"/>
      <c r="GFA3" s="163"/>
      <c r="GFB3" s="163"/>
      <c r="GFC3" s="163"/>
      <c r="GFD3" s="163"/>
      <c r="GFE3" s="163"/>
      <c r="GFF3" s="163"/>
      <c r="GFG3" s="163"/>
      <c r="GFH3" s="163"/>
      <c r="GFI3" s="163"/>
      <c r="GFJ3" s="163"/>
      <c r="GFK3" s="163"/>
      <c r="GFL3" s="163"/>
      <c r="GFM3" s="163"/>
      <c r="GFN3" s="163"/>
      <c r="GFO3" s="163"/>
      <c r="GFP3" s="163"/>
      <c r="GFQ3" s="163"/>
      <c r="GFR3" s="163"/>
      <c r="GFS3" s="163"/>
      <c r="GFT3" s="163"/>
      <c r="GFU3" s="163"/>
      <c r="GFV3" s="163"/>
      <c r="GFW3" s="163"/>
      <c r="GFX3" s="163"/>
      <c r="GFY3" s="163"/>
      <c r="GFZ3" s="163"/>
      <c r="GGA3" s="163"/>
      <c r="GGB3" s="163"/>
      <c r="GGC3" s="163"/>
      <c r="GGD3" s="163"/>
      <c r="GGE3" s="163"/>
      <c r="GGF3" s="163"/>
      <c r="GGG3" s="163"/>
      <c r="GGH3" s="163"/>
      <c r="GGI3" s="163"/>
      <c r="GGJ3" s="163"/>
      <c r="GGK3" s="163"/>
      <c r="GGL3" s="163"/>
      <c r="GGM3" s="163"/>
      <c r="GGN3" s="163"/>
      <c r="GGO3" s="163"/>
      <c r="GGP3" s="163"/>
      <c r="GGQ3" s="163"/>
      <c r="GGR3" s="163"/>
      <c r="GGS3" s="163"/>
      <c r="GGT3" s="163"/>
      <c r="GGU3" s="163"/>
      <c r="GGV3" s="163"/>
      <c r="GGW3" s="163"/>
      <c r="GGX3" s="163"/>
      <c r="GGY3" s="163"/>
      <c r="GGZ3" s="163"/>
      <c r="GHA3" s="163"/>
      <c r="GHB3" s="163"/>
      <c r="GHC3" s="163"/>
      <c r="GHD3" s="163"/>
      <c r="GHE3" s="163"/>
      <c r="GHF3" s="163"/>
      <c r="GHG3" s="163"/>
      <c r="GHH3" s="163"/>
      <c r="GHI3" s="163"/>
      <c r="GHJ3" s="163"/>
      <c r="GHK3" s="163"/>
      <c r="GHL3" s="163"/>
      <c r="GHM3" s="163"/>
      <c r="GHN3" s="163"/>
      <c r="GHO3" s="163"/>
      <c r="GHP3" s="163"/>
      <c r="GHQ3" s="163"/>
      <c r="GHR3" s="163"/>
      <c r="GHS3" s="163"/>
      <c r="GHT3" s="163"/>
      <c r="GHU3" s="163"/>
      <c r="GHV3" s="163"/>
      <c r="GHW3" s="163"/>
      <c r="GHX3" s="163"/>
      <c r="GHY3" s="163"/>
      <c r="GHZ3" s="163"/>
      <c r="GIA3" s="163"/>
      <c r="GIB3" s="163"/>
      <c r="GIC3" s="163"/>
      <c r="GID3" s="163"/>
      <c r="GIE3" s="163"/>
      <c r="GIF3" s="163"/>
      <c r="GIG3" s="163"/>
      <c r="GIH3" s="163"/>
      <c r="GII3" s="163"/>
      <c r="GIJ3" s="163"/>
      <c r="GIK3" s="163"/>
      <c r="GIL3" s="163"/>
      <c r="GIM3" s="163"/>
      <c r="GIN3" s="163"/>
      <c r="GIO3" s="163"/>
      <c r="GIP3" s="163"/>
      <c r="GIQ3" s="163"/>
      <c r="GIR3" s="163"/>
      <c r="GIS3" s="163"/>
      <c r="GIT3" s="163"/>
      <c r="GIU3" s="163"/>
      <c r="GIV3" s="163"/>
      <c r="GIW3" s="163"/>
      <c r="GIX3" s="163"/>
      <c r="GIY3" s="163"/>
      <c r="GIZ3" s="163"/>
      <c r="GJA3" s="163"/>
      <c r="GJB3" s="163"/>
      <c r="GJC3" s="163"/>
      <c r="GJD3" s="163"/>
      <c r="GJE3" s="163"/>
      <c r="GJF3" s="163"/>
      <c r="GJG3" s="163"/>
      <c r="GJH3" s="163"/>
      <c r="GJI3" s="163"/>
      <c r="GJJ3" s="163"/>
      <c r="GJK3" s="163"/>
      <c r="GJL3" s="163"/>
      <c r="GJM3" s="163"/>
      <c r="GJN3" s="163"/>
      <c r="GJO3" s="163"/>
      <c r="GJP3" s="163"/>
      <c r="GJQ3" s="163"/>
      <c r="GJR3" s="163"/>
      <c r="GJS3" s="163"/>
      <c r="GJT3" s="163"/>
      <c r="GJU3" s="163"/>
      <c r="GJV3" s="163"/>
      <c r="GJW3" s="163"/>
      <c r="GJX3" s="163"/>
      <c r="GJY3" s="163"/>
      <c r="GJZ3" s="163"/>
      <c r="GKA3" s="163"/>
      <c r="GKB3" s="163"/>
      <c r="GKC3" s="163"/>
      <c r="GKD3" s="163"/>
      <c r="GKE3" s="163"/>
      <c r="GKF3" s="163"/>
      <c r="GKG3" s="163"/>
      <c r="GKH3" s="163"/>
      <c r="GKI3" s="163"/>
      <c r="GKJ3" s="163"/>
      <c r="GKK3" s="163"/>
      <c r="GKL3" s="163"/>
      <c r="GKM3" s="163"/>
      <c r="GKN3" s="163"/>
      <c r="GKO3" s="163"/>
      <c r="GKP3" s="163"/>
      <c r="GKQ3" s="163"/>
      <c r="GKR3" s="163"/>
      <c r="GKS3" s="163"/>
      <c r="GKT3" s="163"/>
      <c r="GKU3" s="163"/>
      <c r="GKV3" s="163"/>
      <c r="GKW3" s="163"/>
      <c r="GKX3" s="163"/>
      <c r="GKY3" s="163"/>
      <c r="GKZ3" s="163"/>
      <c r="GLA3" s="163"/>
      <c r="GLB3" s="163"/>
      <c r="GLC3" s="163"/>
      <c r="GLD3" s="163"/>
      <c r="GLE3" s="163"/>
      <c r="GLF3" s="163"/>
      <c r="GLG3" s="163"/>
      <c r="GLH3" s="163"/>
      <c r="GLI3" s="163"/>
      <c r="GLJ3" s="163"/>
      <c r="GLK3" s="163"/>
      <c r="GLL3" s="163"/>
      <c r="GLM3" s="163"/>
      <c r="GLN3" s="163"/>
      <c r="GLO3" s="163"/>
      <c r="GLP3" s="163"/>
      <c r="GLQ3" s="163"/>
      <c r="GLR3" s="163"/>
      <c r="GLS3" s="163"/>
      <c r="GLT3" s="163"/>
      <c r="GLU3" s="163"/>
      <c r="GLV3" s="163"/>
      <c r="GLW3" s="163"/>
      <c r="GLX3" s="163"/>
      <c r="GLY3" s="163"/>
      <c r="GLZ3" s="163"/>
      <c r="GMA3" s="163"/>
      <c r="GMB3" s="163"/>
      <c r="GMC3" s="163"/>
      <c r="GMD3" s="163"/>
      <c r="GME3" s="163"/>
      <c r="GMF3" s="163"/>
      <c r="GMG3" s="163"/>
      <c r="GMH3" s="163"/>
      <c r="GMI3" s="163"/>
      <c r="GMJ3" s="163"/>
      <c r="GMK3" s="163"/>
      <c r="GML3" s="163"/>
      <c r="GMM3" s="163"/>
      <c r="GMN3" s="163"/>
      <c r="GMO3" s="163"/>
      <c r="GMP3" s="163"/>
      <c r="GMQ3" s="163"/>
      <c r="GMR3" s="163"/>
      <c r="GMS3" s="163"/>
      <c r="GMT3" s="163"/>
      <c r="GMU3" s="163"/>
      <c r="GMV3" s="163"/>
      <c r="GMW3" s="163"/>
      <c r="GMX3" s="163"/>
      <c r="GMY3" s="163"/>
      <c r="GMZ3" s="163"/>
      <c r="GNA3" s="163"/>
      <c r="GNB3" s="163"/>
      <c r="GNC3" s="163"/>
      <c r="GND3" s="163"/>
      <c r="GNE3" s="163"/>
      <c r="GNF3" s="163"/>
      <c r="GNG3" s="163"/>
      <c r="GNH3" s="163"/>
      <c r="GNI3" s="163"/>
      <c r="GNJ3" s="163"/>
      <c r="GNK3" s="163"/>
      <c r="GNL3" s="163"/>
      <c r="GNM3" s="163"/>
      <c r="GNN3" s="163"/>
      <c r="GNO3" s="163"/>
      <c r="GNP3" s="163"/>
      <c r="GNQ3" s="163"/>
      <c r="GNR3" s="163"/>
      <c r="GNS3" s="163"/>
      <c r="GNT3" s="163"/>
      <c r="GNU3" s="163"/>
      <c r="GNV3" s="163"/>
      <c r="GNW3" s="163"/>
      <c r="GNX3" s="163"/>
      <c r="GNY3" s="163"/>
      <c r="GNZ3" s="163"/>
      <c r="GOA3" s="163"/>
      <c r="GOB3" s="163"/>
      <c r="GOC3" s="163"/>
      <c r="GOD3" s="163"/>
      <c r="GOE3" s="163"/>
      <c r="GOF3" s="163"/>
      <c r="GOG3" s="163"/>
      <c r="GOH3" s="163"/>
      <c r="GOI3" s="163"/>
      <c r="GOJ3" s="163"/>
      <c r="GOK3" s="163"/>
      <c r="GOL3" s="163"/>
      <c r="GOM3" s="163"/>
      <c r="GON3" s="163"/>
      <c r="GOO3" s="163"/>
      <c r="GOP3" s="163"/>
      <c r="GOQ3" s="163"/>
      <c r="GOR3" s="163"/>
      <c r="GOS3" s="163"/>
      <c r="GOT3" s="163"/>
      <c r="GOU3" s="163"/>
      <c r="GOV3" s="163"/>
      <c r="GOW3" s="163"/>
      <c r="GOX3" s="163"/>
      <c r="GOY3" s="163"/>
      <c r="GOZ3" s="163"/>
      <c r="GPA3" s="163"/>
      <c r="GPB3" s="163"/>
      <c r="GPC3" s="163"/>
      <c r="GPD3" s="163"/>
      <c r="GPE3" s="163"/>
      <c r="GPF3" s="163"/>
      <c r="GPG3" s="163"/>
      <c r="GPH3" s="163"/>
      <c r="GPI3" s="163"/>
      <c r="GPJ3" s="163"/>
      <c r="GPK3" s="163"/>
      <c r="GPL3" s="163"/>
      <c r="GPM3" s="163"/>
      <c r="GPN3" s="163"/>
      <c r="GPO3" s="163"/>
      <c r="GPP3" s="163"/>
      <c r="GPQ3" s="163"/>
      <c r="GPR3" s="163"/>
      <c r="GPS3" s="163"/>
      <c r="GPT3" s="163"/>
      <c r="GPU3" s="163"/>
      <c r="GPV3" s="163"/>
      <c r="GPW3" s="163"/>
      <c r="GPX3" s="163"/>
      <c r="GPY3" s="163"/>
      <c r="GPZ3" s="163"/>
      <c r="GQA3" s="163"/>
      <c r="GQB3" s="163"/>
      <c r="GQC3" s="163"/>
      <c r="GQD3" s="163"/>
      <c r="GQE3" s="163"/>
      <c r="GQF3" s="163"/>
      <c r="GQG3" s="163"/>
      <c r="GQH3" s="163"/>
      <c r="GQI3" s="163"/>
      <c r="GQJ3" s="163"/>
      <c r="GQK3" s="163"/>
      <c r="GQL3" s="163"/>
      <c r="GQM3" s="163"/>
      <c r="GQN3" s="163"/>
      <c r="GQO3" s="163"/>
      <c r="GQP3" s="163"/>
      <c r="GQQ3" s="163"/>
      <c r="GQR3" s="163"/>
      <c r="GQS3" s="163"/>
      <c r="GQT3" s="163"/>
      <c r="GQU3" s="163"/>
      <c r="GQV3" s="163"/>
      <c r="GQW3" s="163"/>
      <c r="GQX3" s="163"/>
      <c r="GQY3" s="163"/>
      <c r="GQZ3" s="163"/>
      <c r="GRA3" s="163"/>
      <c r="GRB3" s="163"/>
      <c r="GRC3" s="163"/>
      <c r="GRD3" s="163"/>
      <c r="GRE3" s="163"/>
      <c r="GRF3" s="163"/>
      <c r="GRG3" s="163"/>
      <c r="GRH3" s="163"/>
      <c r="GRI3" s="163"/>
      <c r="GRJ3" s="163"/>
      <c r="GRK3" s="163"/>
      <c r="GRL3" s="163"/>
      <c r="GRM3" s="163"/>
      <c r="GRN3" s="163"/>
      <c r="GRO3" s="163"/>
      <c r="GRP3" s="163"/>
      <c r="GRQ3" s="163"/>
      <c r="GRR3" s="163"/>
      <c r="GRS3" s="163"/>
      <c r="GRT3" s="163"/>
      <c r="GRU3" s="163"/>
      <c r="GRV3" s="163"/>
      <c r="GRW3" s="163"/>
      <c r="GRX3" s="163"/>
      <c r="GRY3" s="163"/>
      <c r="GRZ3" s="163"/>
      <c r="GSA3" s="163"/>
      <c r="GSB3" s="163"/>
      <c r="GSC3" s="163"/>
      <c r="GSD3" s="163"/>
      <c r="GSE3" s="163"/>
      <c r="GSF3" s="163"/>
      <c r="GSG3" s="163"/>
      <c r="GSH3" s="163"/>
      <c r="GSI3" s="163"/>
      <c r="GSJ3" s="163"/>
      <c r="GSK3" s="163"/>
      <c r="GSL3" s="163"/>
      <c r="GSM3" s="163"/>
      <c r="GSN3" s="163"/>
      <c r="GSO3" s="163"/>
      <c r="GSP3" s="163"/>
      <c r="GSQ3" s="163"/>
      <c r="GSR3" s="163"/>
      <c r="GSS3" s="163"/>
      <c r="GST3" s="163"/>
      <c r="GSU3" s="163"/>
      <c r="GSV3" s="163"/>
      <c r="GSW3" s="163"/>
      <c r="GSX3" s="163"/>
      <c r="GSY3" s="163"/>
      <c r="GSZ3" s="163"/>
      <c r="GTA3" s="163"/>
      <c r="GTB3" s="163"/>
      <c r="GTC3" s="163"/>
      <c r="GTD3" s="163"/>
      <c r="GTE3" s="163"/>
      <c r="GTF3" s="163"/>
      <c r="GTG3" s="163"/>
      <c r="GTH3" s="163"/>
      <c r="GTI3" s="163"/>
      <c r="GTJ3" s="163"/>
      <c r="GTK3" s="163"/>
      <c r="GTL3" s="163"/>
      <c r="GTM3" s="163"/>
      <c r="GTN3" s="163"/>
      <c r="GTO3" s="163"/>
      <c r="GTP3" s="163"/>
      <c r="GTQ3" s="163"/>
      <c r="GTR3" s="163"/>
      <c r="GTS3" s="163"/>
      <c r="GTT3" s="163"/>
      <c r="GTU3" s="163"/>
      <c r="GTV3" s="163"/>
      <c r="GTW3" s="163"/>
      <c r="GTX3" s="163"/>
      <c r="GTY3" s="163"/>
      <c r="GTZ3" s="163"/>
      <c r="GUA3" s="163"/>
      <c r="GUB3" s="163"/>
      <c r="GUC3" s="163"/>
      <c r="GUD3" s="163"/>
      <c r="GUE3" s="163"/>
      <c r="GUF3" s="163"/>
      <c r="GUG3" s="163"/>
      <c r="GUH3" s="163"/>
      <c r="GUI3" s="163"/>
      <c r="GUJ3" s="163"/>
      <c r="GUK3" s="163"/>
      <c r="GUL3" s="163"/>
      <c r="GUM3" s="163"/>
      <c r="GUN3" s="163"/>
      <c r="GUO3" s="163"/>
      <c r="GUP3" s="163"/>
      <c r="GUQ3" s="163"/>
      <c r="GUR3" s="163"/>
      <c r="GUS3" s="163"/>
      <c r="GUT3" s="163"/>
      <c r="GUU3" s="163"/>
      <c r="GUV3" s="163"/>
      <c r="GUW3" s="163"/>
      <c r="GUX3" s="163"/>
      <c r="GUY3" s="163"/>
      <c r="GUZ3" s="163"/>
      <c r="GVA3" s="163"/>
      <c r="GVB3" s="163"/>
      <c r="GVC3" s="163"/>
      <c r="GVD3" s="163"/>
      <c r="GVE3" s="163"/>
      <c r="GVF3" s="163"/>
      <c r="GVG3" s="163"/>
      <c r="GVH3" s="163"/>
      <c r="GVI3" s="163"/>
      <c r="GVJ3" s="163"/>
      <c r="GVK3" s="163"/>
      <c r="GVL3" s="163"/>
      <c r="GVM3" s="163"/>
      <c r="GVN3" s="163"/>
      <c r="GVO3" s="163"/>
      <c r="GVP3" s="163"/>
      <c r="GVQ3" s="163"/>
      <c r="GVR3" s="163"/>
      <c r="GVS3" s="163"/>
      <c r="GVT3" s="163"/>
      <c r="GVU3" s="163"/>
      <c r="GVV3" s="163"/>
      <c r="GVW3" s="163"/>
      <c r="GVX3" s="163"/>
      <c r="GVY3" s="163"/>
      <c r="GVZ3" s="163"/>
      <c r="GWA3" s="163"/>
      <c r="GWB3" s="163"/>
      <c r="GWC3" s="163"/>
      <c r="GWD3" s="163"/>
      <c r="GWE3" s="163"/>
      <c r="GWF3" s="163"/>
      <c r="GWG3" s="163"/>
      <c r="GWH3" s="163"/>
      <c r="GWI3" s="163"/>
      <c r="GWJ3" s="163"/>
      <c r="GWK3" s="163"/>
      <c r="GWL3" s="163"/>
      <c r="GWM3" s="163"/>
      <c r="GWN3" s="163"/>
      <c r="GWO3" s="163"/>
      <c r="GWP3" s="163"/>
      <c r="GWQ3" s="163"/>
      <c r="GWR3" s="163"/>
      <c r="GWS3" s="163"/>
      <c r="GWT3" s="163"/>
      <c r="GWU3" s="163"/>
      <c r="GWV3" s="163"/>
      <c r="GWW3" s="163"/>
      <c r="GWX3" s="163"/>
      <c r="GWY3" s="163"/>
      <c r="GWZ3" s="163"/>
      <c r="GXA3" s="163"/>
      <c r="GXB3" s="163"/>
      <c r="GXC3" s="163"/>
      <c r="GXD3" s="163"/>
      <c r="GXE3" s="163"/>
      <c r="GXF3" s="163"/>
      <c r="GXG3" s="163"/>
      <c r="GXH3" s="163"/>
      <c r="GXI3" s="163"/>
      <c r="GXJ3" s="163"/>
      <c r="GXK3" s="163"/>
      <c r="GXL3" s="163"/>
      <c r="GXM3" s="163"/>
      <c r="GXN3" s="163"/>
      <c r="GXO3" s="163"/>
      <c r="GXP3" s="163"/>
      <c r="GXQ3" s="163"/>
      <c r="GXR3" s="163"/>
      <c r="GXS3" s="163"/>
      <c r="GXT3" s="163"/>
      <c r="GXU3" s="163"/>
      <c r="GXV3" s="163"/>
      <c r="GXW3" s="163"/>
      <c r="GXX3" s="163"/>
      <c r="GXY3" s="163"/>
      <c r="GXZ3" s="163"/>
      <c r="GYA3" s="163"/>
      <c r="GYB3" s="163"/>
      <c r="GYC3" s="163"/>
      <c r="GYD3" s="163"/>
      <c r="GYE3" s="163"/>
      <c r="GYF3" s="163"/>
      <c r="GYG3" s="163"/>
      <c r="GYH3" s="163"/>
      <c r="GYI3" s="163"/>
      <c r="GYJ3" s="163"/>
      <c r="GYK3" s="163"/>
      <c r="GYL3" s="163"/>
      <c r="GYM3" s="163"/>
      <c r="GYN3" s="163"/>
      <c r="GYO3" s="163"/>
      <c r="GYP3" s="163"/>
      <c r="GYQ3" s="163"/>
      <c r="GYR3" s="163"/>
      <c r="GYS3" s="163"/>
      <c r="GYT3" s="163"/>
      <c r="GYU3" s="163"/>
      <c r="GYV3" s="163"/>
      <c r="GYW3" s="163"/>
      <c r="GYX3" s="163"/>
      <c r="GYY3" s="163"/>
      <c r="GYZ3" s="163"/>
      <c r="GZA3" s="163"/>
      <c r="GZB3" s="163"/>
      <c r="GZC3" s="163"/>
      <c r="GZD3" s="163"/>
      <c r="GZE3" s="163"/>
      <c r="GZF3" s="163"/>
      <c r="GZG3" s="163"/>
      <c r="GZH3" s="163"/>
      <c r="GZI3" s="163"/>
      <c r="GZJ3" s="163"/>
      <c r="GZK3" s="163"/>
      <c r="GZL3" s="163"/>
      <c r="GZM3" s="163"/>
      <c r="GZN3" s="163"/>
      <c r="GZO3" s="163"/>
      <c r="GZP3" s="163"/>
      <c r="GZQ3" s="163"/>
      <c r="GZR3" s="163"/>
      <c r="GZS3" s="163"/>
      <c r="GZT3" s="163"/>
      <c r="GZU3" s="163"/>
      <c r="GZV3" s="163"/>
      <c r="GZW3" s="163"/>
      <c r="GZX3" s="163"/>
      <c r="GZY3" s="163"/>
      <c r="GZZ3" s="163"/>
      <c r="HAA3" s="163"/>
      <c r="HAB3" s="163"/>
      <c r="HAC3" s="163"/>
      <c r="HAD3" s="163"/>
      <c r="HAE3" s="163"/>
      <c r="HAF3" s="163"/>
      <c r="HAG3" s="163"/>
      <c r="HAH3" s="163"/>
      <c r="HAI3" s="163"/>
      <c r="HAJ3" s="163"/>
      <c r="HAK3" s="163"/>
      <c r="HAL3" s="163"/>
      <c r="HAM3" s="163"/>
      <c r="HAN3" s="163"/>
      <c r="HAO3" s="163"/>
      <c r="HAP3" s="163"/>
      <c r="HAQ3" s="163"/>
      <c r="HAR3" s="163"/>
      <c r="HAS3" s="163"/>
      <c r="HAT3" s="163"/>
      <c r="HAU3" s="163"/>
      <c r="HAV3" s="163"/>
      <c r="HAW3" s="163"/>
      <c r="HAX3" s="163"/>
      <c r="HAY3" s="163"/>
      <c r="HAZ3" s="163"/>
      <c r="HBA3" s="163"/>
      <c r="HBB3" s="163"/>
      <c r="HBC3" s="163"/>
      <c r="HBD3" s="163"/>
      <c r="HBE3" s="163"/>
      <c r="HBF3" s="163"/>
      <c r="HBG3" s="163"/>
      <c r="HBH3" s="163"/>
      <c r="HBI3" s="163"/>
      <c r="HBJ3" s="163"/>
      <c r="HBK3" s="163"/>
      <c r="HBL3" s="163"/>
      <c r="HBM3" s="163"/>
      <c r="HBN3" s="163"/>
      <c r="HBO3" s="163"/>
      <c r="HBP3" s="163"/>
      <c r="HBQ3" s="163"/>
      <c r="HBR3" s="163"/>
      <c r="HBS3" s="163"/>
      <c r="HBT3" s="163"/>
      <c r="HBU3" s="163"/>
      <c r="HBV3" s="163"/>
      <c r="HBW3" s="163"/>
      <c r="HBX3" s="163"/>
      <c r="HBY3" s="163"/>
      <c r="HBZ3" s="163"/>
      <c r="HCA3" s="163"/>
      <c r="HCB3" s="163"/>
      <c r="HCC3" s="163"/>
      <c r="HCD3" s="163"/>
      <c r="HCE3" s="163"/>
      <c r="HCF3" s="163"/>
      <c r="HCG3" s="163"/>
      <c r="HCH3" s="163"/>
      <c r="HCI3" s="163"/>
      <c r="HCJ3" s="163"/>
      <c r="HCK3" s="163"/>
      <c r="HCL3" s="163"/>
      <c r="HCM3" s="163"/>
      <c r="HCN3" s="163"/>
      <c r="HCO3" s="163"/>
      <c r="HCP3" s="163"/>
      <c r="HCQ3" s="163"/>
      <c r="HCR3" s="163"/>
      <c r="HCS3" s="163"/>
      <c r="HCT3" s="163"/>
      <c r="HCU3" s="163"/>
      <c r="HCV3" s="163"/>
      <c r="HCW3" s="163"/>
      <c r="HCX3" s="163"/>
      <c r="HCY3" s="163"/>
      <c r="HCZ3" s="163"/>
      <c r="HDA3" s="163"/>
      <c r="HDB3" s="163"/>
      <c r="HDC3" s="163"/>
      <c r="HDD3" s="163"/>
      <c r="HDE3" s="163"/>
      <c r="HDF3" s="163"/>
      <c r="HDG3" s="163"/>
      <c r="HDH3" s="163"/>
      <c r="HDI3" s="163"/>
      <c r="HDJ3" s="163"/>
      <c r="HDK3" s="163"/>
      <c r="HDL3" s="163"/>
      <c r="HDM3" s="163"/>
      <c r="HDN3" s="163"/>
      <c r="HDO3" s="163"/>
      <c r="HDP3" s="163"/>
      <c r="HDQ3" s="163"/>
      <c r="HDR3" s="163"/>
      <c r="HDS3" s="163"/>
      <c r="HDT3" s="163"/>
      <c r="HDU3" s="163"/>
      <c r="HDV3" s="163"/>
      <c r="HDW3" s="163"/>
      <c r="HDX3" s="163"/>
      <c r="HDY3" s="163"/>
      <c r="HDZ3" s="163"/>
      <c r="HEA3" s="163"/>
      <c r="HEB3" s="163"/>
      <c r="HEC3" s="163"/>
      <c r="HED3" s="163"/>
      <c r="HEE3" s="163"/>
      <c r="HEF3" s="163"/>
      <c r="HEG3" s="163"/>
      <c r="HEH3" s="163"/>
      <c r="HEI3" s="163"/>
      <c r="HEJ3" s="163"/>
      <c r="HEK3" s="163"/>
      <c r="HEL3" s="163"/>
      <c r="HEM3" s="163"/>
      <c r="HEN3" s="163"/>
      <c r="HEO3" s="163"/>
      <c r="HEP3" s="163"/>
      <c r="HEQ3" s="163"/>
      <c r="HER3" s="163"/>
      <c r="HES3" s="163"/>
      <c r="HET3" s="163"/>
      <c r="HEU3" s="163"/>
      <c r="HEV3" s="163"/>
      <c r="HEW3" s="163"/>
      <c r="HEX3" s="163"/>
      <c r="HEY3" s="163"/>
      <c r="HEZ3" s="163"/>
      <c r="HFA3" s="163"/>
      <c r="HFB3" s="163"/>
      <c r="HFC3" s="163"/>
      <c r="HFD3" s="163"/>
      <c r="HFE3" s="163"/>
      <c r="HFF3" s="163"/>
      <c r="HFG3" s="163"/>
      <c r="HFH3" s="163"/>
      <c r="HFI3" s="163"/>
      <c r="HFJ3" s="163"/>
      <c r="HFK3" s="163"/>
      <c r="HFL3" s="163"/>
      <c r="HFM3" s="163"/>
      <c r="HFN3" s="163"/>
      <c r="HFO3" s="163"/>
      <c r="HFP3" s="163"/>
      <c r="HFQ3" s="163"/>
      <c r="HFR3" s="163"/>
      <c r="HFS3" s="163"/>
      <c r="HFT3" s="163"/>
      <c r="HFU3" s="163"/>
      <c r="HFV3" s="163"/>
      <c r="HFW3" s="163"/>
      <c r="HFX3" s="163"/>
      <c r="HFY3" s="163"/>
      <c r="HFZ3" s="163"/>
      <c r="HGA3" s="163"/>
      <c r="HGB3" s="163"/>
      <c r="HGC3" s="163"/>
      <c r="HGD3" s="163"/>
      <c r="HGE3" s="163"/>
      <c r="HGF3" s="163"/>
      <c r="HGG3" s="163"/>
      <c r="HGH3" s="163"/>
      <c r="HGI3" s="163"/>
      <c r="HGJ3" s="163"/>
      <c r="HGK3" s="163"/>
      <c r="HGL3" s="163"/>
      <c r="HGM3" s="163"/>
      <c r="HGN3" s="163"/>
      <c r="HGO3" s="163"/>
      <c r="HGP3" s="163"/>
      <c r="HGQ3" s="163"/>
      <c r="HGR3" s="163"/>
      <c r="HGS3" s="163"/>
      <c r="HGT3" s="163"/>
      <c r="HGU3" s="163"/>
      <c r="HGV3" s="163"/>
      <c r="HGW3" s="163"/>
      <c r="HGX3" s="163"/>
      <c r="HGY3" s="163"/>
      <c r="HGZ3" s="163"/>
      <c r="HHA3" s="163"/>
      <c r="HHB3" s="163"/>
      <c r="HHC3" s="163"/>
      <c r="HHD3" s="163"/>
      <c r="HHE3" s="163"/>
      <c r="HHF3" s="163"/>
      <c r="HHG3" s="163"/>
      <c r="HHH3" s="163"/>
      <c r="HHI3" s="163"/>
      <c r="HHJ3" s="163"/>
      <c r="HHK3" s="163"/>
      <c r="HHL3" s="163"/>
      <c r="HHM3" s="163"/>
      <c r="HHN3" s="163"/>
      <c r="HHO3" s="163"/>
      <c r="HHP3" s="163"/>
      <c r="HHQ3" s="163"/>
      <c r="HHR3" s="163"/>
      <c r="HHS3" s="163"/>
      <c r="HHT3" s="163"/>
      <c r="HHU3" s="163"/>
      <c r="HHV3" s="163"/>
      <c r="HHW3" s="163"/>
      <c r="HHX3" s="163"/>
      <c r="HHY3" s="163"/>
      <c r="HHZ3" s="163"/>
      <c r="HIA3" s="163"/>
      <c r="HIB3" s="163"/>
      <c r="HIC3" s="163"/>
      <c r="HID3" s="163"/>
      <c r="HIE3" s="163"/>
      <c r="HIF3" s="163"/>
      <c r="HIG3" s="163"/>
      <c r="HIH3" s="163"/>
      <c r="HII3" s="163"/>
      <c r="HIJ3" s="163"/>
      <c r="HIK3" s="163"/>
      <c r="HIL3" s="163"/>
      <c r="HIM3" s="163"/>
      <c r="HIN3" s="163"/>
      <c r="HIO3" s="163"/>
      <c r="HIP3" s="163"/>
      <c r="HIQ3" s="163"/>
      <c r="HIR3" s="163"/>
      <c r="HIS3" s="163"/>
      <c r="HIT3" s="163"/>
      <c r="HIU3" s="163"/>
      <c r="HIV3" s="163"/>
      <c r="HIW3" s="163"/>
      <c r="HIX3" s="163"/>
      <c r="HIY3" s="163"/>
      <c r="HIZ3" s="163"/>
      <c r="HJA3" s="163"/>
      <c r="HJB3" s="163"/>
      <c r="HJC3" s="163"/>
      <c r="HJD3" s="163"/>
      <c r="HJE3" s="163"/>
      <c r="HJF3" s="163"/>
      <c r="HJG3" s="163"/>
      <c r="HJH3" s="163"/>
      <c r="HJI3" s="163"/>
      <c r="HJJ3" s="163"/>
      <c r="HJK3" s="163"/>
      <c r="HJL3" s="163"/>
      <c r="HJM3" s="163"/>
      <c r="HJN3" s="163"/>
      <c r="HJO3" s="163"/>
      <c r="HJP3" s="163"/>
      <c r="HJQ3" s="163"/>
      <c r="HJR3" s="163"/>
      <c r="HJS3" s="163"/>
      <c r="HJT3" s="163"/>
      <c r="HJU3" s="163"/>
      <c r="HJV3" s="163"/>
      <c r="HJW3" s="163"/>
      <c r="HJX3" s="163"/>
      <c r="HJY3" s="163"/>
      <c r="HJZ3" s="163"/>
      <c r="HKA3" s="163"/>
      <c r="HKB3" s="163"/>
      <c r="HKC3" s="163"/>
      <c r="HKD3" s="163"/>
      <c r="HKE3" s="163"/>
      <c r="HKF3" s="163"/>
      <c r="HKG3" s="163"/>
      <c r="HKH3" s="163"/>
      <c r="HKI3" s="163"/>
      <c r="HKJ3" s="163"/>
      <c r="HKK3" s="163"/>
      <c r="HKL3" s="163"/>
      <c r="HKM3" s="163"/>
      <c r="HKN3" s="163"/>
      <c r="HKO3" s="163"/>
      <c r="HKP3" s="163"/>
      <c r="HKQ3" s="163"/>
      <c r="HKR3" s="163"/>
      <c r="HKS3" s="163"/>
      <c r="HKT3" s="163"/>
      <c r="HKU3" s="163"/>
      <c r="HKV3" s="163"/>
      <c r="HKW3" s="163"/>
      <c r="HKX3" s="163"/>
      <c r="HKY3" s="163"/>
      <c r="HKZ3" s="163"/>
      <c r="HLA3" s="163"/>
      <c r="HLB3" s="163"/>
      <c r="HLC3" s="163"/>
      <c r="HLD3" s="163"/>
      <c r="HLE3" s="163"/>
      <c r="HLF3" s="163"/>
      <c r="HLG3" s="163"/>
      <c r="HLH3" s="163"/>
      <c r="HLI3" s="163"/>
      <c r="HLJ3" s="163"/>
      <c r="HLK3" s="163"/>
      <c r="HLL3" s="163"/>
      <c r="HLM3" s="163"/>
      <c r="HLN3" s="163"/>
      <c r="HLO3" s="163"/>
      <c r="HLP3" s="163"/>
      <c r="HLQ3" s="163"/>
      <c r="HLR3" s="163"/>
      <c r="HLS3" s="163"/>
      <c r="HLT3" s="163"/>
      <c r="HLU3" s="163"/>
      <c r="HLV3" s="163"/>
      <c r="HLW3" s="163"/>
      <c r="HLX3" s="163"/>
      <c r="HLY3" s="163"/>
      <c r="HLZ3" s="163"/>
      <c r="HMA3" s="163"/>
      <c r="HMB3" s="163"/>
      <c r="HMC3" s="163"/>
      <c r="HMD3" s="163"/>
      <c r="HME3" s="163"/>
      <c r="HMF3" s="163"/>
      <c r="HMG3" s="163"/>
      <c r="HMH3" s="163"/>
      <c r="HMI3" s="163"/>
      <c r="HMJ3" s="163"/>
      <c r="HMK3" s="163"/>
      <c r="HML3" s="163"/>
      <c r="HMM3" s="163"/>
      <c r="HMN3" s="163"/>
      <c r="HMO3" s="163"/>
      <c r="HMP3" s="163"/>
      <c r="HMQ3" s="163"/>
      <c r="HMR3" s="163"/>
      <c r="HMS3" s="163"/>
      <c r="HMT3" s="163"/>
      <c r="HMU3" s="163"/>
      <c r="HMV3" s="163"/>
      <c r="HMW3" s="163"/>
      <c r="HMX3" s="163"/>
      <c r="HMY3" s="163"/>
      <c r="HMZ3" s="163"/>
      <c r="HNA3" s="163"/>
      <c r="HNB3" s="163"/>
      <c r="HNC3" s="163"/>
      <c r="HND3" s="163"/>
      <c r="HNE3" s="163"/>
      <c r="HNF3" s="163"/>
      <c r="HNG3" s="163"/>
      <c r="HNH3" s="163"/>
      <c r="HNI3" s="163"/>
      <c r="HNJ3" s="163"/>
      <c r="HNK3" s="163"/>
      <c r="HNL3" s="163"/>
      <c r="HNM3" s="163"/>
      <c r="HNN3" s="163"/>
      <c r="HNO3" s="163"/>
      <c r="HNP3" s="163"/>
      <c r="HNQ3" s="163"/>
      <c r="HNR3" s="163"/>
      <c r="HNS3" s="163"/>
      <c r="HNT3" s="163"/>
      <c r="HNU3" s="163"/>
      <c r="HNV3" s="163"/>
      <c r="HNW3" s="163"/>
      <c r="HNX3" s="163"/>
      <c r="HNY3" s="163"/>
      <c r="HNZ3" s="163"/>
      <c r="HOA3" s="163"/>
      <c r="HOB3" s="163"/>
      <c r="HOC3" s="163"/>
      <c r="HOD3" s="163"/>
      <c r="HOE3" s="163"/>
      <c r="HOF3" s="163"/>
      <c r="HOG3" s="163"/>
      <c r="HOH3" s="163"/>
      <c r="HOI3" s="163"/>
      <c r="HOJ3" s="163"/>
      <c r="HOK3" s="163"/>
      <c r="HOL3" s="163"/>
      <c r="HOM3" s="163"/>
      <c r="HON3" s="163"/>
      <c r="HOO3" s="163"/>
      <c r="HOP3" s="163"/>
      <c r="HOQ3" s="163"/>
      <c r="HOR3" s="163"/>
      <c r="HOS3" s="163"/>
      <c r="HOT3" s="163"/>
      <c r="HOU3" s="163"/>
      <c r="HOV3" s="163"/>
      <c r="HOW3" s="163"/>
      <c r="HOX3" s="163"/>
      <c r="HOY3" s="163"/>
      <c r="HOZ3" s="163"/>
      <c r="HPA3" s="163"/>
      <c r="HPB3" s="163"/>
      <c r="HPC3" s="163"/>
      <c r="HPD3" s="163"/>
      <c r="HPE3" s="163"/>
      <c r="HPF3" s="163"/>
      <c r="HPG3" s="163"/>
      <c r="HPH3" s="163"/>
      <c r="HPI3" s="163"/>
      <c r="HPJ3" s="163"/>
      <c r="HPK3" s="163"/>
      <c r="HPL3" s="163"/>
      <c r="HPM3" s="163"/>
      <c r="HPN3" s="163"/>
      <c r="HPO3" s="163"/>
      <c r="HPP3" s="163"/>
      <c r="HPQ3" s="163"/>
      <c r="HPR3" s="163"/>
      <c r="HPS3" s="163"/>
      <c r="HPT3" s="163"/>
      <c r="HPU3" s="163"/>
      <c r="HPV3" s="163"/>
      <c r="HPW3" s="163"/>
      <c r="HPX3" s="163"/>
      <c r="HPY3" s="163"/>
      <c r="HPZ3" s="163"/>
      <c r="HQA3" s="163"/>
      <c r="HQB3" s="163"/>
      <c r="HQC3" s="163"/>
      <c r="HQD3" s="163"/>
      <c r="HQE3" s="163"/>
      <c r="HQF3" s="163"/>
      <c r="HQG3" s="163"/>
      <c r="HQH3" s="163"/>
      <c r="HQI3" s="163"/>
      <c r="HQJ3" s="163"/>
      <c r="HQK3" s="163"/>
      <c r="HQL3" s="163"/>
      <c r="HQM3" s="163"/>
      <c r="HQN3" s="163"/>
      <c r="HQO3" s="163"/>
      <c r="HQP3" s="163"/>
      <c r="HQQ3" s="163"/>
      <c r="HQR3" s="163"/>
      <c r="HQS3" s="163"/>
      <c r="HQT3" s="163"/>
      <c r="HQU3" s="163"/>
      <c r="HQV3" s="163"/>
      <c r="HQW3" s="163"/>
      <c r="HQX3" s="163"/>
      <c r="HQY3" s="163"/>
      <c r="HQZ3" s="163"/>
      <c r="HRA3" s="163"/>
      <c r="HRB3" s="163"/>
      <c r="HRC3" s="163"/>
      <c r="HRD3" s="163"/>
      <c r="HRE3" s="163"/>
      <c r="HRF3" s="163"/>
      <c r="HRG3" s="163"/>
      <c r="HRH3" s="163"/>
      <c r="HRI3" s="163"/>
      <c r="HRJ3" s="163"/>
      <c r="HRK3" s="163"/>
      <c r="HRL3" s="163"/>
      <c r="HRM3" s="163"/>
      <c r="HRN3" s="163"/>
      <c r="HRO3" s="163"/>
      <c r="HRP3" s="163"/>
      <c r="HRQ3" s="163"/>
      <c r="HRR3" s="163"/>
      <c r="HRS3" s="163"/>
      <c r="HRT3" s="163"/>
      <c r="HRU3" s="163"/>
      <c r="HRV3" s="163"/>
      <c r="HRW3" s="163"/>
      <c r="HRX3" s="163"/>
      <c r="HRY3" s="163"/>
      <c r="HRZ3" s="163"/>
      <c r="HSA3" s="163"/>
      <c r="HSB3" s="163"/>
      <c r="HSC3" s="163"/>
      <c r="HSD3" s="163"/>
      <c r="HSE3" s="163"/>
      <c r="HSF3" s="163"/>
      <c r="HSG3" s="163"/>
      <c r="HSH3" s="163"/>
      <c r="HSI3" s="163"/>
      <c r="HSJ3" s="163"/>
      <c r="HSK3" s="163"/>
      <c r="HSL3" s="163"/>
      <c r="HSM3" s="163"/>
      <c r="HSN3" s="163"/>
      <c r="HSO3" s="163"/>
      <c r="HSP3" s="163"/>
      <c r="HSQ3" s="163"/>
      <c r="HSR3" s="163"/>
      <c r="HSS3" s="163"/>
      <c r="HST3" s="163"/>
      <c r="HSU3" s="163"/>
      <c r="HSV3" s="163"/>
      <c r="HSW3" s="163"/>
      <c r="HSX3" s="163"/>
      <c r="HSY3" s="163"/>
      <c r="HSZ3" s="163"/>
      <c r="HTA3" s="163"/>
      <c r="HTB3" s="163"/>
      <c r="HTC3" s="163"/>
      <c r="HTD3" s="163"/>
      <c r="HTE3" s="163"/>
      <c r="HTF3" s="163"/>
      <c r="HTG3" s="163"/>
      <c r="HTH3" s="163"/>
      <c r="HTI3" s="163"/>
      <c r="HTJ3" s="163"/>
      <c r="HTK3" s="163"/>
      <c r="HTL3" s="163"/>
      <c r="HTM3" s="163"/>
      <c r="HTN3" s="163"/>
      <c r="HTO3" s="163"/>
      <c r="HTP3" s="163"/>
      <c r="HTQ3" s="163"/>
      <c r="HTR3" s="163"/>
      <c r="HTS3" s="163"/>
      <c r="HTT3" s="163"/>
      <c r="HTU3" s="163"/>
      <c r="HTV3" s="163"/>
      <c r="HTW3" s="163"/>
      <c r="HTX3" s="163"/>
      <c r="HTY3" s="163"/>
      <c r="HTZ3" s="163"/>
      <c r="HUA3" s="163"/>
      <c r="HUB3" s="163"/>
      <c r="HUC3" s="163"/>
      <c r="HUD3" s="163"/>
      <c r="HUE3" s="163"/>
      <c r="HUF3" s="163"/>
      <c r="HUG3" s="163"/>
      <c r="HUH3" s="163"/>
      <c r="HUI3" s="163"/>
      <c r="HUJ3" s="163"/>
      <c r="HUK3" s="163"/>
      <c r="HUL3" s="163"/>
      <c r="HUM3" s="163"/>
      <c r="HUN3" s="163"/>
      <c r="HUO3" s="163"/>
      <c r="HUP3" s="163"/>
      <c r="HUQ3" s="163"/>
      <c r="HUR3" s="163"/>
      <c r="HUS3" s="163"/>
      <c r="HUT3" s="163"/>
      <c r="HUU3" s="163"/>
      <c r="HUV3" s="163"/>
      <c r="HUW3" s="163"/>
      <c r="HUX3" s="163"/>
      <c r="HUY3" s="163"/>
      <c r="HUZ3" s="163"/>
      <c r="HVA3" s="163"/>
      <c r="HVB3" s="163"/>
      <c r="HVC3" s="163"/>
      <c r="HVD3" s="163"/>
      <c r="HVE3" s="163"/>
      <c r="HVF3" s="163"/>
      <c r="HVG3" s="163"/>
      <c r="HVH3" s="163"/>
      <c r="HVI3" s="163"/>
      <c r="HVJ3" s="163"/>
      <c r="HVK3" s="163"/>
      <c r="HVL3" s="163"/>
      <c r="HVM3" s="163"/>
      <c r="HVN3" s="163"/>
      <c r="HVO3" s="163"/>
      <c r="HVP3" s="163"/>
      <c r="HVQ3" s="163"/>
      <c r="HVR3" s="163"/>
      <c r="HVS3" s="163"/>
      <c r="HVT3" s="163"/>
      <c r="HVU3" s="163"/>
      <c r="HVV3" s="163"/>
      <c r="HVW3" s="163"/>
      <c r="HVX3" s="163"/>
      <c r="HVY3" s="163"/>
      <c r="HVZ3" s="163"/>
      <c r="HWA3" s="163"/>
      <c r="HWB3" s="163"/>
      <c r="HWC3" s="163"/>
      <c r="HWD3" s="163"/>
      <c r="HWE3" s="163"/>
      <c r="HWF3" s="163"/>
      <c r="HWG3" s="163"/>
      <c r="HWH3" s="163"/>
      <c r="HWI3" s="163"/>
      <c r="HWJ3" s="163"/>
      <c r="HWK3" s="163"/>
      <c r="HWL3" s="163"/>
      <c r="HWM3" s="163"/>
      <c r="HWN3" s="163"/>
      <c r="HWO3" s="163"/>
      <c r="HWP3" s="163"/>
      <c r="HWQ3" s="163"/>
      <c r="HWR3" s="163"/>
      <c r="HWS3" s="163"/>
      <c r="HWT3" s="163"/>
      <c r="HWU3" s="163"/>
      <c r="HWV3" s="163"/>
      <c r="HWW3" s="163"/>
      <c r="HWX3" s="163"/>
      <c r="HWY3" s="163"/>
      <c r="HWZ3" s="163"/>
      <c r="HXA3" s="163"/>
      <c r="HXB3" s="163"/>
      <c r="HXC3" s="163"/>
      <c r="HXD3" s="163"/>
      <c r="HXE3" s="163"/>
      <c r="HXF3" s="163"/>
      <c r="HXG3" s="163"/>
      <c r="HXH3" s="163"/>
      <c r="HXI3" s="163"/>
      <c r="HXJ3" s="163"/>
      <c r="HXK3" s="163"/>
      <c r="HXL3" s="163"/>
      <c r="HXM3" s="163"/>
      <c r="HXN3" s="163"/>
      <c r="HXO3" s="163"/>
      <c r="HXP3" s="163"/>
      <c r="HXQ3" s="163"/>
      <c r="HXR3" s="163"/>
      <c r="HXS3" s="163"/>
      <c r="HXT3" s="163"/>
      <c r="HXU3" s="163"/>
      <c r="HXV3" s="163"/>
      <c r="HXW3" s="163"/>
      <c r="HXX3" s="163"/>
      <c r="HXY3" s="163"/>
      <c r="HXZ3" s="163"/>
      <c r="HYA3" s="163"/>
      <c r="HYB3" s="163"/>
      <c r="HYC3" s="163"/>
      <c r="HYD3" s="163"/>
      <c r="HYE3" s="163"/>
      <c r="HYF3" s="163"/>
      <c r="HYG3" s="163"/>
      <c r="HYH3" s="163"/>
      <c r="HYI3" s="163"/>
      <c r="HYJ3" s="163"/>
      <c r="HYK3" s="163"/>
      <c r="HYL3" s="163"/>
      <c r="HYM3" s="163"/>
      <c r="HYN3" s="163"/>
      <c r="HYO3" s="163"/>
      <c r="HYP3" s="163"/>
      <c r="HYQ3" s="163"/>
      <c r="HYR3" s="163"/>
      <c r="HYS3" s="163"/>
      <c r="HYT3" s="163"/>
      <c r="HYU3" s="163"/>
      <c r="HYV3" s="163"/>
      <c r="HYW3" s="163"/>
      <c r="HYX3" s="163"/>
      <c r="HYY3" s="163"/>
      <c r="HYZ3" s="163"/>
      <c r="HZA3" s="163"/>
      <c r="HZB3" s="163"/>
      <c r="HZC3" s="163"/>
      <c r="HZD3" s="163"/>
      <c r="HZE3" s="163"/>
      <c r="HZF3" s="163"/>
      <c r="HZG3" s="163"/>
      <c r="HZH3" s="163"/>
      <c r="HZI3" s="163"/>
      <c r="HZJ3" s="163"/>
      <c r="HZK3" s="163"/>
      <c r="HZL3" s="163"/>
      <c r="HZM3" s="163"/>
      <c r="HZN3" s="163"/>
      <c r="HZO3" s="163"/>
      <c r="HZP3" s="163"/>
      <c r="HZQ3" s="163"/>
      <c r="HZR3" s="163"/>
      <c r="HZS3" s="163"/>
      <c r="HZT3" s="163"/>
      <c r="HZU3" s="163"/>
      <c r="HZV3" s="163"/>
      <c r="HZW3" s="163"/>
      <c r="HZX3" s="163"/>
      <c r="HZY3" s="163"/>
      <c r="HZZ3" s="163"/>
      <c r="IAA3" s="163"/>
      <c r="IAB3" s="163"/>
      <c r="IAC3" s="163"/>
      <c r="IAD3" s="163"/>
      <c r="IAE3" s="163"/>
      <c r="IAF3" s="163"/>
      <c r="IAG3" s="163"/>
      <c r="IAH3" s="163"/>
      <c r="IAI3" s="163"/>
      <c r="IAJ3" s="163"/>
      <c r="IAK3" s="163"/>
      <c r="IAL3" s="163"/>
      <c r="IAM3" s="163"/>
      <c r="IAN3" s="163"/>
      <c r="IAO3" s="163"/>
      <c r="IAP3" s="163"/>
      <c r="IAQ3" s="163"/>
      <c r="IAR3" s="163"/>
      <c r="IAS3" s="163"/>
      <c r="IAT3" s="163"/>
      <c r="IAU3" s="163"/>
      <c r="IAV3" s="163"/>
      <c r="IAW3" s="163"/>
      <c r="IAX3" s="163"/>
      <c r="IAY3" s="163"/>
      <c r="IAZ3" s="163"/>
      <c r="IBA3" s="163"/>
      <c r="IBB3" s="163"/>
      <c r="IBC3" s="163"/>
      <c r="IBD3" s="163"/>
      <c r="IBE3" s="163"/>
      <c r="IBF3" s="163"/>
      <c r="IBG3" s="163"/>
      <c r="IBH3" s="163"/>
      <c r="IBI3" s="163"/>
      <c r="IBJ3" s="163"/>
      <c r="IBK3" s="163"/>
      <c r="IBL3" s="163"/>
      <c r="IBM3" s="163"/>
      <c r="IBN3" s="163"/>
      <c r="IBO3" s="163"/>
      <c r="IBP3" s="163"/>
      <c r="IBQ3" s="163"/>
      <c r="IBR3" s="163"/>
      <c r="IBS3" s="163"/>
      <c r="IBT3" s="163"/>
      <c r="IBU3" s="163"/>
      <c r="IBV3" s="163"/>
      <c r="IBW3" s="163"/>
      <c r="IBX3" s="163"/>
      <c r="IBY3" s="163"/>
      <c r="IBZ3" s="163"/>
      <c r="ICA3" s="163"/>
      <c r="ICB3" s="163"/>
      <c r="ICC3" s="163"/>
      <c r="ICD3" s="163"/>
      <c r="ICE3" s="163"/>
      <c r="ICF3" s="163"/>
      <c r="ICG3" s="163"/>
      <c r="ICH3" s="163"/>
      <c r="ICI3" s="163"/>
      <c r="ICJ3" s="163"/>
      <c r="ICK3" s="163"/>
      <c r="ICL3" s="163"/>
      <c r="ICM3" s="163"/>
      <c r="ICN3" s="163"/>
      <c r="ICO3" s="163"/>
      <c r="ICP3" s="163"/>
      <c r="ICQ3" s="163"/>
      <c r="ICR3" s="163"/>
      <c r="ICS3" s="163"/>
      <c r="ICT3" s="163"/>
      <c r="ICU3" s="163"/>
      <c r="ICV3" s="163"/>
      <c r="ICW3" s="163"/>
      <c r="ICX3" s="163"/>
      <c r="ICY3" s="163"/>
      <c r="ICZ3" s="163"/>
      <c r="IDA3" s="163"/>
      <c r="IDB3" s="163"/>
      <c r="IDC3" s="163"/>
      <c r="IDD3" s="163"/>
      <c r="IDE3" s="163"/>
      <c r="IDF3" s="163"/>
      <c r="IDG3" s="163"/>
      <c r="IDH3" s="163"/>
      <c r="IDI3" s="163"/>
      <c r="IDJ3" s="163"/>
      <c r="IDK3" s="163"/>
      <c r="IDL3" s="163"/>
      <c r="IDM3" s="163"/>
      <c r="IDN3" s="163"/>
      <c r="IDO3" s="163"/>
      <c r="IDP3" s="163"/>
      <c r="IDQ3" s="163"/>
      <c r="IDR3" s="163"/>
      <c r="IDS3" s="163"/>
      <c r="IDT3" s="163"/>
      <c r="IDU3" s="163"/>
      <c r="IDV3" s="163"/>
      <c r="IDW3" s="163"/>
      <c r="IDX3" s="163"/>
      <c r="IDY3" s="163"/>
      <c r="IDZ3" s="163"/>
      <c r="IEA3" s="163"/>
      <c r="IEB3" s="163"/>
      <c r="IEC3" s="163"/>
      <c r="IED3" s="163"/>
      <c r="IEE3" s="163"/>
      <c r="IEF3" s="163"/>
      <c r="IEG3" s="163"/>
      <c r="IEH3" s="163"/>
      <c r="IEI3" s="163"/>
      <c r="IEJ3" s="163"/>
      <c r="IEK3" s="163"/>
      <c r="IEL3" s="163"/>
      <c r="IEM3" s="163"/>
      <c r="IEN3" s="163"/>
      <c r="IEO3" s="163"/>
      <c r="IEP3" s="163"/>
      <c r="IEQ3" s="163"/>
      <c r="IER3" s="163"/>
      <c r="IES3" s="163"/>
      <c r="IET3" s="163"/>
      <c r="IEU3" s="163"/>
      <c r="IEV3" s="163"/>
      <c r="IEW3" s="163"/>
      <c r="IEX3" s="163"/>
      <c r="IEY3" s="163"/>
      <c r="IEZ3" s="163"/>
      <c r="IFA3" s="163"/>
      <c r="IFB3" s="163"/>
      <c r="IFC3" s="163"/>
      <c r="IFD3" s="163"/>
      <c r="IFE3" s="163"/>
      <c r="IFF3" s="163"/>
      <c r="IFG3" s="163"/>
      <c r="IFH3" s="163"/>
      <c r="IFI3" s="163"/>
      <c r="IFJ3" s="163"/>
      <c r="IFK3" s="163"/>
      <c r="IFL3" s="163"/>
      <c r="IFM3" s="163"/>
      <c r="IFN3" s="163"/>
      <c r="IFO3" s="163"/>
      <c r="IFP3" s="163"/>
      <c r="IFQ3" s="163"/>
      <c r="IFR3" s="163"/>
      <c r="IFS3" s="163"/>
      <c r="IFT3" s="163"/>
      <c r="IFU3" s="163"/>
      <c r="IFV3" s="163"/>
      <c r="IFW3" s="163"/>
      <c r="IFX3" s="163"/>
      <c r="IFY3" s="163"/>
      <c r="IFZ3" s="163"/>
      <c r="IGA3" s="163"/>
      <c r="IGB3" s="163"/>
      <c r="IGC3" s="163"/>
      <c r="IGD3" s="163"/>
      <c r="IGE3" s="163"/>
      <c r="IGF3" s="163"/>
      <c r="IGG3" s="163"/>
      <c r="IGH3" s="163"/>
      <c r="IGI3" s="163"/>
      <c r="IGJ3" s="163"/>
      <c r="IGK3" s="163"/>
      <c r="IGL3" s="163"/>
      <c r="IGM3" s="163"/>
      <c r="IGN3" s="163"/>
      <c r="IGO3" s="163"/>
      <c r="IGP3" s="163"/>
      <c r="IGQ3" s="163"/>
      <c r="IGR3" s="163"/>
      <c r="IGS3" s="163"/>
      <c r="IGT3" s="163"/>
      <c r="IGU3" s="163"/>
      <c r="IGV3" s="163"/>
      <c r="IGW3" s="163"/>
      <c r="IGX3" s="163"/>
      <c r="IGY3" s="163"/>
      <c r="IGZ3" s="163"/>
      <c r="IHA3" s="163"/>
      <c r="IHB3" s="163"/>
      <c r="IHC3" s="163"/>
      <c r="IHD3" s="163"/>
      <c r="IHE3" s="163"/>
      <c r="IHF3" s="163"/>
      <c r="IHG3" s="163"/>
      <c r="IHH3" s="163"/>
      <c r="IHI3" s="163"/>
      <c r="IHJ3" s="163"/>
      <c r="IHK3" s="163"/>
      <c r="IHL3" s="163"/>
      <c r="IHM3" s="163"/>
      <c r="IHN3" s="163"/>
      <c r="IHO3" s="163"/>
      <c r="IHP3" s="163"/>
      <c r="IHQ3" s="163"/>
      <c r="IHR3" s="163"/>
      <c r="IHS3" s="163"/>
      <c r="IHT3" s="163"/>
      <c r="IHU3" s="163"/>
      <c r="IHV3" s="163"/>
      <c r="IHW3" s="163"/>
      <c r="IHX3" s="163"/>
      <c r="IHY3" s="163"/>
      <c r="IHZ3" s="163"/>
      <c r="IIA3" s="163"/>
      <c r="IIB3" s="163"/>
      <c r="IIC3" s="163"/>
      <c r="IID3" s="163"/>
      <c r="IIE3" s="163"/>
      <c r="IIF3" s="163"/>
      <c r="IIG3" s="163"/>
      <c r="IIH3" s="163"/>
      <c r="III3" s="163"/>
      <c r="IIJ3" s="163"/>
      <c r="IIK3" s="163"/>
      <c r="IIL3" s="163"/>
      <c r="IIM3" s="163"/>
      <c r="IIN3" s="163"/>
      <c r="IIO3" s="163"/>
      <c r="IIP3" s="163"/>
      <c r="IIQ3" s="163"/>
      <c r="IIR3" s="163"/>
      <c r="IIS3" s="163"/>
      <c r="IIT3" s="163"/>
      <c r="IIU3" s="163"/>
      <c r="IIV3" s="163"/>
      <c r="IIW3" s="163"/>
      <c r="IIX3" s="163"/>
      <c r="IIY3" s="163"/>
      <c r="IIZ3" s="163"/>
      <c r="IJA3" s="163"/>
      <c r="IJB3" s="163"/>
      <c r="IJC3" s="163"/>
      <c r="IJD3" s="163"/>
      <c r="IJE3" s="163"/>
      <c r="IJF3" s="163"/>
      <c r="IJG3" s="163"/>
      <c r="IJH3" s="163"/>
      <c r="IJI3" s="163"/>
      <c r="IJJ3" s="163"/>
      <c r="IJK3" s="163"/>
      <c r="IJL3" s="163"/>
      <c r="IJM3" s="163"/>
      <c r="IJN3" s="163"/>
      <c r="IJO3" s="163"/>
      <c r="IJP3" s="163"/>
      <c r="IJQ3" s="163"/>
      <c r="IJR3" s="163"/>
      <c r="IJS3" s="163"/>
      <c r="IJT3" s="163"/>
      <c r="IJU3" s="163"/>
      <c r="IJV3" s="163"/>
      <c r="IJW3" s="163"/>
      <c r="IJX3" s="163"/>
      <c r="IJY3" s="163"/>
      <c r="IJZ3" s="163"/>
      <c r="IKA3" s="163"/>
      <c r="IKB3" s="163"/>
      <c r="IKC3" s="163"/>
      <c r="IKD3" s="163"/>
      <c r="IKE3" s="163"/>
      <c r="IKF3" s="163"/>
      <c r="IKG3" s="163"/>
      <c r="IKH3" s="163"/>
      <c r="IKI3" s="163"/>
      <c r="IKJ3" s="163"/>
      <c r="IKK3" s="163"/>
      <c r="IKL3" s="163"/>
      <c r="IKM3" s="163"/>
      <c r="IKN3" s="163"/>
      <c r="IKO3" s="163"/>
      <c r="IKP3" s="163"/>
      <c r="IKQ3" s="163"/>
      <c r="IKR3" s="163"/>
      <c r="IKS3" s="163"/>
      <c r="IKT3" s="163"/>
      <c r="IKU3" s="163"/>
      <c r="IKV3" s="163"/>
      <c r="IKW3" s="163"/>
      <c r="IKX3" s="163"/>
      <c r="IKY3" s="163"/>
      <c r="IKZ3" s="163"/>
      <c r="ILA3" s="163"/>
      <c r="ILB3" s="163"/>
      <c r="ILC3" s="163"/>
      <c r="ILD3" s="163"/>
      <c r="ILE3" s="163"/>
      <c r="ILF3" s="163"/>
      <c r="ILG3" s="163"/>
      <c r="ILH3" s="163"/>
      <c r="ILI3" s="163"/>
      <c r="ILJ3" s="163"/>
      <c r="ILK3" s="163"/>
      <c r="ILL3" s="163"/>
      <c r="ILM3" s="163"/>
      <c r="ILN3" s="163"/>
      <c r="ILO3" s="163"/>
      <c r="ILP3" s="163"/>
      <c r="ILQ3" s="163"/>
      <c r="ILR3" s="163"/>
      <c r="ILS3" s="163"/>
      <c r="ILT3" s="163"/>
      <c r="ILU3" s="163"/>
      <c r="ILV3" s="163"/>
      <c r="ILW3" s="163"/>
      <c r="ILX3" s="163"/>
      <c r="ILY3" s="163"/>
      <c r="ILZ3" s="163"/>
      <c r="IMA3" s="163"/>
      <c r="IMB3" s="163"/>
      <c r="IMC3" s="163"/>
      <c r="IMD3" s="163"/>
      <c r="IME3" s="163"/>
      <c r="IMF3" s="163"/>
      <c r="IMG3" s="163"/>
      <c r="IMH3" s="163"/>
      <c r="IMI3" s="163"/>
      <c r="IMJ3" s="163"/>
      <c r="IMK3" s="163"/>
      <c r="IML3" s="163"/>
      <c r="IMM3" s="163"/>
      <c r="IMN3" s="163"/>
      <c r="IMO3" s="163"/>
      <c r="IMP3" s="163"/>
      <c r="IMQ3" s="163"/>
      <c r="IMR3" s="163"/>
      <c r="IMS3" s="163"/>
      <c r="IMT3" s="163"/>
      <c r="IMU3" s="163"/>
      <c r="IMV3" s="163"/>
      <c r="IMW3" s="163"/>
      <c r="IMX3" s="163"/>
      <c r="IMY3" s="163"/>
      <c r="IMZ3" s="163"/>
      <c r="INA3" s="163"/>
      <c r="INB3" s="163"/>
      <c r="INC3" s="163"/>
      <c r="IND3" s="163"/>
      <c r="INE3" s="163"/>
      <c r="INF3" s="163"/>
      <c r="ING3" s="163"/>
      <c r="INH3" s="163"/>
      <c r="INI3" s="163"/>
      <c r="INJ3" s="163"/>
      <c r="INK3" s="163"/>
      <c r="INL3" s="163"/>
      <c r="INM3" s="163"/>
      <c r="INN3" s="163"/>
      <c r="INO3" s="163"/>
      <c r="INP3" s="163"/>
      <c r="INQ3" s="163"/>
      <c r="INR3" s="163"/>
      <c r="INS3" s="163"/>
      <c r="INT3" s="163"/>
      <c r="INU3" s="163"/>
      <c r="INV3" s="163"/>
      <c r="INW3" s="163"/>
      <c r="INX3" s="163"/>
      <c r="INY3" s="163"/>
      <c r="INZ3" s="163"/>
      <c r="IOA3" s="163"/>
      <c r="IOB3" s="163"/>
      <c r="IOC3" s="163"/>
      <c r="IOD3" s="163"/>
      <c r="IOE3" s="163"/>
      <c r="IOF3" s="163"/>
      <c r="IOG3" s="163"/>
      <c r="IOH3" s="163"/>
      <c r="IOI3" s="163"/>
      <c r="IOJ3" s="163"/>
      <c r="IOK3" s="163"/>
      <c r="IOL3" s="163"/>
      <c r="IOM3" s="163"/>
      <c r="ION3" s="163"/>
      <c r="IOO3" s="163"/>
      <c r="IOP3" s="163"/>
      <c r="IOQ3" s="163"/>
      <c r="IOR3" s="163"/>
      <c r="IOS3" s="163"/>
      <c r="IOT3" s="163"/>
      <c r="IOU3" s="163"/>
      <c r="IOV3" s="163"/>
      <c r="IOW3" s="163"/>
      <c r="IOX3" s="163"/>
      <c r="IOY3" s="163"/>
      <c r="IOZ3" s="163"/>
      <c r="IPA3" s="163"/>
      <c r="IPB3" s="163"/>
      <c r="IPC3" s="163"/>
      <c r="IPD3" s="163"/>
      <c r="IPE3" s="163"/>
      <c r="IPF3" s="163"/>
      <c r="IPG3" s="163"/>
      <c r="IPH3" s="163"/>
      <c r="IPI3" s="163"/>
      <c r="IPJ3" s="163"/>
      <c r="IPK3" s="163"/>
      <c r="IPL3" s="163"/>
      <c r="IPM3" s="163"/>
      <c r="IPN3" s="163"/>
      <c r="IPO3" s="163"/>
      <c r="IPP3" s="163"/>
      <c r="IPQ3" s="163"/>
      <c r="IPR3" s="163"/>
      <c r="IPS3" s="163"/>
      <c r="IPT3" s="163"/>
      <c r="IPU3" s="163"/>
      <c r="IPV3" s="163"/>
      <c r="IPW3" s="163"/>
      <c r="IPX3" s="163"/>
      <c r="IPY3" s="163"/>
      <c r="IPZ3" s="163"/>
      <c r="IQA3" s="163"/>
      <c r="IQB3" s="163"/>
      <c r="IQC3" s="163"/>
      <c r="IQD3" s="163"/>
      <c r="IQE3" s="163"/>
      <c r="IQF3" s="163"/>
      <c r="IQG3" s="163"/>
      <c r="IQH3" s="163"/>
      <c r="IQI3" s="163"/>
      <c r="IQJ3" s="163"/>
      <c r="IQK3" s="163"/>
      <c r="IQL3" s="163"/>
      <c r="IQM3" s="163"/>
      <c r="IQN3" s="163"/>
      <c r="IQO3" s="163"/>
      <c r="IQP3" s="163"/>
      <c r="IQQ3" s="163"/>
      <c r="IQR3" s="163"/>
      <c r="IQS3" s="163"/>
      <c r="IQT3" s="163"/>
      <c r="IQU3" s="163"/>
      <c r="IQV3" s="163"/>
      <c r="IQW3" s="163"/>
      <c r="IQX3" s="163"/>
      <c r="IQY3" s="163"/>
      <c r="IQZ3" s="163"/>
      <c r="IRA3" s="163"/>
      <c r="IRB3" s="163"/>
      <c r="IRC3" s="163"/>
      <c r="IRD3" s="163"/>
      <c r="IRE3" s="163"/>
      <c r="IRF3" s="163"/>
      <c r="IRG3" s="163"/>
      <c r="IRH3" s="163"/>
      <c r="IRI3" s="163"/>
      <c r="IRJ3" s="163"/>
      <c r="IRK3" s="163"/>
      <c r="IRL3" s="163"/>
      <c r="IRM3" s="163"/>
      <c r="IRN3" s="163"/>
      <c r="IRO3" s="163"/>
      <c r="IRP3" s="163"/>
      <c r="IRQ3" s="163"/>
      <c r="IRR3" s="163"/>
      <c r="IRS3" s="163"/>
      <c r="IRT3" s="163"/>
      <c r="IRU3" s="163"/>
      <c r="IRV3" s="163"/>
      <c r="IRW3" s="163"/>
      <c r="IRX3" s="163"/>
      <c r="IRY3" s="163"/>
      <c r="IRZ3" s="163"/>
      <c r="ISA3" s="163"/>
      <c r="ISB3" s="163"/>
      <c r="ISC3" s="163"/>
      <c r="ISD3" s="163"/>
      <c r="ISE3" s="163"/>
      <c r="ISF3" s="163"/>
      <c r="ISG3" s="163"/>
      <c r="ISH3" s="163"/>
      <c r="ISI3" s="163"/>
      <c r="ISJ3" s="163"/>
      <c r="ISK3" s="163"/>
      <c r="ISL3" s="163"/>
      <c r="ISM3" s="163"/>
      <c r="ISN3" s="163"/>
      <c r="ISO3" s="163"/>
      <c r="ISP3" s="163"/>
      <c r="ISQ3" s="163"/>
      <c r="ISR3" s="163"/>
      <c r="ISS3" s="163"/>
      <c r="IST3" s="163"/>
      <c r="ISU3" s="163"/>
      <c r="ISV3" s="163"/>
      <c r="ISW3" s="163"/>
      <c r="ISX3" s="163"/>
      <c r="ISY3" s="163"/>
      <c r="ISZ3" s="163"/>
      <c r="ITA3" s="163"/>
      <c r="ITB3" s="163"/>
      <c r="ITC3" s="163"/>
      <c r="ITD3" s="163"/>
      <c r="ITE3" s="163"/>
      <c r="ITF3" s="163"/>
      <c r="ITG3" s="163"/>
      <c r="ITH3" s="163"/>
      <c r="ITI3" s="163"/>
      <c r="ITJ3" s="163"/>
      <c r="ITK3" s="163"/>
      <c r="ITL3" s="163"/>
      <c r="ITM3" s="163"/>
      <c r="ITN3" s="163"/>
      <c r="ITO3" s="163"/>
      <c r="ITP3" s="163"/>
      <c r="ITQ3" s="163"/>
      <c r="ITR3" s="163"/>
      <c r="ITS3" s="163"/>
      <c r="ITT3" s="163"/>
      <c r="ITU3" s="163"/>
      <c r="ITV3" s="163"/>
      <c r="ITW3" s="163"/>
      <c r="ITX3" s="163"/>
      <c r="ITY3" s="163"/>
      <c r="ITZ3" s="163"/>
      <c r="IUA3" s="163"/>
      <c r="IUB3" s="163"/>
      <c r="IUC3" s="163"/>
      <c r="IUD3" s="163"/>
      <c r="IUE3" s="163"/>
      <c r="IUF3" s="163"/>
      <c r="IUG3" s="163"/>
      <c r="IUH3" s="163"/>
      <c r="IUI3" s="163"/>
      <c r="IUJ3" s="163"/>
      <c r="IUK3" s="163"/>
      <c r="IUL3" s="163"/>
      <c r="IUM3" s="163"/>
      <c r="IUN3" s="163"/>
      <c r="IUO3" s="163"/>
      <c r="IUP3" s="163"/>
      <c r="IUQ3" s="163"/>
      <c r="IUR3" s="163"/>
      <c r="IUS3" s="163"/>
      <c r="IUT3" s="163"/>
      <c r="IUU3" s="163"/>
      <c r="IUV3" s="163"/>
      <c r="IUW3" s="163"/>
      <c r="IUX3" s="163"/>
      <c r="IUY3" s="163"/>
      <c r="IUZ3" s="163"/>
      <c r="IVA3" s="163"/>
      <c r="IVB3" s="163"/>
      <c r="IVC3" s="163"/>
      <c r="IVD3" s="163"/>
      <c r="IVE3" s="163"/>
      <c r="IVF3" s="163"/>
      <c r="IVG3" s="163"/>
      <c r="IVH3" s="163"/>
      <c r="IVI3" s="163"/>
      <c r="IVJ3" s="163"/>
      <c r="IVK3" s="163"/>
      <c r="IVL3" s="163"/>
      <c r="IVM3" s="163"/>
      <c r="IVN3" s="163"/>
      <c r="IVO3" s="163"/>
      <c r="IVP3" s="163"/>
      <c r="IVQ3" s="163"/>
      <c r="IVR3" s="163"/>
      <c r="IVS3" s="163"/>
      <c r="IVT3" s="163"/>
      <c r="IVU3" s="163"/>
      <c r="IVV3" s="163"/>
      <c r="IVW3" s="163"/>
      <c r="IVX3" s="163"/>
      <c r="IVY3" s="163"/>
      <c r="IVZ3" s="163"/>
      <c r="IWA3" s="163"/>
      <c r="IWB3" s="163"/>
      <c r="IWC3" s="163"/>
      <c r="IWD3" s="163"/>
      <c r="IWE3" s="163"/>
      <c r="IWF3" s="163"/>
      <c r="IWG3" s="163"/>
      <c r="IWH3" s="163"/>
      <c r="IWI3" s="163"/>
      <c r="IWJ3" s="163"/>
      <c r="IWK3" s="163"/>
      <c r="IWL3" s="163"/>
      <c r="IWM3" s="163"/>
      <c r="IWN3" s="163"/>
      <c r="IWO3" s="163"/>
      <c r="IWP3" s="163"/>
      <c r="IWQ3" s="163"/>
      <c r="IWR3" s="163"/>
      <c r="IWS3" s="163"/>
      <c r="IWT3" s="163"/>
      <c r="IWU3" s="163"/>
      <c r="IWV3" s="163"/>
      <c r="IWW3" s="163"/>
      <c r="IWX3" s="163"/>
      <c r="IWY3" s="163"/>
      <c r="IWZ3" s="163"/>
      <c r="IXA3" s="163"/>
      <c r="IXB3" s="163"/>
      <c r="IXC3" s="163"/>
      <c r="IXD3" s="163"/>
      <c r="IXE3" s="163"/>
      <c r="IXF3" s="163"/>
      <c r="IXG3" s="163"/>
      <c r="IXH3" s="163"/>
      <c r="IXI3" s="163"/>
      <c r="IXJ3" s="163"/>
      <c r="IXK3" s="163"/>
      <c r="IXL3" s="163"/>
      <c r="IXM3" s="163"/>
      <c r="IXN3" s="163"/>
      <c r="IXO3" s="163"/>
      <c r="IXP3" s="163"/>
      <c r="IXQ3" s="163"/>
      <c r="IXR3" s="163"/>
      <c r="IXS3" s="163"/>
      <c r="IXT3" s="163"/>
      <c r="IXU3" s="163"/>
      <c r="IXV3" s="163"/>
      <c r="IXW3" s="163"/>
      <c r="IXX3" s="163"/>
      <c r="IXY3" s="163"/>
      <c r="IXZ3" s="163"/>
      <c r="IYA3" s="163"/>
      <c r="IYB3" s="163"/>
      <c r="IYC3" s="163"/>
      <c r="IYD3" s="163"/>
      <c r="IYE3" s="163"/>
      <c r="IYF3" s="163"/>
      <c r="IYG3" s="163"/>
      <c r="IYH3" s="163"/>
      <c r="IYI3" s="163"/>
      <c r="IYJ3" s="163"/>
      <c r="IYK3" s="163"/>
      <c r="IYL3" s="163"/>
      <c r="IYM3" s="163"/>
      <c r="IYN3" s="163"/>
      <c r="IYO3" s="163"/>
      <c r="IYP3" s="163"/>
      <c r="IYQ3" s="163"/>
      <c r="IYR3" s="163"/>
      <c r="IYS3" s="163"/>
      <c r="IYT3" s="163"/>
      <c r="IYU3" s="163"/>
      <c r="IYV3" s="163"/>
      <c r="IYW3" s="163"/>
      <c r="IYX3" s="163"/>
      <c r="IYY3" s="163"/>
      <c r="IYZ3" s="163"/>
      <c r="IZA3" s="163"/>
      <c r="IZB3" s="163"/>
      <c r="IZC3" s="163"/>
      <c r="IZD3" s="163"/>
      <c r="IZE3" s="163"/>
      <c r="IZF3" s="163"/>
      <c r="IZG3" s="163"/>
      <c r="IZH3" s="163"/>
      <c r="IZI3" s="163"/>
      <c r="IZJ3" s="163"/>
      <c r="IZK3" s="163"/>
      <c r="IZL3" s="163"/>
      <c r="IZM3" s="163"/>
      <c r="IZN3" s="163"/>
      <c r="IZO3" s="163"/>
      <c r="IZP3" s="163"/>
      <c r="IZQ3" s="163"/>
      <c r="IZR3" s="163"/>
      <c r="IZS3" s="163"/>
      <c r="IZT3" s="163"/>
      <c r="IZU3" s="163"/>
      <c r="IZV3" s="163"/>
      <c r="IZW3" s="163"/>
      <c r="IZX3" s="163"/>
      <c r="IZY3" s="163"/>
      <c r="IZZ3" s="163"/>
      <c r="JAA3" s="163"/>
      <c r="JAB3" s="163"/>
      <c r="JAC3" s="163"/>
      <c r="JAD3" s="163"/>
      <c r="JAE3" s="163"/>
      <c r="JAF3" s="163"/>
      <c r="JAG3" s="163"/>
      <c r="JAH3" s="163"/>
      <c r="JAI3" s="163"/>
      <c r="JAJ3" s="163"/>
      <c r="JAK3" s="163"/>
      <c r="JAL3" s="163"/>
      <c r="JAM3" s="163"/>
      <c r="JAN3" s="163"/>
      <c r="JAO3" s="163"/>
      <c r="JAP3" s="163"/>
      <c r="JAQ3" s="163"/>
      <c r="JAR3" s="163"/>
      <c r="JAS3" s="163"/>
      <c r="JAT3" s="163"/>
      <c r="JAU3" s="163"/>
      <c r="JAV3" s="163"/>
      <c r="JAW3" s="163"/>
      <c r="JAX3" s="163"/>
      <c r="JAY3" s="163"/>
      <c r="JAZ3" s="163"/>
      <c r="JBA3" s="163"/>
      <c r="JBB3" s="163"/>
      <c r="JBC3" s="163"/>
      <c r="JBD3" s="163"/>
      <c r="JBE3" s="163"/>
      <c r="JBF3" s="163"/>
      <c r="JBG3" s="163"/>
      <c r="JBH3" s="163"/>
      <c r="JBI3" s="163"/>
      <c r="JBJ3" s="163"/>
      <c r="JBK3" s="163"/>
      <c r="JBL3" s="163"/>
      <c r="JBM3" s="163"/>
      <c r="JBN3" s="163"/>
      <c r="JBO3" s="163"/>
      <c r="JBP3" s="163"/>
      <c r="JBQ3" s="163"/>
      <c r="JBR3" s="163"/>
      <c r="JBS3" s="163"/>
      <c r="JBT3" s="163"/>
      <c r="JBU3" s="163"/>
      <c r="JBV3" s="163"/>
      <c r="JBW3" s="163"/>
      <c r="JBX3" s="163"/>
      <c r="JBY3" s="163"/>
      <c r="JBZ3" s="163"/>
      <c r="JCA3" s="163"/>
      <c r="JCB3" s="163"/>
      <c r="JCC3" s="163"/>
      <c r="JCD3" s="163"/>
      <c r="JCE3" s="163"/>
      <c r="JCF3" s="163"/>
      <c r="JCG3" s="163"/>
      <c r="JCH3" s="163"/>
      <c r="JCI3" s="163"/>
      <c r="JCJ3" s="163"/>
      <c r="JCK3" s="163"/>
      <c r="JCL3" s="163"/>
      <c r="JCM3" s="163"/>
      <c r="JCN3" s="163"/>
      <c r="JCO3" s="163"/>
      <c r="JCP3" s="163"/>
      <c r="JCQ3" s="163"/>
      <c r="JCR3" s="163"/>
      <c r="JCS3" s="163"/>
      <c r="JCT3" s="163"/>
      <c r="JCU3" s="163"/>
      <c r="JCV3" s="163"/>
      <c r="JCW3" s="163"/>
      <c r="JCX3" s="163"/>
      <c r="JCY3" s="163"/>
      <c r="JCZ3" s="163"/>
      <c r="JDA3" s="163"/>
      <c r="JDB3" s="163"/>
      <c r="JDC3" s="163"/>
      <c r="JDD3" s="163"/>
      <c r="JDE3" s="163"/>
      <c r="JDF3" s="163"/>
      <c r="JDG3" s="163"/>
      <c r="JDH3" s="163"/>
      <c r="JDI3" s="163"/>
      <c r="JDJ3" s="163"/>
      <c r="JDK3" s="163"/>
      <c r="JDL3" s="163"/>
      <c r="JDM3" s="163"/>
      <c r="JDN3" s="163"/>
      <c r="JDO3" s="163"/>
      <c r="JDP3" s="163"/>
      <c r="JDQ3" s="163"/>
      <c r="JDR3" s="163"/>
      <c r="JDS3" s="163"/>
      <c r="JDT3" s="163"/>
      <c r="JDU3" s="163"/>
      <c r="JDV3" s="163"/>
      <c r="JDW3" s="163"/>
      <c r="JDX3" s="163"/>
      <c r="JDY3" s="163"/>
      <c r="JDZ3" s="163"/>
      <c r="JEA3" s="163"/>
      <c r="JEB3" s="163"/>
      <c r="JEC3" s="163"/>
      <c r="JED3" s="163"/>
      <c r="JEE3" s="163"/>
      <c r="JEF3" s="163"/>
      <c r="JEG3" s="163"/>
      <c r="JEH3" s="163"/>
      <c r="JEI3" s="163"/>
      <c r="JEJ3" s="163"/>
      <c r="JEK3" s="163"/>
      <c r="JEL3" s="163"/>
      <c r="JEM3" s="163"/>
      <c r="JEN3" s="163"/>
      <c r="JEO3" s="163"/>
      <c r="JEP3" s="163"/>
      <c r="JEQ3" s="163"/>
      <c r="JER3" s="163"/>
      <c r="JES3" s="163"/>
      <c r="JET3" s="163"/>
      <c r="JEU3" s="163"/>
      <c r="JEV3" s="163"/>
      <c r="JEW3" s="163"/>
      <c r="JEX3" s="163"/>
      <c r="JEY3" s="163"/>
      <c r="JEZ3" s="163"/>
      <c r="JFA3" s="163"/>
      <c r="JFB3" s="163"/>
      <c r="JFC3" s="163"/>
      <c r="JFD3" s="163"/>
      <c r="JFE3" s="163"/>
      <c r="JFF3" s="163"/>
      <c r="JFG3" s="163"/>
      <c r="JFH3" s="163"/>
      <c r="JFI3" s="163"/>
      <c r="JFJ3" s="163"/>
      <c r="JFK3" s="163"/>
      <c r="JFL3" s="163"/>
      <c r="JFM3" s="163"/>
      <c r="JFN3" s="163"/>
      <c r="JFO3" s="163"/>
      <c r="JFP3" s="163"/>
      <c r="JFQ3" s="163"/>
      <c r="JFR3" s="163"/>
      <c r="JFS3" s="163"/>
      <c r="JFT3" s="163"/>
      <c r="JFU3" s="163"/>
      <c r="JFV3" s="163"/>
      <c r="JFW3" s="163"/>
      <c r="JFX3" s="163"/>
      <c r="JFY3" s="163"/>
      <c r="JFZ3" s="163"/>
      <c r="JGA3" s="163"/>
      <c r="JGB3" s="163"/>
      <c r="JGC3" s="163"/>
      <c r="JGD3" s="163"/>
      <c r="JGE3" s="163"/>
      <c r="JGF3" s="163"/>
      <c r="JGG3" s="163"/>
      <c r="JGH3" s="163"/>
      <c r="JGI3" s="163"/>
      <c r="JGJ3" s="163"/>
      <c r="JGK3" s="163"/>
      <c r="JGL3" s="163"/>
      <c r="JGM3" s="163"/>
      <c r="JGN3" s="163"/>
      <c r="JGO3" s="163"/>
      <c r="JGP3" s="163"/>
      <c r="JGQ3" s="163"/>
      <c r="JGR3" s="163"/>
      <c r="JGS3" s="163"/>
      <c r="JGT3" s="163"/>
      <c r="JGU3" s="163"/>
      <c r="JGV3" s="163"/>
      <c r="JGW3" s="163"/>
      <c r="JGX3" s="163"/>
      <c r="JGY3" s="163"/>
      <c r="JGZ3" s="163"/>
      <c r="JHA3" s="163"/>
      <c r="JHB3" s="163"/>
      <c r="JHC3" s="163"/>
      <c r="JHD3" s="163"/>
      <c r="JHE3" s="163"/>
      <c r="JHF3" s="163"/>
      <c r="JHG3" s="163"/>
      <c r="JHH3" s="163"/>
      <c r="JHI3" s="163"/>
      <c r="JHJ3" s="163"/>
      <c r="JHK3" s="163"/>
      <c r="JHL3" s="163"/>
      <c r="JHM3" s="163"/>
      <c r="JHN3" s="163"/>
      <c r="JHO3" s="163"/>
      <c r="JHP3" s="163"/>
      <c r="JHQ3" s="163"/>
      <c r="JHR3" s="163"/>
      <c r="JHS3" s="163"/>
      <c r="JHT3" s="163"/>
      <c r="JHU3" s="163"/>
      <c r="JHV3" s="163"/>
      <c r="JHW3" s="163"/>
      <c r="JHX3" s="163"/>
      <c r="JHY3" s="163"/>
      <c r="JHZ3" s="163"/>
      <c r="JIA3" s="163"/>
      <c r="JIB3" s="163"/>
      <c r="JIC3" s="163"/>
      <c r="JID3" s="163"/>
      <c r="JIE3" s="163"/>
      <c r="JIF3" s="163"/>
      <c r="JIG3" s="163"/>
      <c r="JIH3" s="163"/>
      <c r="JII3" s="163"/>
      <c r="JIJ3" s="163"/>
      <c r="JIK3" s="163"/>
      <c r="JIL3" s="163"/>
      <c r="JIM3" s="163"/>
      <c r="JIN3" s="163"/>
      <c r="JIO3" s="163"/>
      <c r="JIP3" s="163"/>
      <c r="JIQ3" s="163"/>
      <c r="JIR3" s="163"/>
      <c r="JIS3" s="163"/>
      <c r="JIT3" s="163"/>
      <c r="JIU3" s="163"/>
      <c r="JIV3" s="163"/>
      <c r="JIW3" s="163"/>
      <c r="JIX3" s="163"/>
      <c r="JIY3" s="163"/>
      <c r="JIZ3" s="163"/>
      <c r="JJA3" s="163"/>
      <c r="JJB3" s="163"/>
      <c r="JJC3" s="163"/>
      <c r="JJD3" s="163"/>
      <c r="JJE3" s="163"/>
      <c r="JJF3" s="163"/>
      <c r="JJG3" s="163"/>
      <c r="JJH3" s="163"/>
      <c r="JJI3" s="163"/>
      <c r="JJJ3" s="163"/>
      <c r="JJK3" s="163"/>
      <c r="JJL3" s="163"/>
      <c r="JJM3" s="163"/>
      <c r="JJN3" s="163"/>
      <c r="JJO3" s="163"/>
      <c r="JJP3" s="163"/>
      <c r="JJQ3" s="163"/>
      <c r="JJR3" s="163"/>
      <c r="JJS3" s="163"/>
      <c r="JJT3" s="163"/>
      <c r="JJU3" s="163"/>
      <c r="JJV3" s="163"/>
      <c r="JJW3" s="163"/>
      <c r="JJX3" s="163"/>
      <c r="JJY3" s="163"/>
      <c r="JJZ3" s="163"/>
      <c r="JKA3" s="163"/>
      <c r="JKB3" s="163"/>
      <c r="JKC3" s="163"/>
      <c r="JKD3" s="163"/>
      <c r="JKE3" s="163"/>
      <c r="JKF3" s="163"/>
      <c r="JKG3" s="163"/>
      <c r="JKH3" s="163"/>
      <c r="JKI3" s="163"/>
      <c r="JKJ3" s="163"/>
      <c r="JKK3" s="163"/>
      <c r="JKL3" s="163"/>
      <c r="JKM3" s="163"/>
      <c r="JKN3" s="163"/>
      <c r="JKO3" s="163"/>
      <c r="JKP3" s="163"/>
      <c r="JKQ3" s="163"/>
      <c r="JKR3" s="163"/>
      <c r="JKS3" s="163"/>
      <c r="JKT3" s="163"/>
      <c r="JKU3" s="163"/>
      <c r="JKV3" s="163"/>
      <c r="JKW3" s="163"/>
      <c r="JKX3" s="163"/>
      <c r="JKY3" s="163"/>
      <c r="JKZ3" s="163"/>
      <c r="JLA3" s="163"/>
      <c r="JLB3" s="163"/>
      <c r="JLC3" s="163"/>
      <c r="JLD3" s="163"/>
      <c r="JLE3" s="163"/>
      <c r="JLF3" s="163"/>
      <c r="JLG3" s="163"/>
      <c r="JLH3" s="163"/>
      <c r="JLI3" s="163"/>
      <c r="JLJ3" s="163"/>
      <c r="JLK3" s="163"/>
      <c r="JLL3" s="163"/>
      <c r="JLM3" s="163"/>
      <c r="JLN3" s="163"/>
      <c r="JLO3" s="163"/>
      <c r="JLP3" s="163"/>
      <c r="JLQ3" s="163"/>
      <c r="JLR3" s="163"/>
      <c r="JLS3" s="163"/>
      <c r="JLT3" s="163"/>
      <c r="JLU3" s="163"/>
      <c r="JLV3" s="163"/>
      <c r="JLW3" s="163"/>
      <c r="JLX3" s="163"/>
      <c r="JLY3" s="163"/>
      <c r="JLZ3" s="163"/>
      <c r="JMA3" s="163"/>
      <c r="JMB3" s="163"/>
      <c r="JMC3" s="163"/>
      <c r="JMD3" s="163"/>
      <c r="JME3" s="163"/>
      <c r="JMF3" s="163"/>
      <c r="JMG3" s="163"/>
      <c r="JMH3" s="163"/>
      <c r="JMI3" s="163"/>
      <c r="JMJ3" s="163"/>
      <c r="JMK3" s="163"/>
      <c r="JML3" s="163"/>
      <c r="JMM3" s="163"/>
      <c r="JMN3" s="163"/>
      <c r="JMO3" s="163"/>
      <c r="JMP3" s="163"/>
      <c r="JMQ3" s="163"/>
      <c r="JMR3" s="163"/>
      <c r="JMS3" s="163"/>
      <c r="JMT3" s="163"/>
      <c r="JMU3" s="163"/>
      <c r="JMV3" s="163"/>
      <c r="JMW3" s="163"/>
      <c r="JMX3" s="163"/>
      <c r="JMY3" s="163"/>
      <c r="JMZ3" s="163"/>
      <c r="JNA3" s="163"/>
      <c r="JNB3" s="163"/>
      <c r="JNC3" s="163"/>
      <c r="JND3" s="163"/>
      <c r="JNE3" s="163"/>
      <c r="JNF3" s="163"/>
      <c r="JNG3" s="163"/>
      <c r="JNH3" s="163"/>
      <c r="JNI3" s="163"/>
      <c r="JNJ3" s="163"/>
      <c r="JNK3" s="163"/>
      <c r="JNL3" s="163"/>
      <c r="JNM3" s="163"/>
      <c r="JNN3" s="163"/>
      <c r="JNO3" s="163"/>
      <c r="JNP3" s="163"/>
      <c r="JNQ3" s="163"/>
      <c r="JNR3" s="163"/>
      <c r="JNS3" s="163"/>
      <c r="JNT3" s="163"/>
      <c r="JNU3" s="163"/>
      <c r="JNV3" s="163"/>
      <c r="JNW3" s="163"/>
      <c r="JNX3" s="163"/>
      <c r="JNY3" s="163"/>
      <c r="JNZ3" s="163"/>
      <c r="JOA3" s="163"/>
      <c r="JOB3" s="163"/>
      <c r="JOC3" s="163"/>
      <c r="JOD3" s="163"/>
      <c r="JOE3" s="163"/>
      <c r="JOF3" s="163"/>
      <c r="JOG3" s="163"/>
      <c r="JOH3" s="163"/>
      <c r="JOI3" s="163"/>
      <c r="JOJ3" s="163"/>
      <c r="JOK3" s="163"/>
      <c r="JOL3" s="163"/>
      <c r="JOM3" s="163"/>
      <c r="JON3" s="163"/>
      <c r="JOO3" s="163"/>
      <c r="JOP3" s="163"/>
      <c r="JOQ3" s="163"/>
      <c r="JOR3" s="163"/>
      <c r="JOS3" s="163"/>
      <c r="JOT3" s="163"/>
      <c r="JOU3" s="163"/>
      <c r="JOV3" s="163"/>
      <c r="JOW3" s="163"/>
      <c r="JOX3" s="163"/>
      <c r="JOY3" s="163"/>
      <c r="JOZ3" s="163"/>
      <c r="JPA3" s="163"/>
      <c r="JPB3" s="163"/>
      <c r="JPC3" s="163"/>
      <c r="JPD3" s="163"/>
      <c r="JPE3" s="163"/>
      <c r="JPF3" s="163"/>
      <c r="JPG3" s="163"/>
      <c r="JPH3" s="163"/>
      <c r="JPI3" s="163"/>
      <c r="JPJ3" s="163"/>
      <c r="JPK3" s="163"/>
      <c r="JPL3" s="163"/>
      <c r="JPM3" s="163"/>
      <c r="JPN3" s="163"/>
      <c r="JPO3" s="163"/>
      <c r="JPP3" s="163"/>
      <c r="JPQ3" s="163"/>
      <c r="JPR3" s="163"/>
      <c r="JPS3" s="163"/>
      <c r="JPT3" s="163"/>
      <c r="JPU3" s="163"/>
      <c r="JPV3" s="163"/>
      <c r="JPW3" s="163"/>
      <c r="JPX3" s="163"/>
      <c r="JPY3" s="163"/>
      <c r="JPZ3" s="163"/>
      <c r="JQA3" s="163"/>
      <c r="JQB3" s="163"/>
      <c r="JQC3" s="163"/>
      <c r="JQD3" s="163"/>
      <c r="JQE3" s="163"/>
      <c r="JQF3" s="163"/>
      <c r="JQG3" s="163"/>
      <c r="JQH3" s="163"/>
      <c r="JQI3" s="163"/>
      <c r="JQJ3" s="163"/>
      <c r="JQK3" s="163"/>
      <c r="JQL3" s="163"/>
      <c r="JQM3" s="163"/>
      <c r="JQN3" s="163"/>
      <c r="JQO3" s="163"/>
      <c r="JQP3" s="163"/>
      <c r="JQQ3" s="163"/>
      <c r="JQR3" s="163"/>
      <c r="JQS3" s="163"/>
      <c r="JQT3" s="163"/>
      <c r="JQU3" s="163"/>
      <c r="JQV3" s="163"/>
      <c r="JQW3" s="163"/>
      <c r="JQX3" s="163"/>
      <c r="JQY3" s="163"/>
      <c r="JQZ3" s="163"/>
      <c r="JRA3" s="163"/>
      <c r="JRB3" s="163"/>
      <c r="JRC3" s="163"/>
      <c r="JRD3" s="163"/>
      <c r="JRE3" s="163"/>
      <c r="JRF3" s="163"/>
      <c r="JRG3" s="163"/>
      <c r="JRH3" s="163"/>
      <c r="JRI3" s="163"/>
      <c r="JRJ3" s="163"/>
      <c r="JRK3" s="163"/>
      <c r="JRL3" s="163"/>
      <c r="JRM3" s="163"/>
      <c r="JRN3" s="163"/>
      <c r="JRO3" s="163"/>
      <c r="JRP3" s="163"/>
      <c r="JRQ3" s="163"/>
      <c r="JRR3" s="163"/>
      <c r="JRS3" s="163"/>
      <c r="JRT3" s="163"/>
      <c r="JRU3" s="163"/>
      <c r="JRV3" s="163"/>
      <c r="JRW3" s="163"/>
      <c r="JRX3" s="163"/>
      <c r="JRY3" s="163"/>
      <c r="JRZ3" s="163"/>
      <c r="JSA3" s="163"/>
      <c r="JSB3" s="163"/>
      <c r="JSC3" s="163"/>
      <c r="JSD3" s="163"/>
      <c r="JSE3" s="163"/>
      <c r="JSF3" s="163"/>
      <c r="JSG3" s="163"/>
      <c r="JSH3" s="163"/>
      <c r="JSI3" s="163"/>
      <c r="JSJ3" s="163"/>
      <c r="JSK3" s="163"/>
      <c r="JSL3" s="163"/>
      <c r="JSM3" s="163"/>
      <c r="JSN3" s="163"/>
      <c r="JSO3" s="163"/>
      <c r="JSP3" s="163"/>
      <c r="JSQ3" s="163"/>
      <c r="JSR3" s="163"/>
      <c r="JSS3" s="163"/>
      <c r="JST3" s="163"/>
      <c r="JSU3" s="163"/>
      <c r="JSV3" s="163"/>
      <c r="JSW3" s="163"/>
      <c r="JSX3" s="163"/>
      <c r="JSY3" s="163"/>
      <c r="JSZ3" s="163"/>
      <c r="JTA3" s="163"/>
      <c r="JTB3" s="163"/>
      <c r="JTC3" s="163"/>
      <c r="JTD3" s="163"/>
      <c r="JTE3" s="163"/>
      <c r="JTF3" s="163"/>
      <c r="JTG3" s="163"/>
      <c r="JTH3" s="163"/>
      <c r="JTI3" s="163"/>
      <c r="JTJ3" s="163"/>
      <c r="JTK3" s="163"/>
      <c r="JTL3" s="163"/>
      <c r="JTM3" s="163"/>
      <c r="JTN3" s="163"/>
      <c r="JTO3" s="163"/>
      <c r="JTP3" s="163"/>
      <c r="JTQ3" s="163"/>
      <c r="JTR3" s="163"/>
      <c r="JTS3" s="163"/>
      <c r="JTT3" s="163"/>
      <c r="JTU3" s="163"/>
      <c r="JTV3" s="163"/>
      <c r="JTW3" s="163"/>
      <c r="JTX3" s="163"/>
      <c r="JTY3" s="163"/>
      <c r="JTZ3" s="163"/>
      <c r="JUA3" s="163"/>
      <c r="JUB3" s="163"/>
      <c r="JUC3" s="163"/>
      <c r="JUD3" s="163"/>
      <c r="JUE3" s="163"/>
      <c r="JUF3" s="163"/>
      <c r="JUG3" s="163"/>
      <c r="JUH3" s="163"/>
      <c r="JUI3" s="163"/>
      <c r="JUJ3" s="163"/>
      <c r="JUK3" s="163"/>
      <c r="JUL3" s="163"/>
      <c r="JUM3" s="163"/>
      <c r="JUN3" s="163"/>
      <c r="JUO3" s="163"/>
      <c r="JUP3" s="163"/>
      <c r="JUQ3" s="163"/>
      <c r="JUR3" s="163"/>
      <c r="JUS3" s="163"/>
      <c r="JUT3" s="163"/>
      <c r="JUU3" s="163"/>
      <c r="JUV3" s="163"/>
      <c r="JUW3" s="163"/>
      <c r="JUX3" s="163"/>
      <c r="JUY3" s="163"/>
      <c r="JUZ3" s="163"/>
      <c r="JVA3" s="163"/>
      <c r="JVB3" s="163"/>
      <c r="JVC3" s="163"/>
      <c r="JVD3" s="163"/>
      <c r="JVE3" s="163"/>
      <c r="JVF3" s="163"/>
      <c r="JVG3" s="163"/>
      <c r="JVH3" s="163"/>
      <c r="JVI3" s="163"/>
      <c r="JVJ3" s="163"/>
      <c r="JVK3" s="163"/>
      <c r="JVL3" s="163"/>
      <c r="JVM3" s="163"/>
      <c r="JVN3" s="163"/>
      <c r="JVO3" s="163"/>
      <c r="JVP3" s="163"/>
      <c r="JVQ3" s="163"/>
      <c r="JVR3" s="163"/>
      <c r="JVS3" s="163"/>
      <c r="JVT3" s="163"/>
      <c r="JVU3" s="163"/>
      <c r="JVV3" s="163"/>
      <c r="JVW3" s="163"/>
      <c r="JVX3" s="163"/>
      <c r="JVY3" s="163"/>
      <c r="JVZ3" s="163"/>
      <c r="JWA3" s="163"/>
      <c r="JWB3" s="163"/>
      <c r="JWC3" s="163"/>
      <c r="JWD3" s="163"/>
      <c r="JWE3" s="163"/>
      <c r="JWF3" s="163"/>
      <c r="JWG3" s="163"/>
      <c r="JWH3" s="163"/>
      <c r="JWI3" s="163"/>
      <c r="JWJ3" s="163"/>
      <c r="JWK3" s="163"/>
      <c r="JWL3" s="163"/>
      <c r="JWM3" s="163"/>
      <c r="JWN3" s="163"/>
      <c r="JWO3" s="163"/>
      <c r="JWP3" s="163"/>
      <c r="JWQ3" s="163"/>
      <c r="JWR3" s="163"/>
      <c r="JWS3" s="163"/>
      <c r="JWT3" s="163"/>
      <c r="JWU3" s="163"/>
      <c r="JWV3" s="163"/>
      <c r="JWW3" s="163"/>
      <c r="JWX3" s="163"/>
      <c r="JWY3" s="163"/>
      <c r="JWZ3" s="163"/>
      <c r="JXA3" s="163"/>
      <c r="JXB3" s="163"/>
      <c r="JXC3" s="163"/>
      <c r="JXD3" s="163"/>
      <c r="JXE3" s="163"/>
      <c r="JXF3" s="163"/>
      <c r="JXG3" s="163"/>
      <c r="JXH3" s="163"/>
      <c r="JXI3" s="163"/>
      <c r="JXJ3" s="163"/>
      <c r="JXK3" s="163"/>
      <c r="JXL3" s="163"/>
      <c r="JXM3" s="163"/>
      <c r="JXN3" s="163"/>
      <c r="JXO3" s="163"/>
      <c r="JXP3" s="163"/>
      <c r="JXQ3" s="163"/>
      <c r="JXR3" s="163"/>
      <c r="JXS3" s="163"/>
      <c r="JXT3" s="163"/>
      <c r="JXU3" s="163"/>
      <c r="JXV3" s="163"/>
      <c r="JXW3" s="163"/>
      <c r="JXX3" s="163"/>
      <c r="JXY3" s="163"/>
      <c r="JXZ3" s="163"/>
      <c r="JYA3" s="163"/>
      <c r="JYB3" s="163"/>
      <c r="JYC3" s="163"/>
      <c r="JYD3" s="163"/>
      <c r="JYE3" s="163"/>
      <c r="JYF3" s="163"/>
      <c r="JYG3" s="163"/>
      <c r="JYH3" s="163"/>
      <c r="JYI3" s="163"/>
      <c r="JYJ3" s="163"/>
      <c r="JYK3" s="163"/>
      <c r="JYL3" s="163"/>
      <c r="JYM3" s="163"/>
      <c r="JYN3" s="163"/>
      <c r="JYO3" s="163"/>
      <c r="JYP3" s="163"/>
      <c r="JYQ3" s="163"/>
      <c r="JYR3" s="163"/>
      <c r="JYS3" s="163"/>
      <c r="JYT3" s="163"/>
      <c r="JYU3" s="163"/>
      <c r="JYV3" s="163"/>
      <c r="JYW3" s="163"/>
      <c r="JYX3" s="163"/>
      <c r="JYY3" s="163"/>
      <c r="JYZ3" s="163"/>
      <c r="JZA3" s="163"/>
      <c r="JZB3" s="163"/>
      <c r="JZC3" s="163"/>
      <c r="JZD3" s="163"/>
      <c r="JZE3" s="163"/>
      <c r="JZF3" s="163"/>
      <c r="JZG3" s="163"/>
      <c r="JZH3" s="163"/>
      <c r="JZI3" s="163"/>
      <c r="JZJ3" s="163"/>
      <c r="JZK3" s="163"/>
      <c r="JZL3" s="163"/>
      <c r="JZM3" s="163"/>
      <c r="JZN3" s="163"/>
      <c r="JZO3" s="163"/>
      <c r="JZP3" s="163"/>
      <c r="JZQ3" s="163"/>
      <c r="JZR3" s="163"/>
      <c r="JZS3" s="163"/>
      <c r="JZT3" s="163"/>
      <c r="JZU3" s="163"/>
      <c r="JZV3" s="163"/>
      <c r="JZW3" s="163"/>
      <c r="JZX3" s="163"/>
      <c r="JZY3" s="163"/>
      <c r="JZZ3" s="163"/>
      <c r="KAA3" s="163"/>
      <c r="KAB3" s="163"/>
      <c r="KAC3" s="163"/>
      <c r="KAD3" s="163"/>
      <c r="KAE3" s="163"/>
      <c r="KAF3" s="163"/>
      <c r="KAG3" s="163"/>
      <c r="KAH3" s="163"/>
      <c r="KAI3" s="163"/>
      <c r="KAJ3" s="163"/>
      <c r="KAK3" s="163"/>
      <c r="KAL3" s="163"/>
      <c r="KAM3" s="163"/>
      <c r="KAN3" s="163"/>
      <c r="KAO3" s="163"/>
      <c r="KAP3" s="163"/>
      <c r="KAQ3" s="163"/>
      <c r="KAR3" s="163"/>
      <c r="KAS3" s="163"/>
      <c r="KAT3" s="163"/>
      <c r="KAU3" s="163"/>
      <c r="KAV3" s="163"/>
      <c r="KAW3" s="163"/>
      <c r="KAX3" s="163"/>
      <c r="KAY3" s="163"/>
      <c r="KAZ3" s="163"/>
      <c r="KBA3" s="163"/>
      <c r="KBB3" s="163"/>
      <c r="KBC3" s="163"/>
      <c r="KBD3" s="163"/>
      <c r="KBE3" s="163"/>
      <c r="KBF3" s="163"/>
      <c r="KBG3" s="163"/>
      <c r="KBH3" s="163"/>
      <c r="KBI3" s="163"/>
      <c r="KBJ3" s="163"/>
      <c r="KBK3" s="163"/>
      <c r="KBL3" s="163"/>
      <c r="KBM3" s="163"/>
      <c r="KBN3" s="163"/>
      <c r="KBO3" s="163"/>
      <c r="KBP3" s="163"/>
      <c r="KBQ3" s="163"/>
      <c r="KBR3" s="163"/>
      <c r="KBS3" s="163"/>
      <c r="KBT3" s="163"/>
      <c r="KBU3" s="163"/>
      <c r="KBV3" s="163"/>
      <c r="KBW3" s="163"/>
      <c r="KBX3" s="163"/>
      <c r="KBY3" s="163"/>
      <c r="KBZ3" s="163"/>
      <c r="KCA3" s="163"/>
      <c r="KCB3" s="163"/>
      <c r="KCC3" s="163"/>
      <c r="KCD3" s="163"/>
      <c r="KCE3" s="163"/>
      <c r="KCF3" s="163"/>
      <c r="KCG3" s="163"/>
      <c r="KCH3" s="163"/>
      <c r="KCI3" s="163"/>
      <c r="KCJ3" s="163"/>
      <c r="KCK3" s="163"/>
      <c r="KCL3" s="163"/>
      <c r="KCM3" s="163"/>
      <c r="KCN3" s="163"/>
      <c r="KCO3" s="163"/>
      <c r="KCP3" s="163"/>
      <c r="KCQ3" s="163"/>
      <c r="KCR3" s="163"/>
      <c r="KCS3" s="163"/>
      <c r="KCT3" s="163"/>
      <c r="KCU3" s="163"/>
      <c r="KCV3" s="163"/>
      <c r="KCW3" s="163"/>
      <c r="KCX3" s="163"/>
      <c r="KCY3" s="163"/>
      <c r="KCZ3" s="163"/>
      <c r="KDA3" s="163"/>
      <c r="KDB3" s="163"/>
      <c r="KDC3" s="163"/>
      <c r="KDD3" s="163"/>
      <c r="KDE3" s="163"/>
      <c r="KDF3" s="163"/>
      <c r="KDG3" s="163"/>
      <c r="KDH3" s="163"/>
      <c r="KDI3" s="163"/>
      <c r="KDJ3" s="163"/>
      <c r="KDK3" s="163"/>
      <c r="KDL3" s="163"/>
      <c r="KDM3" s="163"/>
      <c r="KDN3" s="163"/>
      <c r="KDO3" s="163"/>
      <c r="KDP3" s="163"/>
      <c r="KDQ3" s="163"/>
      <c r="KDR3" s="163"/>
      <c r="KDS3" s="163"/>
      <c r="KDT3" s="163"/>
      <c r="KDU3" s="163"/>
      <c r="KDV3" s="163"/>
      <c r="KDW3" s="163"/>
      <c r="KDX3" s="163"/>
      <c r="KDY3" s="163"/>
      <c r="KDZ3" s="163"/>
      <c r="KEA3" s="163"/>
      <c r="KEB3" s="163"/>
      <c r="KEC3" s="163"/>
      <c r="KED3" s="163"/>
      <c r="KEE3" s="163"/>
      <c r="KEF3" s="163"/>
      <c r="KEG3" s="163"/>
      <c r="KEH3" s="163"/>
      <c r="KEI3" s="163"/>
      <c r="KEJ3" s="163"/>
      <c r="KEK3" s="163"/>
      <c r="KEL3" s="163"/>
      <c r="KEM3" s="163"/>
      <c r="KEN3" s="163"/>
      <c r="KEO3" s="163"/>
      <c r="KEP3" s="163"/>
      <c r="KEQ3" s="163"/>
      <c r="KER3" s="163"/>
      <c r="KES3" s="163"/>
      <c r="KET3" s="163"/>
      <c r="KEU3" s="163"/>
      <c r="KEV3" s="163"/>
      <c r="KEW3" s="163"/>
      <c r="KEX3" s="163"/>
      <c r="KEY3" s="163"/>
      <c r="KEZ3" s="163"/>
      <c r="KFA3" s="163"/>
      <c r="KFB3" s="163"/>
      <c r="KFC3" s="163"/>
      <c r="KFD3" s="163"/>
      <c r="KFE3" s="163"/>
      <c r="KFF3" s="163"/>
      <c r="KFG3" s="163"/>
      <c r="KFH3" s="163"/>
      <c r="KFI3" s="163"/>
      <c r="KFJ3" s="163"/>
      <c r="KFK3" s="163"/>
      <c r="KFL3" s="163"/>
      <c r="KFM3" s="163"/>
      <c r="KFN3" s="163"/>
      <c r="KFO3" s="163"/>
      <c r="KFP3" s="163"/>
      <c r="KFQ3" s="163"/>
      <c r="KFR3" s="163"/>
      <c r="KFS3" s="163"/>
      <c r="KFT3" s="163"/>
      <c r="KFU3" s="163"/>
      <c r="KFV3" s="163"/>
      <c r="KFW3" s="163"/>
      <c r="KFX3" s="163"/>
      <c r="KFY3" s="163"/>
      <c r="KFZ3" s="163"/>
      <c r="KGA3" s="163"/>
      <c r="KGB3" s="163"/>
      <c r="KGC3" s="163"/>
      <c r="KGD3" s="163"/>
      <c r="KGE3" s="163"/>
      <c r="KGF3" s="163"/>
      <c r="KGG3" s="163"/>
      <c r="KGH3" s="163"/>
      <c r="KGI3" s="163"/>
      <c r="KGJ3" s="163"/>
      <c r="KGK3" s="163"/>
      <c r="KGL3" s="163"/>
      <c r="KGM3" s="163"/>
      <c r="KGN3" s="163"/>
      <c r="KGO3" s="163"/>
      <c r="KGP3" s="163"/>
      <c r="KGQ3" s="163"/>
      <c r="KGR3" s="163"/>
      <c r="KGS3" s="163"/>
      <c r="KGT3" s="163"/>
      <c r="KGU3" s="163"/>
      <c r="KGV3" s="163"/>
      <c r="KGW3" s="163"/>
      <c r="KGX3" s="163"/>
      <c r="KGY3" s="163"/>
      <c r="KGZ3" s="163"/>
      <c r="KHA3" s="163"/>
      <c r="KHB3" s="163"/>
      <c r="KHC3" s="163"/>
      <c r="KHD3" s="163"/>
      <c r="KHE3" s="163"/>
      <c r="KHF3" s="163"/>
      <c r="KHG3" s="163"/>
      <c r="KHH3" s="163"/>
      <c r="KHI3" s="163"/>
      <c r="KHJ3" s="163"/>
      <c r="KHK3" s="163"/>
      <c r="KHL3" s="163"/>
      <c r="KHM3" s="163"/>
      <c r="KHN3" s="163"/>
      <c r="KHO3" s="163"/>
      <c r="KHP3" s="163"/>
      <c r="KHQ3" s="163"/>
      <c r="KHR3" s="163"/>
      <c r="KHS3" s="163"/>
      <c r="KHT3" s="163"/>
      <c r="KHU3" s="163"/>
      <c r="KHV3" s="163"/>
      <c r="KHW3" s="163"/>
      <c r="KHX3" s="163"/>
      <c r="KHY3" s="163"/>
      <c r="KHZ3" s="163"/>
      <c r="KIA3" s="163"/>
      <c r="KIB3" s="163"/>
      <c r="KIC3" s="163"/>
      <c r="KID3" s="163"/>
      <c r="KIE3" s="163"/>
      <c r="KIF3" s="163"/>
      <c r="KIG3" s="163"/>
      <c r="KIH3" s="163"/>
      <c r="KII3" s="163"/>
      <c r="KIJ3" s="163"/>
      <c r="KIK3" s="163"/>
      <c r="KIL3" s="163"/>
      <c r="KIM3" s="163"/>
      <c r="KIN3" s="163"/>
      <c r="KIO3" s="163"/>
      <c r="KIP3" s="163"/>
      <c r="KIQ3" s="163"/>
      <c r="KIR3" s="163"/>
      <c r="KIS3" s="163"/>
      <c r="KIT3" s="163"/>
      <c r="KIU3" s="163"/>
      <c r="KIV3" s="163"/>
      <c r="KIW3" s="163"/>
      <c r="KIX3" s="163"/>
      <c r="KIY3" s="163"/>
      <c r="KIZ3" s="163"/>
      <c r="KJA3" s="163"/>
      <c r="KJB3" s="163"/>
      <c r="KJC3" s="163"/>
      <c r="KJD3" s="163"/>
      <c r="KJE3" s="163"/>
      <c r="KJF3" s="163"/>
      <c r="KJG3" s="163"/>
      <c r="KJH3" s="163"/>
      <c r="KJI3" s="163"/>
      <c r="KJJ3" s="163"/>
      <c r="KJK3" s="163"/>
      <c r="KJL3" s="163"/>
      <c r="KJM3" s="163"/>
      <c r="KJN3" s="163"/>
      <c r="KJO3" s="163"/>
      <c r="KJP3" s="163"/>
      <c r="KJQ3" s="163"/>
      <c r="KJR3" s="163"/>
      <c r="KJS3" s="163"/>
      <c r="KJT3" s="163"/>
      <c r="KJU3" s="163"/>
      <c r="KJV3" s="163"/>
      <c r="KJW3" s="163"/>
      <c r="KJX3" s="163"/>
      <c r="KJY3" s="163"/>
      <c r="KJZ3" s="163"/>
      <c r="KKA3" s="163"/>
      <c r="KKB3" s="163"/>
      <c r="KKC3" s="163"/>
      <c r="KKD3" s="163"/>
      <c r="KKE3" s="163"/>
      <c r="KKF3" s="163"/>
      <c r="KKG3" s="163"/>
      <c r="KKH3" s="163"/>
      <c r="KKI3" s="163"/>
      <c r="KKJ3" s="163"/>
      <c r="KKK3" s="163"/>
      <c r="KKL3" s="163"/>
      <c r="KKM3" s="163"/>
      <c r="KKN3" s="163"/>
      <c r="KKO3" s="163"/>
      <c r="KKP3" s="163"/>
      <c r="KKQ3" s="163"/>
      <c r="KKR3" s="163"/>
      <c r="KKS3" s="163"/>
      <c r="KKT3" s="163"/>
      <c r="KKU3" s="163"/>
      <c r="KKV3" s="163"/>
      <c r="KKW3" s="163"/>
      <c r="KKX3" s="163"/>
      <c r="KKY3" s="163"/>
      <c r="KKZ3" s="163"/>
      <c r="KLA3" s="163"/>
      <c r="KLB3" s="163"/>
      <c r="KLC3" s="163"/>
      <c r="KLD3" s="163"/>
      <c r="KLE3" s="163"/>
      <c r="KLF3" s="163"/>
      <c r="KLG3" s="163"/>
      <c r="KLH3" s="163"/>
      <c r="KLI3" s="163"/>
      <c r="KLJ3" s="163"/>
      <c r="KLK3" s="163"/>
      <c r="KLL3" s="163"/>
      <c r="KLM3" s="163"/>
      <c r="KLN3" s="163"/>
      <c r="KLO3" s="163"/>
      <c r="KLP3" s="163"/>
      <c r="KLQ3" s="163"/>
      <c r="KLR3" s="163"/>
      <c r="KLS3" s="163"/>
      <c r="KLT3" s="163"/>
      <c r="KLU3" s="163"/>
      <c r="KLV3" s="163"/>
      <c r="KLW3" s="163"/>
      <c r="KLX3" s="163"/>
      <c r="KLY3" s="163"/>
      <c r="KLZ3" s="163"/>
      <c r="KMA3" s="163"/>
      <c r="KMB3" s="163"/>
      <c r="KMC3" s="163"/>
      <c r="KMD3" s="163"/>
      <c r="KME3" s="163"/>
      <c r="KMF3" s="163"/>
      <c r="KMG3" s="163"/>
      <c r="KMH3" s="163"/>
      <c r="KMI3" s="163"/>
      <c r="KMJ3" s="163"/>
      <c r="KMK3" s="163"/>
      <c r="KML3" s="163"/>
      <c r="KMM3" s="163"/>
      <c r="KMN3" s="163"/>
      <c r="KMO3" s="163"/>
      <c r="KMP3" s="163"/>
      <c r="KMQ3" s="163"/>
      <c r="KMR3" s="163"/>
      <c r="KMS3" s="163"/>
      <c r="KMT3" s="163"/>
      <c r="KMU3" s="163"/>
      <c r="KMV3" s="163"/>
      <c r="KMW3" s="163"/>
      <c r="KMX3" s="163"/>
      <c r="KMY3" s="163"/>
      <c r="KMZ3" s="163"/>
      <c r="KNA3" s="163"/>
      <c r="KNB3" s="163"/>
      <c r="KNC3" s="163"/>
      <c r="KND3" s="163"/>
      <c r="KNE3" s="163"/>
      <c r="KNF3" s="163"/>
      <c r="KNG3" s="163"/>
      <c r="KNH3" s="163"/>
      <c r="KNI3" s="163"/>
      <c r="KNJ3" s="163"/>
      <c r="KNK3" s="163"/>
      <c r="KNL3" s="163"/>
      <c r="KNM3" s="163"/>
      <c r="KNN3" s="163"/>
      <c r="KNO3" s="163"/>
      <c r="KNP3" s="163"/>
      <c r="KNQ3" s="163"/>
      <c r="KNR3" s="163"/>
      <c r="KNS3" s="163"/>
      <c r="KNT3" s="163"/>
      <c r="KNU3" s="163"/>
      <c r="KNV3" s="163"/>
      <c r="KNW3" s="163"/>
      <c r="KNX3" s="163"/>
      <c r="KNY3" s="163"/>
      <c r="KNZ3" s="163"/>
      <c r="KOA3" s="163"/>
      <c r="KOB3" s="163"/>
      <c r="KOC3" s="163"/>
      <c r="KOD3" s="163"/>
      <c r="KOE3" s="163"/>
      <c r="KOF3" s="163"/>
      <c r="KOG3" s="163"/>
      <c r="KOH3" s="163"/>
      <c r="KOI3" s="163"/>
      <c r="KOJ3" s="163"/>
      <c r="KOK3" s="163"/>
      <c r="KOL3" s="163"/>
      <c r="KOM3" s="163"/>
      <c r="KON3" s="163"/>
      <c r="KOO3" s="163"/>
      <c r="KOP3" s="163"/>
      <c r="KOQ3" s="163"/>
      <c r="KOR3" s="163"/>
      <c r="KOS3" s="163"/>
      <c r="KOT3" s="163"/>
      <c r="KOU3" s="163"/>
      <c r="KOV3" s="163"/>
      <c r="KOW3" s="163"/>
      <c r="KOX3" s="163"/>
      <c r="KOY3" s="163"/>
      <c r="KOZ3" s="163"/>
      <c r="KPA3" s="163"/>
      <c r="KPB3" s="163"/>
      <c r="KPC3" s="163"/>
      <c r="KPD3" s="163"/>
      <c r="KPE3" s="163"/>
      <c r="KPF3" s="163"/>
      <c r="KPG3" s="163"/>
      <c r="KPH3" s="163"/>
      <c r="KPI3" s="163"/>
      <c r="KPJ3" s="163"/>
      <c r="KPK3" s="163"/>
      <c r="KPL3" s="163"/>
      <c r="KPM3" s="163"/>
      <c r="KPN3" s="163"/>
      <c r="KPO3" s="163"/>
      <c r="KPP3" s="163"/>
      <c r="KPQ3" s="163"/>
      <c r="KPR3" s="163"/>
      <c r="KPS3" s="163"/>
      <c r="KPT3" s="163"/>
      <c r="KPU3" s="163"/>
      <c r="KPV3" s="163"/>
      <c r="KPW3" s="163"/>
      <c r="KPX3" s="163"/>
      <c r="KPY3" s="163"/>
      <c r="KPZ3" s="163"/>
      <c r="KQA3" s="163"/>
      <c r="KQB3" s="163"/>
      <c r="KQC3" s="163"/>
      <c r="KQD3" s="163"/>
      <c r="KQE3" s="163"/>
      <c r="KQF3" s="163"/>
      <c r="KQG3" s="163"/>
      <c r="KQH3" s="163"/>
      <c r="KQI3" s="163"/>
      <c r="KQJ3" s="163"/>
      <c r="KQK3" s="163"/>
      <c r="KQL3" s="163"/>
      <c r="KQM3" s="163"/>
      <c r="KQN3" s="163"/>
      <c r="KQO3" s="163"/>
      <c r="KQP3" s="163"/>
      <c r="KQQ3" s="163"/>
      <c r="KQR3" s="163"/>
      <c r="KQS3" s="163"/>
      <c r="KQT3" s="163"/>
      <c r="KQU3" s="163"/>
      <c r="KQV3" s="163"/>
      <c r="KQW3" s="163"/>
      <c r="KQX3" s="163"/>
      <c r="KQY3" s="163"/>
      <c r="KQZ3" s="163"/>
      <c r="KRA3" s="163"/>
      <c r="KRB3" s="163"/>
      <c r="KRC3" s="163"/>
      <c r="KRD3" s="163"/>
      <c r="KRE3" s="163"/>
      <c r="KRF3" s="163"/>
      <c r="KRG3" s="163"/>
      <c r="KRH3" s="163"/>
      <c r="KRI3" s="163"/>
      <c r="KRJ3" s="163"/>
      <c r="KRK3" s="163"/>
      <c r="KRL3" s="163"/>
      <c r="KRM3" s="163"/>
      <c r="KRN3" s="163"/>
      <c r="KRO3" s="163"/>
      <c r="KRP3" s="163"/>
      <c r="KRQ3" s="163"/>
      <c r="KRR3" s="163"/>
      <c r="KRS3" s="163"/>
      <c r="KRT3" s="163"/>
      <c r="KRU3" s="163"/>
      <c r="KRV3" s="163"/>
      <c r="KRW3" s="163"/>
      <c r="KRX3" s="163"/>
      <c r="KRY3" s="163"/>
      <c r="KRZ3" s="163"/>
      <c r="KSA3" s="163"/>
      <c r="KSB3" s="163"/>
      <c r="KSC3" s="163"/>
      <c r="KSD3" s="163"/>
      <c r="KSE3" s="163"/>
      <c r="KSF3" s="163"/>
      <c r="KSG3" s="163"/>
      <c r="KSH3" s="163"/>
      <c r="KSI3" s="163"/>
      <c r="KSJ3" s="163"/>
      <c r="KSK3" s="163"/>
      <c r="KSL3" s="163"/>
      <c r="KSM3" s="163"/>
      <c r="KSN3" s="163"/>
      <c r="KSO3" s="163"/>
      <c r="KSP3" s="163"/>
      <c r="KSQ3" s="163"/>
      <c r="KSR3" s="163"/>
      <c r="KSS3" s="163"/>
      <c r="KST3" s="163"/>
      <c r="KSU3" s="163"/>
      <c r="KSV3" s="163"/>
      <c r="KSW3" s="163"/>
      <c r="KSX3" s="163"/>
      <c r="KSY3" s="163"/>
      <c r="KSZ3" s="163"/>
      <c r="KTA3" s="163"/>
      <c r="KTB3" s="163"/>
      <c r="KTC3" s="163"/>
      <c r="KTD3" s="163"/>
      <c r="KTE3" s="163"/>
      <c r="KTF3" s="163"/>
      <c r="KTG3" s="163"/>
      <c r="KTH3" s="163"/>
      <c r="KTI3" s="163"/>
      <c r="KTJ3" s="163"/>
      <c r="KTK3" s="163"/>
      <c r="KTL3" s="163"/>
      <c r="KTM3" s="163"/>
      <c r="KTN3" s="163"/>
      <c r="KTO3" s="163"/>
      <c r="KTP3" s="163"/>
      <c r="KTQ3" s="163"/>
      <c r="KTR3" s="163"/>
      <c r="KTS3" s="163"/>
      <c r="KTT3" s="163"/>
      <c r="KTU3" s="163"/>
      <c r="KTV3" s="163"/>
      <c r="KTW3" s="163"/>
      <c r="KTX3" s="163"/>
      <c r="KTY3" s="163"/>
      <c r="KTZ3" s="163"/>
      <c r="KUA3" s="163"/>
      <c r="KUB3" s="163"/>
      <c r="KUC3" s="163"/>
      <c r="KUD3" s="163"/>
      <c r="KUE3" s="163"/>
      <c r="KUF3" s="163"/>
      <c r="KUG3" s="163"/>
      <c r="KUH3" s="163"/>
      <c r="KUI3" s="163"/>
      <c r="KUJ3" s="163"/>
      <c r="KUK3" s="163"/>
      <c r="KUL3" s="163"/>
      <c r="KUM3" s="163"/>
      <c r="KUN3" s="163"/>
      <c r="KUO3" s="163"/>
      <c r="KUP3" s="163"/>
      <c r="KUQ3" s="163"/>
      <c r="KUR3" s="163"/>
      <c r="KUS3" s="163"/>
      <c r="KUT3" s="163"/>
      <c r="KUU3" s="163"/>
      <c r="KUV3" s="163"/>
      <c r="KUW3" s="163"/>
      <c r="KUX3" s="163"/>
      <c r="KUY3" s="163"/>
      <c r="KUZ3" s="163"/>
      <c r="KVA3" s="163"/>
      <c r="KVB3" s="163"/>
      <c r="KVC3" s="163"/>
      <c r="KVD3" s="163"/>
      <c r="KVE3" s="163"/>
      <c r="KVF3" s="163"/>
      <c r="KVG3" s="163"/>
      <c r="KVH3" s="163"/>
      <c r="KVI3" s="163"/>
      <c r="KVJ3" s="163"/>
      <c r="KVK3" s="163"/>
      <c r="KVL3" s="163"/>
      <c r="KVM3" s="163"/>
      <c r="KVN3" s="163"/>
      <c r="KVO3" s="163"/>
      <c r="KVP3" s="163"/>
      <c r="KVQ3" s="163"/>
      <c r="KVR3" s="163"/>
      <c r="KVS3" s="163"/>
      <c r="KVT3" s="163"/>
      <c r="KVU3" s="163"/>
      <c r="KVV3" s="163"/>
      <c r="KVW3" s="163"/>
      <c r="KVX3" s="163"/>
      <c r="KVY3" s="163"/>
      <c r="KVZ3" s="163"/>
      <c r="KWA3" s="163"/>
      <c r="KWB3" s="163"/>
      <c r="KWC3" s="163"/>
      <c r="KWD3" s="163"/>
      <c r="KWE3" s="163"/>
      <c r="KWF3" s="163"/>
      <c r="KWG3" s="163"/>
      <c r="KWH3" s="163"/>
      <c r="KWI3" s="163"/>
      <c r="KWJ3" s="163"/>
      <c r="KWK3" s="163"/>
      <c r="KWL3" s="163"/>
      <c r="KWM3" s="163"/>
      <c r="KWN3" s="163"/>
      <c r="KWO3" s="163"/>
      <c r="KWP3" s="163"/>
      <c r="KWQ3" s="163"/>
      <c r="KWR3" s="163"/>
      <c r="KWS3" s="163"/>
      <c r="KWT3" s="163"/>
      <c r="KWU3" s="163"/>
      <c r="KWV3" s="163"/>
      <c r="KWW3" s="163"/>
      <c r="KWX3" s="163"/>
      <c r="KWY3" s="163"/>
      <c r="KWZ3" s="163"/>
      <c r="KXA3" s="163"/>
      <c r="KXB3" s="163"/>
      <c r="KXC3" s="163"/>
      <c r="KXD3" s="163"/>
      <c r="KXE3" s="163"/>
      <c r="KXF3" s="163"/>
      <c r="KXG3" s="163"/>
      <c r="KXH3" s="163"/>
      <c r="KXI3" s="163"/>
      <c r="KXJ3" s="163"/>
      <c r="KXK3" s="163"/>
      <c r="KXL3" s="163"/>
      <c r="KXM3" s="163"/>
      <c r="KXN3" s="163"/>
      <c r="KXO3" s="163"/>
      <c r="KXP3" s="163"/>
      <c r="KXQ3" s="163"/>
      <c r="KXR3" s="163"/>
      <c r="KXS3" s="163"/>
      <c r="KXT3" s="163"/>
      <c r="KXU3" s="163"/>
      <c r="KXV3" s="163"/>
      <c r="KXW3" s="163"/>
      <c r="KXX3" s="163"/>
      <c r="KXY3" s="163"/>
      <c r="KXZ3" s="163"/>
      <c r="KYA3" s="163"/>
      <c r="KYB3" s="163"/>
      <c r="KYC3" s="163"/>
      <c r="KYD3" s="163"/>
      <c r="KYE3" s="163"/>
      <c r="KYF3" s="163"/>
      <c r="KYG3" s="163"/>
      <c r="KYH3" s="163"/>
      <c r="KYI3" s="163"/>
      <c r="KYJ3" s="163"/>
      <c r="KYK3" s="163"/>
      <c r="KYL3" s="163"/>
      <c r="KYM3" s="163"/>
      <c r="KYN3" s="163"/>
      <c r="KYO3" s="163"/>
      <c r="KYP3" s="163"/>
      <c r="KYQ3" s="163"/>
      <c r="KYR3" s="163"/>
      <c r="KYS3" s="163"/>
      <c r="KYT3" s="163"/>
      <c r="KYU3" s="163"/>
      <c r="KYV3" s="163"/>
      <c r="KYW3" s="163"/>
      <c r="KYX3" s="163"/>
      <c r="KYY3" s="163"/>
      <c r="KYZ3" s="163"/>
      <c r="KZA3" s="163"/>
      <c r="KZB3" s="163"/>
      <c r="KZC3" s="163"/>
      <c r="KZD3" s="163"/>
      <c r="KZE3" s="163"/>
      <c r="KZF3" s="163"/>
      <c r="KZG3" s="163"/>
      <c r="KZH3" s="163"/>
      <c r="KZI3" s="163"/>
      <c r="KZJ3" s="163"/>
      <c r="KZK3" s="163"/>
      <c r="KZL3" s="163"/>
      <c r="KZM3" s="163"/>
      <c r="KZN3" s="163"/>
      <c r="KZO3" s="163"/>
      <c r="KZP3" s="163"/>
      <c r="KZQ3" s="163"/>
      <c r="KZR3" s="163"/>
      <c r="KZS3" s="163"/>
      <c r="KZT3" s="163"/>
      <c r="KZU3" s="163"/>
      <c r="KZV3" s="163"/>
      <c r="KZW3" s="163"/>
      <c r="KZX3" s="163"/>
      <c r="KZY3" s="163"/>
      <c r="KZZ3" s="163"/>
      <c r="LAA3" s="163"/>
      <c r="LAB3" s="163"/>
      <c r="LAC3" s="163"/>
      <c r="LAD3" s="163"/>
      <c r="LAE3" s="163"/>
      <c r="LAF3" s="163"/>
      <c r="LAG3" s="163"/>
      <c r="LAH3" s="163"/>
      <c r="LAI3" s="163"/>
      <c r="LAJ3" s="163"/>
      <c r="LAK3" s="163"/>
      <c r="LAL3" s="163"/>
      <c r="LAM3" s="163"/>
      <c r="LAN3" s="163"/>
      <c r="LAO3" s="163"/>
      <c r="LAP3" s="163"/>
      <c r="LAQ3" s="163"/>
      <c r="LAR3" s="163"/>
      <c r="LAS3" s="163"/>
      <c r="LAT3" s="163"/>
      <c r="LAU3" s="163"/>
      <c r="LAV3" s="163"/>
      <c r="LAW3" s="163"/>
      <c r="LAX3" s="163"/>
      <c r="LAY3" s="163"/>
      <c r="LAZ3" s="163"/>
      <c r="LBA3" s="163"/>
      <c r="LBB3" s="163"/>
      <c r="LBC3" s="163"/>
      <c r="LBD3" s="163"/>
      <c r="LBE3" s="163"/>
      <c r="LBF3" s="163"/>
      <c r="LBG3" s="163"/>
      <c r="LBH3" s="163"/>
      <c r="LBI3" s="163"/>
      <c r="LBJ3" s="163"/>
      <c r="LBK3" s="163"/>
      <c r="LBL3" s="163"/>
      <c r="LBM3" s="163"/>
      <c r="LBN3" s="163"/>
      <c r="LBO3" s="163"/>
      <c r="LBP3" s="163"/>
      <c r="LBQ3" s="163"/>
      <c r="LBR3" s="163"/>
      <c r="LBS3" s="163"/>
      <c r="LBT3" s="163"/>
      <c r="LBU3" s="163"/>
      <c r="LBV3" s="163"/>
      <c r="LBW3" s="163"/>
      <c r="LBX3" s="163"/>
      <c r="LBY3" s="163"/>
      <c r="LBZ3" s="163"/>
      <c r="LCA3" s="163"/>
      <c r="LCB3" s="163"/>
      <c r="LCC3" s="163"/>
      <c r="LCD3" s="163"/>
      <c r="LCE3" s="163"/>
      <c r="LCF3" s="163"/>
      <c r="LCG3" s="163"/>
      <c r="LCH3" s="163"/>
      <c r="LCI3" s="163"/>
      <c r="LCJ3" s="163"/>
      <c r="LCK3" s="163"/>
      <c r="LCL3" s="163"/>
      <c r="LCM3" s="163"/>
      <c r="LCN3" s="163"/>
      <c r="LCO3" s="163"/>
      <c r="LCP3" s="163"/>
      <c r="LCQ3" s="163"/>
      <c r="LCR3" s="163"/>
      <c r="LCS3" s="163"/>
      <c r="LCT3" s="163"/>
      <c r="LCU3" s="163"/>
      <c r="LCV3" s="163"/>
      <c r="LCW3" s="163"/>
      <c r="LCX3" s="163"/>
      <c r="LCY3" s="163"/>
      <c r="LCZ3" s="163"/>
      <c r="LDA3" s="163"/>
      <c r="LDB3" s="163"/>
      <c r="LDC3" s="163"/>
      <c r="LDD3" s="163"/>
      <c r="LDE3" s="163"/>
      <c r="LDF3" s="163"/>
      <c r="LDG3" s="163"/>
      <c r="LDH3" s="163"/>
      <c r="LDI3" s="163"/>
      <c r="LDJ3" s="163"/>
      <c r="LDK3" s="163"/>
      <c r="LDL3" s="163"/>
      <c r="LDM3" s="163"/>
      <c r="LDN3" s="163"/>
      <c r="LDO3" s="163"/>
      <c r="LDP3" s="163"/>
      <c r="LDQ3" s="163"/>
      <c r="LDR3" s="163"/>
      <c r="LDS3" s="163"/>
      <c r="LDT3" s="163"/>
      <c r="LDU3" s="163"/>
      <c r="LDV3" s="163"/>
      <c r="LDW3" s="163"/>
      <c r="LDX3" s="163"/>
      <c r="LDY3" s="163"/>
      <c r="LDZ3" s="163"/>
      <c r="LEA3" s="163"/>
      <c r="LEB3" s="163"/>
      <c r="LEC3" s="163"/>
      <c r="LED3" s="163"/>
      <c r="LEE3" s="163"/>
      <c r="LEF3" s="163"/>
      <c r="LEG3" s="163"/>
      <c r="LEH3" s="163"/>
      <c r="LEI3" s="163"/>
      <c r="LEJ3" s="163"/>
      <c r="LEK3" s="163"/>
      <c r="LEL3" s="163"/>
      <c r="LEM3" s="163"/>
      <c r="LEN3" s="163"/>
      <c r="LEO3" s="163"/>
      <c r="LEP3" s="163"/>
      <c r="LEQ3" s="163"/>
      <c r="LER3" s="163"/>
      <c r="LES3" s="163"/>
      <c r="LET3" s="163"/>
      <c r="LEU3" s="163"/>
      <c r="LEV3" s="163"/>
      <c r="LEW3" s="163"/>
      <c r="LEX3" s="163"/>
      <c r="LEY3" s="163"/>
      <c r="LEZ3" s="163"/>
      <c r="LFA3" s="163"/>
      <c r="LFB3" s="163"/>
      <c r="LFC3" s="163"/>
      <c r="LFD3" s="163"/>
      <c r="LFE3" s="163"/>
      <c r="LFF3" s="163"/>
      <c r="LFG3" s="163"/>
      <c r="LFH3" s="163"/>
      <c r="LFI3" s="163"/>
      <c r="LFJ3" s="163"/>
      <c r="LFK3" s="163"/>
      <c r="LFL3" s="163"/>
      <c r="LFM3" s="163"/>
      <c r="LFN3" s="163"/>
      <c r="LFO3" s="163"/>
      <c r="LFP3" s="163"/>
      <c r="LFQ3" s="163"/>
      <c r="LFR3" s="163"/>
      <c r="LFS3" s="163"/>
      <c r="LFT3" s="163"/>
      <c r="LFU3" s="163"/>
      <c r="LFV3" s="163"/>
      <c r="LFW3" s="163"/>
      <c r="LFX3" s="163"/>
      <c r="LFY3" s="163"/>
      <c r="LFZ3" s="163"/>
      <c r="LGA3" s="163"/>
      <c r="LGB3" s="163"/>
      <c r="LGC3" s="163"/>
      <c r="LGD3" s="163"/>
      <c r="LGE3" s="163"/>
      <c r="LGF3" s="163"/>
      <c r="LGG3" s="163"/>
      <c r="LGH3" s="163"/>
      <c r="LGI3" s="163"/>
      <c r="LGJ3" s="163"/>
      <c r="LGK3" s="163"/>
      <c r="LGL3" s="163"/>
      <c r="LGM3" s="163"/>
      <c r="LGN3" s="163"/>
      <c r="LGO3" s="163"/>
      <c r="LGP3" s="163"/>
      <c r="LGQ3" s="163"/>
      <c r="LGR3" s="163"/>
      <c r="LGS3" s="163"/>
      <c r="LGT3" s="163"/>
      <c r="LGU3" s="163"/>
      <c r="LGV3" s="163"/>
      <c r="LGW3" s="163"/>
      <c r="LGX3" s="163"/>
      <c r="LGY3" s="163"/>
      <c r="LGZ3" s="163"/>
      <c r="LHA3" s="163"/>
      <c r="LHB3" s="163"/>
      <c r="LHC3" s="163"/>
      <c r="LHD3" s="163"/>
      <c r="LHE3" s="163"/>
      <c r="LHF3" s="163"/>
      <c r="LHG3" s="163"/>
      <c r="LHH3" s="163"/>
      <c r="LHI3" s="163"/>
      <c r="LHJ3" s="163"/>
      <c r="LHK3" s="163"/>
      <c r="LHL3" s="163"/>
      <c r="LHM3" s="163"/>
      <c r="LHN3" s="163"/>
      <c r="LHO3" s="163"/>
      <c r="LHP3" s="163"/>
      <c r="LHQ3" s="163"/>
      <c r="LHR3" s="163"/>
      <c r="LHS3" s="163"/>
      <c r="LHT3" s="163"/>
      <c r="LHU3" s="163"/>
      <c r="LHV3" s="163"/>
      <c r="LHW3" s="163"/>
      <c r="LHX3" s="163"/>
      <c r="LHY3" s="163"/>
      <c r="LHZ3" s="163"/>
      <c r="LIA3" s="163"/>
      <c r="LIB3" s="163"/>
      <c r="LIC3" s="163"/>
      <c r="LID3" s="163"/>
      <c r="LIE3" s="163"/>
      <c r="LIF3" s="163"/>
      <c r="LIG3" s="163"/>
      <c r="LIH3" s="163"/>
      <c r="LII3" s="163"/>
      <c r="LIJ3" s="163"/>
      <c r="LIK3" s="163"/>
      <c r="LIL3" s="163"/>
      <c r="LIM3" s="163"/>
      <c r="LIN3" s="163"/>
      <c r="LIO3" s="163"/>
      <c r="LIP3" s="163"/>
      <c r="LIQ3" s="163"/>
      <c r="LIR3" s="163"/>
      <c r="LIS3" s="163"/>
      <c r="LIT3" s="163"/>
      <c r="LIU3" s="163"/>
      <c r="LIV3" s="163"/>
      <c r="LIW3" s="163"/>
      <c r="LIX3" s="163"/>
      <c r="LIY3" s="163"/>
      <c r="LIZ3" s="163"/>
      <c r="LJA3" s="163"/>
      <c r="LJB3" s="163"/>
      <c r="LJC3" s="163"/>
      <c r="LJD3" s="163"/>
      <c r="LJE3" s="163"/>
      <c r="LJF3" s="163"/>
      <c r="LJG3" s="163"/>
      <c r="LJH3" s="163"/>
      <c r="LJI3" s="163"/>
      <c r="LJJ3" s="163"/>
      <c r="LJK3" s="163"/>
      <c r="LJL3" s="163"/>
      <c r="LJM3" s="163"/>
      <c r="LJN3" s="163"/>
      <c r="LJO3" s="163"/>
      <c r="LJP3" s="163"/>
      <c r="LJQ3" s="163"/>
      <c r="LJR3" s="163"/>
      <c r="LJS3" s="163"/>
      <c r="LJT3" s="163"/>
      <c r="LJU3" s="163"/>
      <c r="LJV3" s="163"/>
      <c r="LJW3" s="163"/>
      <c r="LJX3" s="163"/>
      <c r="LJY3" s="163"/>
      <c r="LJZ3" s="163"/>
      <c r="LKA3" s="163"/>
      <c r="LKB3" s="163"/>
      <c r="LKC3" s="163"/>
      <c r="LKD3" s="163"/>
      <c r="LKE3" s="163"/>
      <c r="LKF3" s="163"/>
      <c r="LKG3" s="163"/>
      <c r="LKH3" s="163"/>
      <c r="LKI3" s="163"/>
      <c r="LKJ3" s="163"/>
      <c r="LKK3" s="163"/>
      <c r="LKL3" s="163"/>
      <c r="LKM3" s="163"/>
      <c r="LKN3" s="163"/>
      <c r="LKO3" s="163"/>
      <c r="LKP3" s="163"/>
      <c r="LKQ3" s="163"/>
      <c r="LKR3" s="163"/>
      <c r="LKS3" s="163"/>
      <c r="LKT3" s="163"/>
      <c r="LKU3" s="163"/>
      <c r="LKV3" s="163"/>
      <c r="LKW3" s="163"/>
      <c r="LKX3" s="163"/>
      <c r="LKY3" s="163"/>
      <c r="LKZ3" s="163"/>
      <c r="LLA3" s="163"/>
      <c r="LLB3" s="163"/>
      <c r="LLC3" s="163"/>
      <c r="LLD3" s="163"/>
      <c r="LLE3" s="163"/>
      <c r="LLF3" s="163"/>
      <c r="LLG3" s="163"/>
      <c r="LLH3" s="163"/>
      <c r="LLI3" s="163"/>
      <c r="LLJ3" s="163"/>
      <c r="LLK3" s="163"/>
      <c r="LLL3" s="163"/>
      <c r="LLM3" s="163"/>
      <c r="LLN3" s="163"/>
      <c r="LLO3" s="163"/>
      <c r="LLP3" s="163"/>
      <c r="LLQ3" s="163"/>
      <c r="LLR3" s="163"/>
      <c r="LLS3" s="163"/>
      <c r="LLT3" s="163"/>
      <c r="LLU3" s="163"/>
      <c r="LLV3" s="163"/>
      <c r="LLW3" s="163"/>
      <c r="LLX3" s="163"/>
      <c r="LLY3" s="163"/>
      <c r="LLZ3" s="163"/>
      <c r="LMA3" s="163"/>
      <c r="LMB3" s="163"/>
      <c r="LMC3" s="163"/>
      <c r="LMD3" s="163"/>
      <c r="LME3" s="163"/>
      <c r="LMF3" s="163"/>
      <c r="LMG3" s="163"/>
      <c r="LMH3" s="163"/>
      <c r="LMI3" s="163"/>
      <c r="LMJ3" s="163"/>
      <c r="LMK3" s="163"/>
      <c r="LML3" s="163"/>
      <c r="LMM3" s="163"/>
      <c r="LMN3" s="163"/>
      <c r="LMO3" s="163"/>
      <c r="LMP3" s="163"/>
      <c r="LMQ3" s="163"/>
      <c r="LMR3" s="163"/>
      <c r="LMS3" s="163"/>
      <c r="LMT3" s="163"/>
      <c r="LMU3" s="163"/>
      <c r="LMV3" s="163"/>
      <c r="LMW3" s="163"/>
      <c r="LMX3" s="163"/>
      <c r="LMY3" s="163"/>
      <c r="LMZ3" s="163"/>
      <c r="LNA3" s="163"/>
      <c r="LNB3" s="163"/>
      <c r="LNC3" s="163"/>
      <c r="LND3" s="163"/>
      <c r="LNE3" s="163"/>
      <c r="LNF3" s="163"/>
      <c r="LNG3" s="163"/>
      <c r="LNH3" s="163"/>
      <c r="LNI3" s="163"/>
      <c r="LNJ3" s="163"/>
      <c r="LNK3" s="163"/>
      <c r="LNL3" s="163"/>
      <c r="LNM3" s="163"/>
      <c r="LNN3" s="163"/>
      <c r="LNO3" s="163"/>
      <c r="LNP3" s="163"/>
      <c r="LNQ3" s="163"/>
      <c r="LNR3" s="163"/>
      <c r="LNS3" s="163"/>
      <c r="LNT3" s="163"/>
      <c r="LNU3" s="163"/>
      <c r="LNV3" s="163"/>
      <c r="LNW3" s="163"/>
      <c r="LNX3" s="163"/>
      <c r="LNY3" s="163"/>
      <c r="LNZ3" s="163"/>
      <c r="LOA3" s="163"/>
      <c r="LOB3" s="163"/>
      <c r="LOC3" s="163"/>
      <c r="LOD3" s="163"/>
      <c r="LOE3" s="163"/>
      <c r="LOF3" s="163"/>
      <c r="LOG3" s="163"/>
      <c r="LOH3" s="163"/>
      <c r="LOI3" s="163"/>
      <c r="LOJ3" s="163"/>
      <c r="LOK3" s="163"/>
      <c r="LOL3" s="163"/>
      <c r="LOM3" s="163"/>
      <c r="LON3" s="163"/>
      <c r="LOO3" s="163"/>
      <c r="LOP3" s="163"/>
      <c r="LOQ3" s="163"/>
      <c r="LOR3" s="163"/>
      <c r="LOS3" s="163"/>
      <c r="LOT3" s="163"/>
      <c r="LOU3" s="163"/>
      <c r="LOV3" s="163"/>
      <c r="LOW3" s="163"/>
      <c r="LOX3" s="163"/>
      <c r="LOY3" s="163"/>
      <c r="LOZ3" s="163"/>
      <c r="LPA3" s="163"/>
      <c r="LPB3" s="163"/>
      <c r="LPC3" s="163"/>
      <c r="LPD3" s="163"/>
      <c r="LPE3" s="163"/>
      <c r="LPF3" s="163"/>
      <c r="LPG3" s="163"/>
      <c r="LPH3" s="163"/>
      <c r="LPI3" s="163"/>
      <c r="LPJ3" s="163"/>
      <c r="LPK3" s="163"/>
      <c r="LPL3" s="163"/>
      <c r="LPM3" s="163"/>
      <c r="LPN3" s="163"/>
      <c r="LPO3" s="163"/>
      <c r="LPP3" s="163"/>
      <c r="LPQ3" s="163"/>
      <c r="LPR3" s="163"/>
      <c r="LPS3" s="163"/>
      <c r="LPT3" s="163"/>
      <c r="LPU3" s="163"/>
      <c r="LPV3" s="163"/>
      <c r="LPW3" s="163"/>
      <c r="LPX3" s="163"/>
      <c r="LPY3" s="163"/>
      <c r="LPZ3" s="163"/>
      <c r="LQA3" s="163"/>
      <c r="LQB3" s="163"/>
      <c r="LQC3" s="163"/>
      <c r="LQD3" s="163"/>
      <c r="LQE3" s="163"/>
      <c r="LQF3" s="163"/>
      <c r="LQG3" s="163"/>
      <c r="LQH3" s="163"/>
      <c r="LQI3" s="163"/>
      <c r="LQJ3" s="163"/>
      <c r="LQK3" s="163"/>
      <c r="LQL3" s="163"/>
      <c r="LQM3" s="163"/>
      <c r="LQN3" s="163"/>
      <c r="LQO3" s="163"/>
      <c r="LQP3" s="163"/>
      <c r="LQQ3" s="163"/>
      <c r="LQR3" s="163"/>
      <c r="LQS3" s="163"/>
      <c r="LQT3" s="163"/>
      <c r="LQU3" s="163"/>
      <c r="LQV3" s="163"/>
      <c r="LQW3" s="163"/>
      <c r="LQX3" s="163"/>
      <c r="LQY3" s="163"/>
      <c r="LQZ3" s="163"/>
      <c r="LRA3" s="163"/>
      <c r="LRB3" s="163"/>
      <c r="LRC3" s="163"/>
      <c r="LRD3" s="163"/>
      <c r="LRE3" s="163"/>
      <c r="LRF3" s="163"/>
      <c r="LRG3" s="163"/>
      <c r="LRH3" s="163"/>
      <c r="LRI3" s="163"/>
      <c r="LRJ3" s="163"/>
      <c r="LRK3" s="163"/>
      <c r="LRL3" s="163"/>
      <c r="LRM3" s="163"/>
      <c r="LRN3" s="163"/>
      <c r="LRO3" s="163"/>
      <c r="LRP3" s="163"/>
      <c r="LRQ3" s="163"/>
      <c r="LRR3" s="163"/>
      <c r="LRS3" s="163"/>
      <c r="LRT3" s="163"/>
      <c r="LRU3" s="163"/>
      <c r="LRV3" s="163"/>
      <c r="LRW3" s="163"/>
      <c r="LRX3" s="163"/>
      <c r="LRY3" s="163"/>
      <c r="LRZ3" s="163"/>
      <c r="LSA3" s="163"/>
      <c r="LSB3" s="163"/>
      <c r="LSC3" s="163"/>
      <c r="LSD3" s="163"/>
      <c r="LSE3" s="163"/>
      <c r="LSF3" s="163"/>
      <c r="LSG3" s="163"/>
      <c r="LSH3" s="163"/>
      <c r="LSI3" s="163"/>
      <c r="LSJ3" s="163"/>
      <c r="LSK3" s="163"/>
      <c r="LSL3" s="163"/>
      <c r="LSM3" s="163"/>
      <c r="LSN3" s="163"/>
      <c r="LSO3" s="163"/>
      <c r="LSP3" s="163"/>
      <c r="LSQ3" s="163"/>
      <c r="LSR3" s="163"/>
      <c r="LSS3" s="163"/>
      <c r="LST3" s="163"/>
      <c r="LSU3" s="163"/>
      <c r="LSV3" s="163"/>
      <c r="LSW3" s="163"/>
      <c r="LSX3" s="163"/>
      <c r="LSY3" s="163"/>
      <c r="LSZ3" s="163"/>
      <c r="LTA3" s="163"/>
      <c r="LTB3" s="163"/>
      <c r="LTC3" s="163"/>
      <c r="LTD3" s="163"/>
      <c r="LTE3" s="163"/>
      <c r="LTF3" s="163"/>
      <c r="LTG3" s="163"/>
      <c r="LTH3" s="163"/>
      <c r="LTI3" s="163"/>
      <c r="LTJ3" s="163"/>
      <c r="LTK3" s="163"/>
      <c r="LTL3" s="163"/>
      <c r="LTM3" s="163"/>
      <c r="LTN3" s="163"/>
      <c r="LTO3" s="163"/>
      <c r="LTP3" s="163"/>
      <c r="LTQ3" s="163"/>
      <c r="LTR3" s="163"/>
      <c r="LTS3" s="163"/>
      <c r="LTT3" s="163"/>
      <c r="LTU3" s="163"/>
      <c r="LTV3" s="163"/>
      <c r="LTW3" s="163"/>
      <c r="LTX3" s="163"/>
      <c r="LTY3" s="163"/>
      <c r="LTZ3" s="163"/>
      <c r="LUA3" s="163"/>
      <c r="LUB3" s="163"/>
      <c r="LUC3" s="163"/>
      <c r="LUD3" s="163"/>
      <c r="LUE3" s="163"/>
      <c r="LUF3" s="163"/>
      <c r="LUG3" s="163"/>
      <c r="LUH3" s="163"/>
      <c r="LUI3" s="163"/>
      <c r="LUJ3" s="163"/>
      <c r="LUK3" s="163"/>
      <c r="LUL3" s="163"/>
      <c r="LUM3" s="163"/>
      <c r="LUN3" s="163"/>
      <c r="LUO3" s="163"/>
      <c r="LUP3" s="163"/>
      <c r="LUQ3" s="163"/>
      <c r="LUR3" s="163"/>
      <c r="LUS3" s="163"/>
      <c r="LUT3" s="163"/>
      <c r="LUU3" s="163"/>
      <c r="LUV3" s="163"/>
      <c r="LUW3" s="163"/>
      <c r="LUX3" s="163"/>
      <c r="LUY3" s="163"/>
      <c r="LUZ3" s="163"/>
      <c r="LVA3" s="163"/>
      <c r="LVB3" s="163"/>
      <c r="LVC3" s="163"/>
      <c r="LVD3" s="163"/>
      <c r="LVE3" s="163"/>
      <c r="LVF3" s="163"/>
      <c r="LVG3" s="163"/>
      <c r="LVH3" s="163"/>
      <c r="LVI3" s="163"/>
      <c r="LVJ3" s="163"/>
      <c r="LVK3" s="163"/>
      <c r="LVL3" s="163"/>
      <c r="LVM3" s="163"/>
      <c r="LVN3" s="163"/>
      <c r="LVO3" s="163"/>
      <c r="LVP3" s="163"/>
      <c r="LVQ3" s="163"/>
      <c r="LVR3" s="163"/>
      <c r="LVS3" s="163"/>
      <c r="LVT3" s="163"/>
      <c r="LVU3" s="163"/>
      <c r="LVV3" s="163"/>
      <c r="LVW3" s="163"/>
      <c r="LVX3" s="163"/>
      <c r="LVY3" s="163"/>
      <c r="LVZ3" s="163"/>
      <c r="LWA3" s="163"/>
      <c r="LWB3" s="163"/>
      <c r="LWC3" s="163"/>
      <c r="LWD3" s="163"/>
      <c r="LWE3" s="163"/>
      <c r="LWF3" s="163"/>
      <c r="LWG3" s="163"/>
      <c r="LWH3" s="163"/>
      <c r="LWI3" s="163"/>
      <c r="LWJ3" s="163"/>
      <c r="LWK3" s="163"/>
      <c r="LWL3" s="163"/>
      <c r="LWM3" s="163"/>
      <c r="LWN3" s="163"/>
      <c r="LWO3" s="163"/>
      <c r="LWP3" s="163"/>
      <c r="LWQ3" s="163"/>
      <c r="LWR3" s="163"/>
      <c r="LWS3" s="163"/>
      <c r="LWT3" s="163"/>
      <c r="LWU3" s="163"/>
      <c r="LWV3" s="163"/>
      <c r="LWW3" s="163"/>
      <c r="LWX3" s="163"/>
      <c r="LWY3" s="163"/>
      <c r="LWZ3" s="163"/>
      <c r="LXA3" s="163"/>
      <c r="LXB3" s="163"/>
      <c r="LXC3" s="163"/>
      <c r="LXD3" s="163"/>
      <c r="LXE3" s="163"/>
      <c r="LXF3" s="163"/>
      <c r="LXG3" s="163"/>
      <c r="LXH3" s="163"/>
      <c r="LXI3" s="163"/>
      <c r="LXJ3" s="163"/>
      <c r="LXK3" s="163"/>
      <c r="LXL3" s="163"/>
      <c r="LXM3" s="163"/>
      <c r="LXN3" s="163"/>
      <c r="LXO3" s="163"/>
      <c r="LXP3" s="163"/>
      <c r="LXQ3" s="163"/>
      <c r="LXR3" s="163"/>
      <c r="LXS3" s="163"/>
      <c r="LXT3" s="163"/>
      <c r="LXU3" s="163"/>
      <c r="LXV3" s="163"/>
      <c r="LXW3" s="163"/>
      <c r="LXX3" s="163"/>
      <c r="LXY3" s="163"/>
      <c r="LXZ3" s="163"/>
      <c r="LYA3" s="163"/>
      <c r="LYB3" s="163"/>
      <c r="LYC3" s="163"/>
      <c r="LYD3" s="163"/>
      <c r="LYE3" s="163"/>
      <c r="LYF3" s="163"/>
      <c r="LYG3" s="163"/>
      <c r="LYH3" s="163"/>
      <c r="LYI3" s="163"/>
      <c r="LYJ3" s="163"/>
      <c r="LYK3" s="163"/>
      <c r="LYL3" s="163"/>
      <c r="LYM3" s="163"/>
      <c r="LYN3" s="163"/>
      <c r="LYO3" s="163"/>
      <c r="LYP3" s="163"/>
      <c r="LYQ3" s="163"/>
      <c r="LYR3" s="163"/>
      <c r="LYS3" s="163"/>
      <c r="LYT3" s="163"/>
      <c r="LYU3" s="163"/>
      <c r="LYV3" s="163"/>
      <c r="LYW3" s="163"/>
      <c r="LYX3" s="163"/>
      <c r="LYY3" s="163"/>
      <c r="LYZ3" s="163"/>
      <c r="LZA3" s="163"/>
      <c r="LZB3" s="163"/>
      <c r="LZC3" s="163"/>
      <c r="LZD3" s="163"/>
      <c r="LZE3" s="163"/>
      <c r="LZF3" s="163"/>
      <c r="LZG3" s="163"/>
      <c r="LZH3" s="163"/>
      <c r="LZI3" s="163"/>
      <c r="LZJ3" s="163"/>
      <c r="LZK3" s="163"/>
      <c r="LZL3" s="163"/>
      <c r="LZM3" s="163"/>
      <c r="LZN3" s="163"/>
      <c r="LZO3" s="163"/>
      <c r="LZP3" s="163"/>
      <c r="LZQ3" s="163"/>
      <c r="LZR3" s="163"/>
      <c r="LZS3" s="163"/>
      <c r="LZT3" s="163"/>
      <c r="LZU3" s="163"/>
      <c r="LZV3" s="163"/>
      <c r="LZW3" s="163"/>
      <c r="LZX3" s="163"/>
      <c r="LZY3" s="163"/>
      <c r="LZZ3" s="163"/>
      <c r="MAA3" s="163"/>
      <c r="MAB3" s="163"/>
      <c r="MAC3" s="163"/>
      <c r="MAD3" s="163"/>
      <c r="MAE3" s="163"/>
      <c r="MAF3" s="163"/>
      <c r="MAG3" s="163"/>
      <c r="MAH3" s="163"/>
      <c r="MAI3" s="163"/>
      <c r="MAJ3" s="163"/>
      <c r="MAK3" s="163"/>
      <c r="MAL3" s="163"/>
      <c r="MAM3" s="163"/>
      <c r="MAN3" s="163"/>
      <c r="MAO3" s="163"/>
      <c r="MAP3" s="163"/>
      <c r="MAQ3" s="163"/>
      <c r="MAR3" s="163"/>
      <c r="MAS3" s="163"/>
      <c r="MAT3" s="163"/>
      <c r="MAU3" s="163"/>
      <c r="MAV3" s="163"/>
      <c r="MAW3" s="163"/>
      <c r="MAX3" s="163"/>
      <c r="MAY3" s="163"/>
      <c r="MAZ3" s="163"/>
      <c r="MBA3" s="163"/>
      <c r="MBB3" s="163"/>
      <c r="MBC3" s="163"/>
      <c r="MBD3" s="163"/>
      <c r="MBE3" s="163"/>
      <c r="MBF3" s="163"/>
      <c r="MBG3" s="163"/>
      <c r="MBH3" s="163"/>
      <c r="MBI3" s="163"/>
      <c r="MBJ3" s="163"/>
      <c r="MBK3" s="163"/>
      <c r="MBL3" s="163"/>
      <c r="MBM3" s="163"/>
      <c r="MBN3" s="163"/>
      <c r="MBO3" s="163"/>
      <c r="MBP3" s="163"/>
      <c r="MBQ3" s="163"/>
      <c r="MBR3" s="163"/>
      <c r="MBS3" s="163"/>
      <c r="MBT3" s="163"/>
      <c r="MBU3" s="163"/>
      <c r="MBV3" s="163"/>
      <c r="MBW3" s="163"/>
      <c r="MBX3" s="163"/>
      <c r="MBY3" s="163"/>
      <c r="MBZ3" s="163"/>
      <c r="MCA3" s="163"/>
      <c r="MCB3" s="163"/>
      <c r="MCC3" s="163"/>
      <c r="MCD3" s="163"/>
      <c r="MCE3" s="163"/>
      <c r="MCF3" s="163"/>
      <c r="MCG3" s="163"/>
      <c r="MCH3" s="163"/>
      <c r="MCI3" s="163"/>
      <c r="MCJ3" s="163"/>
      <c r="MCK3" s="163"/>
      <c r="MCL3" s="163"/>
      <c r="MCM3" s="163"/>
      <c r="MCN3" s="163"/>
      <c r="MCO3" s="163"/>
      <c r="MCP3" s="163"/>
      <c r="MCQ3" s="163"/>
      <c r="MCR3" s="163"/>
      <c r="MCS3" s="163"/>
      <c r="MCT3" s="163"/>
      <c r="MCU3" s="163"/>
      <c r="MCV3" s="163"/>
      <c r="MCW3" s="163"/>
      <c r="MCX3" s="163"/>
      <c r="MCY3" s="163"/>
      <c r="MCZ3" s="163"/>
      <c r="MDA3" s="163"/>
      <c r="MDB3" s="163"/>
      <c r="MDC3" s="163"/>
      <c r="MDD3" s="163"/>
      <c r="MDE3" s="163"/>
      <c r="MDF3" s="163"/>
      <c r="MDG3" s="163"/>
      <c r="MDH3" s="163"/>
      <c r="MDI3" s="163"/>
      <c r="MDJ3" s="163"/>
      <c r="MDK3" s="163"/>
      <c r="MDL3" s="163"/>
      <c r="MDM3" s="163"/>
      <c r="MDN3" s="163"/>
      <c r="MDO3" s="163"/>
      <c r="MDP3" s="163"/>
      <c r="MDQ3" s="163"/>
      <c r="MDR3" s="163"/>
      <c r="MDS3" s="163"/>
      <c r="MDT3" s="163"/>
      <c r="MDU3" s="163"/>
      <c r="MDV3" s="163"/>
      <c r="MDW3" s="163"/>
      <c r="MDX3" s="163"/>
      <c r="MDY3" s="163"/>
      <c r="MDZ3" s="163"/>
      <c r="MEA3" s="163"/>
      <c r="MEB3" s="163"/>
      <c r="MEC3" s="163"/>
      <c r="MED3" s="163"/>
      <c r="MEE3" s="163"/>
      <c r="MEF3" s="163"/>
      <c r="MEG3" s="163"/>
      <c r="MEH3" s="163"/>
      <c r="MEI3" s="163"/>
      <c r="MEJ3" s="163"/>
      <c r="MEK3" s="163"/>
      <c r="MEL3" s="163"/>
      <c r="MEM3" s="163"/>
      <c r="MEN3" s="163"/>
      <c r="MEO3" s="163"/>
      <c r="MEP3" s="163"/>
      <c r="MEQ3" s="163"/>
      <c r="MER3" s="163"/>
      <c r="MES3" s="163"/>
      <c r="MET3" s="163"/>
      <c r="MEU3" s="163"/>
      <c r="MEV3" s="163"/>
      <c r="MEW3" s="163"/>
      <c r="MEX3" s="163"/>
      <c r="MEY3" s="163"/>
      <c r="MEZ3" s="163"/>
      <c r="MFA3" s="163"/>
      <c r="MFB3" s="163"/>
      <c r="MFC3" s="163"/>
      <c r="MFD3" s="163"/>
      <c r="MFE3" s="163"/>
      <c r="MFF3" s="163"/>
      <c r="MFG3" s="163"/>
      <c r="MFH3" s="163"/>
      <c r="MFI3" s="163"/>
      <c r="MFJ3" s="163"/>
      <c r="MFK3" s="163"/>
      <c r="MFL3" s="163"/>
      <c r="MFM3" s="163"/>
      <c r="MFN3" s="163"/>
      <c r="MFO3" s="163"/>
      <c r="MFP3" s="163"/>
      <c r="MFQ3" s="163"/>
      <c r="MFR3" s="163"/>
      <c r="MFS3" s="163"/>
      <c r="MFT3" s="163"/>
      <c r="MFU3" s="163"/>
      <c r="MFV3" s="163"/>
      <c r="MFW3" s="163"/>
      <c r="MFX3" s="163"/>
      <c r="MFY3" s="163"/>
      <c r="MFZ3" s="163"/>
      <c r="MGA3" s="163"/>
      <c r="MGB3" s="163"/>
      <c r="MGC3" s="163"/>
      <c r="MGD3" s="163"/>
      <c r="MGE3" s="163"/>
      <c r="MGF3" s="163"/>
      <c r="MGG3" s="163"/>
      <c r="MGH3" s="163"/>
      <c r="MGI3" s="163"/>
      <c r="MGJ3" s="163"/>
      <c r="MGK3" s="163"/>
      <c r="MGL3" s="163"/>
      <c r="MGM3" s="163"/>
      <c r="MGN3" s="163"/>
      <c r="MGO3" s="163"/>
      <c r="MGP3" s="163"/>
      <c r="MGQ3" s="163"/>
      <c r="MGR3" s="163"/>
      <c r="MGS3" s="163"/>
      <c r="MGT3" s="163"/>
      <c r="MGU3" s="163"/>
      <c r="MGV3" s="163"/>
      <c r="MGW3" s="163"/>
      <c r="MGX3" s="163"/>
      <c r="MGY3" s="163"/>
      <c r="MGZ3" s="163"/>
      <c r="MHA3" s="163"/>
      <c r="MHB3" s="163"/>
      <c r="MHC3" s="163"/>
      <c r="MHD3" s="163"/>
      <c r="MHE3" s="163"/>
      <c r="MHF3" s="163"/>
      <c r="MHG3" s="163"/>
      <c r="MHH3" s="163"/>
      <c r="MHI3" s="163"/>
      <c r="MHJ3" s="163"/>
      <c r="MHK3" s="163"/>
      <c r="MHL3" s="163"/>
      <c r="MHM3" s="163"/>
      <c r="MHN3" s="163"/>
      <c r="MHO3" s="163"/>
      <c r="MHP3" s="163"/>
      <c r="MHQ3" s="163"/>
      <c r="MHR3" s="163"/>
      <c r="MHS3" s="163"/>
      <c r="MHT3" s="163"/>
      <c r="MHU3" s="163"/>
      <c r="MHV3" s="163"/>
      <c r="MHW3" s="163"/>
      <c r="MHX3" s="163"/>
      <c r="MHY3" s="163"/>
      <c r="MHZ3" s="163"/>
      <c r="MIA3" s="163"/>
      <c r="MIB3" s="163"/>
      <c r="MIC3" s="163"/>
      <c r="MID3" s="163"/>
      <c r="MIE3" s="163"/>
      <c r="MIF3" s="163"/>
      <c r="MIG3" s="163"/>
      <c r="MIH3" s="163"/>
      <c r="MII3" s="163"/>
      <c r="MIJ3" s="163"/>
      <c r="MIK3" s="163"/>
      <c r="MIL3" s="163"/>
      <c r="MIM3" s="163"/>
      <c r="MIN3" s="163"/>
      <c r="MIO3" s="163"/>
      <c r="MIP3" s="163"/>
      <c r="MIQ3" s="163"/>
      <c r="MIR3" s="163"/>
      <c r="MIS3" s="163"/>
      <c r="MIT3" s="163"/>
      <c r="MIU3" s="163"/>
      <c r="MIV3" s="163"/>
      <c r="MIW3" s="163"/>
      <c r="MIX3" s="163"/>
      <c r="MIY3" s="163"/>
      <c r="MIZ3" s="163"/>
      <c r="MJA3" s="163"/>
      <c r="MJB3" s="163"/>
      <c r="MJC3" s="163"/>
      <c r="MJD3" s="163"/>
      <c r="MJE3" s="163"/>
      <c r="MJF3" s="163"/>
      <c r="MJG3" s="163"/>
      <c r="MJH3" s="163"/>
      <c r="MJI3" s="163"/>
      <c r="MJJ3" s="163"/>
      <c r="MJK3" s="163"/>
      <c r="MJL3" s="163"/>
      <c r="MJM3" s="163"/>
      <c r="MJN3" s="163"/>
      <c r="MJO3" s="163"/>
      <c r="MJP3" s="163"/>
      <c r="MJQ3" s="163"/>
      <c r="MJR3" s="163"/>
      <c r="MJS3" s="163"/>
      <c r="MJT3" s="163"/>
      <c r="MJU3" s="163"/>
      <c r="MJV3" s="163"/>
      <c r="MJW3" s="163"/>
      <c r="MJX3" s="163"/>
      <c r="MJY3" s="163"/>
      <c r="MJZ3" s="163"/>
      <c r="MKA3" s="163"/>
      <c r="MKB3" s="163"/>
      <c r="MKC3" s="163"/>
      <c r="MKD3" s="163"/>
      <c r="MKE3" s="163"/>
      <c r="MKF3" s="163"/>
      <c r="MKG3" s="163"/>
      <c r="MKH3" s="163"/>
      <c r="MKI3" s="163"/>
      <c r="MKJ3" s="163"/>
      <c r="MKK3" s="163"/>
      <c r="MKL3" s="163"/>
      <c r="MKM3" s="163"/>
      <c r="MKN3" s="163"/>
      <c r="MKO3" s="163"/>
      <c r="MKP3" s="163"/>
      <c r="MKQ3" s="163"/>
      <c r="MKR3" s="163"/>
      <c r="MKS3" s="163"/>
      <c r="MKT3" s="163"/>
      <c r="MKU3" s="163"/>
      <c r="MKV3" s="163"/>
      <c r="MKW3" s="163"/>
      <c r="MKX3" s="163"/>
      <c r="MKY3" s="163"/>
      <c r="MKZ3" s="163"/>
      <c r="MLA3" s="163"/>
      <c r="MLB3" s="163"/>
      <c r="MLC3" s="163"/>
      <c r="MLD3" s="163"/>
      <c r="MLE3" s="163"/>
      <c r="MLF3" s="163"/>
      <c r="MLG3" s="163"/>
      <c r="MLH3" s="163"/>
      <c r="MLI3" s="163"/>
      <c r="MLJ3" s="163"/>
      <c r="MLK3" s="163"/>
      <c r="MLL3" s="163"/>
      <c r="MLM3" s="163"/>
      <c r="MLN3" s="163"/>
      <c r="MLO3" s="163"/>
      <c r="MLP3" s="163"/>
      <c r="MLQ3" s="163"/>
      <c r="MLR3" s="163"/>
      <c r="MLS3" s="163"/>
      <c r="MLT3" s="163"/>
      <c r="MLU3" s="163"/>
      <c r="MLV3" s="163"/>
      <c r="MLW3" s="163"/>
      <c r="MLX3" s="163"/>
      <c r="MLY3" s="163"/>
      <c r="MLZ3" s="163"/>
      <c r="MMA3" s="163"/>
      <c r="MMB3" s="163"/>
      <c r="MMC3" s="163"/>
      <c r="MMD3" s="163"/>
      <c r="MME3" s="163"/>
      <c r="MMF3" s="163"/>
      <c r="MMG3" s="163"/>
      <c r="MMH3" s="163"/>
      <c r="MMI3" s="163"/>
      <c r="MMJ3" s="163"/>
      <c r="MMK3" s="163"/>
      <c r="MML3" s="163"/>
      <c r="MMM3" s="163"/>
      <c r="MMN3" s="163"/>
      <c r="MMO3" s="163"/>
      <c r="MMP3" s="163"/>
      <c r="MMQ3" s="163"/>
      <c r="MMR3" s="163"/>
      <c r="MMS3" s="163"/>
      <c r="MMT3" s="163"/>
      <c r="MMU3" s="163"/>
      <c r="MMV3" s="163"/>
      <c r="MMW3" s="163"/>
      <c r="MMX3" s="163"/>
      <c r="MMY3" s="163"/>
      <c r="MMZ3" s="163"/>
      <c r="MNA3" s="163"/>
      <c r="MNB3" s="163"/>
      <c r="MNC3" s="163"/>
      <c r="MND3" s="163"/>
      <c r="MNE3" s="163"/>
      <c r="MNF3" s="163"/>
      <c r="MNG3" s="163"/>
      <c r="MNH3" s="163"/>
      <c r="MNI3" s="163"/>
      <c r="MNJ3" s="163"/>
      <c r="MNK3" s="163"/>
      <c r="MNL3" s="163"/>
      <c r="MNM3" s="163"/>
      <c r="MNN3" s="163"/>
      <c r="MNO3" s="163"/>
      <c r="MNP3" s="163"/>
      <c r="MNQ3" s="163"/>
      <c r="MNR3" s="163"/>
      <c r="MNS3" s="163"/>
      <c r="MNT3" s="163"/>
      <c r="MNU3" s="163"/>
      <c r="MNV3" s="163"/>
      <c r="MNW3" s="163"/>
      <c r="MNX3" s="163"/>
      <c r="MNY3" s="163"/>
      <c r="MNZ3" s="163"/>
      <c r="MOA3" s="163"/>
      <c r="MOB3" s="163"/>
      <c r="MOC3" s="163"/>
      <c r="MOD3" s="163"/>
      <c r="MOE3" s="163"/>
      <c r="MOF3" s="163"/>
      <c r="MOG3" s="163"/>
      <c r="MOH3" s="163"/>
      <c r="MOI3" s="163"/>
      <c r="MOJ3" s="163"/>
      <c r="MOK3" s="163"/>
      <c r="MOL3" s="163"/>
      <c r="MOM3" s="163"/>
      <c r="MON3" s="163"/>
      <c r="MOO3" s="163"/>
      <c r="MOP3" s="163"/>
      <c r="MOQ3" s="163"/>
      <c r="MOR3" s="163"/>
      <c r="MOS3" s="163"/>
      <c r="MOT3" s="163"/>
      <c r="MOU3" s="163"/>
      <c r="MOV3" s="163"/>
      <c r="MOW3" s="163"/>
      <c r="MOX3" s="163"/>
      <c r="MOY3" s="163"/>
      <c r="MOZ3" s="163"/>
      <c r="MPA3" s="163"/>
      <c r="MPB3" s="163"/>
      <c r="MPC3" s="163"/>
      <c r="MPD3" s="163"/>
      <c r="MPE3" s="163"/>
      <c r="MPF3" s="163"/>
      <c r="MPG3" s="163"/>
      <c r="MPH3" s="163"/>
      <c r="MPI3" s="163"/>
      <c r="MPJ3" s="163"/>
      <c r="MPK3" s="163"/>
      <c r="MPL3" s="163"/>
      <c r="MPM3" s="163"/>
      <c r="MPN3" s="163"/>
      <c r="MPO3" s="163"/>
      <c r="MPP3" s="163"/>
      <c r="MPQ3" s="163"/>
      <c r="MPR3" s="163"/>
      <c r="MPS3" s="163"/>
      <c r="MPT3" s="163"/>
      <c r="MPU3" s="163"/>
      <c r="MPV3" s="163"/>
      <c r="MPW3" s="163"/>
      <c r="MPX3" s="163"/>
      <c r="MPY3" s="163"/>
      <c r="MPZ3" s="163"/>
      <c r="MQA3" s="163"/>
      <c r="MQB3" s="163"/>
      <c r="MQC3" s="163"/>
      <c r="MQD3" s="163"/>
      <c r="MQE3" s="163"/>
      <c r="MQF3" s="163"/>
      <c r="MQG3" s="163"/>
      <c r="MQH3" s="163"/>
      <c r="MQI3" s="163"/>
      <c r="MQJ3" s="163"/>
      <c r="MQK3" s="163"/>
      <c r="MQL3" s="163"/>
      <c r="MQM3" s="163"/>
      <c r="MQN3" s="163"/>
      <c r="MQO3" s="163"/>
      <c r="MQP3" s="163"/>
      <c r="MQQ3" s="163"/>
      <c r="MQR3" s="163"/>
      <c r="MQS3" s="163"/>
      <c r="MQT3" s="163"/>
      <c r="MQU3" s="163"/>
      <c r="MQV3" s="163"/>
      <c r="MQW3" s="163"/>
      <c r="MQX3" s="163"/>
      <c r="MQY3" s="163"/>
      <c r="MQZ3" s="163"/>
      <c r="MRA3" s="163"/>
      <c r="MRB3" s="163"/>
      <c r="MRC3" s="163"/>
      <c r="MRD3" s="163"/>
      <c r="MRE3" s="163"/>
      <c r="MRF3" s="163"/>
      <c r="MRG3" s="163"/>
      <c r="MRH3" s="163"/>
      <c r="MRI3" s="163"/>
      <c r="MRJ3" s="163"/>
      <c r="MRK3" s="163"/>
      <c r="MRL3" s="163"/>
      <c r="MRM3" s="163"/>
      <c r="MRN3" s="163"/>
      <c r="MRO3" s="163"/>
      <c r="MRP3" s="163"/>
      <c r="MRQ3" s="163"/>
      <c r="MRR3" s="163"/>
      <c r="MRS3" s="163"/>
      <c r="MRT3" s="163"/>
      <c r="MRU3" s="163"/>
      <c r="MRV3" s="163"/>
      <c r="MRW3" s="163"/>
      <c r="MRX3" s="163"/>
      <c r="MRY3" s="163"/>
      <c r="MRZ3" s="163"/>
      <c r="MSA3" s="163"/>
      <c r="MSB3" s="163"/>
      <c r="MSC3" s="163"/>
      <c r="MSD3" s="163"/>
      <c r="MSE3" s="163"/>
      <c r="MSF3" s="163"/>
      <c r="MSG3" s="163"/>
      <c r="MSH3" s="163"/>
      <c r="MSI3" s="163"/>
      <c r="MSJ3" s="163"/>
      <c r="MSK3" s="163"/>
      <c r="MSL3" s="163"/>
      <c r="MSM3" s="163"/>
      <c r="MSN3" s="163"/>
      <c r="MSO3" s="163"/>
      <c r="MSP3" s="163"/>
      <c r="MSQ3" s="163"/>
      <c r="MSR3" s="163"/>
      <c r="MSS3" s="163"/>
      <c r="MST3" s="163"/>
      <c r="MSU3" s="163"/>
      <c r="MSV3" s="163"/>
      <c r="MSW3" s="163"/>
      <c r="MSX3" s="163"/>
      <c r="MSY3" s="163"/>
      <c r="MSZ3" s="163"/>
      <c r="MTA3" s="163"/>
      <c r="MTB3" s="163"/>
      <c r="MTC3" s="163"/>
      <c r="MTD3" s="163"/>
      <c r="MTE3" s="163"/>
      <c r="MTF3" s="163"/>
      <c r="MTG3" s="163"/>
      <c r="MTH3" s="163"/>
      <c r="MTI3" s="163"/>
      <c r="MTJ3" s="163"/>
      <c r="MTK3" s="163"/>
      <c r="MTL3" s="163"/>
      <c r="MTM3" s="163"/>
      <c r="MTN3" s="163"/>
      <c r="MTO3" s="163"/>
      <c r="MTP3" s="163"/>
      <c r="MTQ3" s="163"/>
      <c r="MTR3" s="163"/>
      <c r="MTS3" s="163"/>
      <c r="MTT3" s="163"/>
      <c r="MTU3" s="163"/>
      <c r="MTV3" s="163"/>
      <c r="MTW3" s="163"/>
      <c r="MTX3" s="163"/>
      <c r="MTY3" s="163"/>
      <c r="MTZ3" s="163"/>
      <c r="MUA3" s="163"/>
      <c r="MUB3" s="163"/>
      <c r="MUC3" s="163"/>
      <c r="MUD3" s="163"/>
      <c r="MUE3" s="163"/>
      <c r="MUF3" s="163"/>
      <c r="MUG3" s="163"/>
      <c r="MUH3" s="163"/>
      <c r="MUI3" s="163"/>
      <c r="MUJ3" s="163"/>
      <c r="MUK3" s="163"/>
      <c r="MUL3" s="163"/>
      <c r="MUM3" s="163"/>
      <c r="MUN3" s="163"/>
      <c r="MUO3" s="163"/>
      <c r="MUP3" s="163"/>
      <c r="MUQ3" s="163"/>
      <c r="MUR3" s="163"/>
      <c r="MUS3" s="163"/>
      <c r="MUT3" s="163"/>
      <c r="MUU3" s="163"/>
      <c r="MUV3" s="163"/>
      <c r="MUW3" s="163"/>
      <c r="MUX3" s="163"/>
      <c r="MUY3" s="163"/>
      <c r="MUZ3" s="163"/>
      <c r="MVA3" s="163"/>
      <c r="MVB3" s="163"/>
      <c r="MVC3" s="163"/>
      <c r="MVD3" s="163"/>
      <c r="MVE3" s="163"/>
      <c r="MVF3" s="163"/>
      <c r="MVG3" s="163"/>
      <c r="MVH3" s="163"/>
      <c r="MVI3" s="163"/>
      <c r="MVJ3" s="163"/>
      <c r="MVK3" s="163"/>
      <c r="MVL3" s="163"/>
      <c r="MVM3" s="163"/>
      <c r="MVN3" s="163"/>
      <c r="MVO3" s="163"/>
      <c r="MVP3" s="163"/>
      <c r="MVQ3" s="163"/>
      <c r="MVR3" s="163"/>
      <c r="MVS3" s="163"/>
      <c r="MVT3" s="163"/>
      <c r="MVU3" s="163"/>
      <c r="MVV3" s="163"/>
      <c r="MVW3" s="163"/>
      <c r="MVX3" s="163"/>
      <c r="MVY3" s="163"/>
      <c r="MVZ3" s="163"/>
      <c r="MWA3" s="163"/>
      <c r="MWB3" s="163"/>
      <c r="MWC3" s="163"/>
      <c r="MWD3" s="163"/>
      <c r="MWE3" s="163"/>
      <c r="MWF3" s="163"/>
      <c r="MWG3" s="163"/>
      <c r="MWH3" s="163"/>
      <c r="MWI3" s="163"/>
      <c r="MWJ3" s="163"/>
      <c r="MWK3" s="163"/>
      <c r="MWL3" s="163"/>
      <c r="MWM3" s="163"/>
      <c r="MWN3" s="163"/>
      <c r="MWO3" s="163"/>
      <c r="MWP3" s="163"/>
      <c r="MWQ3" s="163"/>
      <c r="MWR3" s="163"/>
      <c r="MWS3" s="163"/>
      <c r="MWT3" s="163"/>
      <c r="MWU3" s="163"/>
      <c r="MWV3" s="163"/>
      <c r="MWW3" s="163"/>
      <c r="MWX3" s="163"/>
      <c r="MWY3" s="163"/>
      <c r="MWZ3" s="163"/>
      <c r="MXA3" s="163"/>
      <c r="MXB3" s="163"/>
      <c r="MXC3" s="163"/>
      <c r="MXD3" s="163"/>
      <c r="MXE3" s="163"/>
      <c r="MXF3" s="163"/>
      <c r="MXG3" s="163"/>
      <c r="MXH3" s="163"/>
      <c r="MXI3" s="163"/>
      <c r="MXJ3" s="163"/>
      <c r="MXK3" s="163"/>
      <c r="MXL3" s="163"/>
      <c r="MXM3" s="163"/>
      <c r="MXN3" s="163"/>
      <c r="MXO3" s="163"/>
      <c r="MXP3" s="163"/>
      <c r="MXQ3" s="163"/>
      <c r="MXR3" s="163"/>
      <c r="MXS3" s="163"/>
      <c r="MXT3" s="163"/>
      <c r="MXU3" s="163"/>
      <c r="MXV3" s="163"/>
      <c r="MXW3" s="163"/>
      <c r="MXX3" s="163"/>
      <c r="MXY3" s="163"/>
      <c r="MXZ3" s="163"/>
      <c r="MYA3" s="163"/>
      <c r="MYB3" s="163"/>
      <c r="MYC3" s="163"/>
      <c r="MYD3" s="163"/>
      <c r="MYE3" s="163"/>
      <c r="MYF3" s="163"/>
      <c r="MYG3" s="163"/>
      <c r="MYH3" s="163"/>
      <c r="MYI3" s="163"/>
      <c r="MYJ3" s="163"/>
      <c r="MYK3" s="163"/>
      <c r="MYL3" s="163"/>
      <c r="MYM3" s="163"/>
      <c r="MYN3" s="163"/>
      <c r="MYO3" s="163"/>
      <c r="MYP3" s="163"/>
      <c r="MYQ3" s="163"/>
      <c r="MYR3" s="163"/>
      <c r="MYS3" s="163"/>
      <c r="MYT3" s="163"/>
      <c r="MYU3" s="163"/>
      <c r="MYV3" s="163"/>
      <c r="MYW3" s="163"/>
      <c r="MYX3" s="163"/>
      <c r="MYY3" s="163"/>
      <c r="MYZ3" s="163"/>
      <c r="MZA3" s="163"/>
      <c r="MZB3" s="163"/>
      <c r="MZC3" s="163"/>
      <c r="MZD3" s="163"/>
      <c r="MZE3" s="163"/>
      <c r="MZF3" s="163"/>
      <c r="MZG3" s="163"/>
      <c r="MZH3" s="163"/>
      <c r="MZI3" s="163"/>
      <c r="MZJ3" s="163"/>
      <c r="MZK3" s="163"/>
      <c r="MZL3" s="163"/>
      <c r="MZM3" s="163"/>
      <c r="MZN3" s="163"/>
      <c r="MZO3" s="163"/>
      <c r="MZP3" s="163"/>
      <c r="MZQ3" s="163"/>
      <c r="MZR3" s="163"/>
      <c r="MZS3" s="163"/>
      <c r="MZT3" s="163"/>
      <c r="MZU3" s="163"/>
      <c r="MZV3" s="163"/>
      <c r="MZW3" s="163"/>
      <c r="MZX3" s="163"/>
      <c r="MZY3" s="163"/>
      <c r="MZZ3" s="163"/>
      <c r="NAA3" s="163"/>
      <c r="NAB3" s="163"/>
      <c r="NAC3" s="163"/>
      <c r="NAD3" s="163"/>
      <c r="NAE3" s="163"/>
      <c r="NAF3" s="163"/>
      <c r="NAG3" s="163"/>
      <c r="NAH3" s="163"/>
      <c r="NAI3" s="163"/>
      <c r="NAJ3" s="163"/>
      <c r="NAK3" s="163"/>
      <c r="NAL3" s="163"/>
      <c r="NAM3" s="163"/>
      <c r="NAN3" s="163"/>
      <c r="NAO3" s="163"/>
      <c r="NAP3" s="163"/>
      <c r="NAQ3" s="163"/>
      <c r="NAR3" s="163"/>
      <c r="NAS3" s="163"/>
      <c r="NAT3" s="163"/>
      <c r="NAU3" s="163"/>
      <c r="NAV3" s="163"/>
      <c r="NAW3" s="163"/>
      <c r="NAX3" s="163"/>
      <c r="NAY3" s="163"/>
      <c r="NAZ3" s="163"/>
      <c r="NBA3" s="163"/>
      <c r="NBB3" s="163"/>
      <c r="NBC3" s="163"/>
      <c r="NBD3" s="163"/>
      <c r="NBE3" s="163"/>
      <c r="NBF3" s="163"/>
      <c r="NBG3" s="163"/>
      <c r="NBH3" s="163"/>
      <c r="NBI3" s="163"/>
      <c r="NBJ3" s="163"/>
      <c r="NBK3" s="163"/>
      <c r="NBL3" s="163"/>
      <c r="NBM3" s="163"/>
      <c r="NBN3" s="163"/>
      <c r="NBO3" s="163"/>
      <c r="NBP3" s="163"/>
      <c r="NBQ3" s="163"/>
      <c r="NBR3" s="163"/>
      <c r="NBS3" s="163"/>
      <c r="NBT3" s="163"/>
      <c r="NBU3" s="163"/>
      <c r="NBV3" s="163"/>
      <c r="NBW3" s="163"/>
      <c r="NBX3" s="163"/>
      <c r="NBY3" s="163"/>
      <c r="NBZ3" s="163"/>
      <c r="NCA3" s="163"/>
      <c r="NCB3" s="163"/>
      <c r="NCC3" s="163"/>
      <c r="NCD3" s="163"/>
      <c r="NCE3" s="163"/>
      <c r="NCF3" s="163"/>
      <c r="NCG3" s="163"/>
      <c r="NCH3" s="163"/>
      <c r="NCI3" s="163"/>
      <c r="NCJ3" s="163"/>
      <c r="NCK3" s="163"/>
      <c r="NCL3" s="163"/>
      <c r="NCM3" s="163"/>
      <c r="NCN3" s="163"/>
      <c r="NCO3" s="163"/>
      <c r="NCP3" s="163"/>
      <c r="NCQ3" s="163"/>
      <c r="NCR3" s="163"/>
      <c r="NCS3" s="163"/>
      <c r="NCT3" s="163"/>
      <c r="NCU3" s="163"/>
      <c r="NCV3" s="163"/>
      <c r="NCW3" s="163"/>
      <c r="NCX3" s="163"/>
      <c r="NCY3" s="163"/>
      <c r="NCZ3" s="163"/>
      <c r="NDA3" s="163"/>
      <c r="NDB3" s="163"/>
      <c r="NDC3" s="163"/>
      <c r="NDD3" s="163"/>
      <c r="NDE3" s="163"/>
      <c r="NDF3" s="163"/>
      <c r="NDG3" s="163"/>
      <c r="NDH3" s="163"/>
      <c r="NDI3" s="163"/>
      <c r="NDJ3" s="163"/>
      <c r="NDK3" s="163"/>
      <c r="NDL3" s="163"/>
      <c r="NDM3" s="163"/>
      <c r="NDN3" s="163"/>
      <c r="NDO3" s="163"/>
      <c r="NDP3" s="163"/>
      <c r="NDQ3" s="163"/>
      <c r="NDR3" s="163"/>
      <c r="NDS3" s="163"/>
      <c r="NDT3" s="163"/>
      <c r="NDU3" s="163"/>
      <c r="NDV3" s="163"/>
      <c r="NDW3" s="163"/>
      <c r="NDX3" s="163"/>
      <c r="NDY3" s="163"/>
      <c r="NDZ3" s="163"/>
      <c r="NEA3" s="163"/>
      <c r="NEB3" s="163"/>
      <c r="NEC3" s="163"/>
      <c r="NED3" s="163"/>
      <c r="NEE3" s="163"/>
      <c r="NEF3" s="163"/>
      <c r="NEG3" s="163"/>
      <c r="NEH3" s="163"/>
      <c r="NEI3" s="163"/>
      <c r="NEJ3" s="163"/>
      <c r="NEK3" s="163"/>
      <c r="NEL3" s="163"/>
      <c r="NEM3" s="163"/>
      <c r="NEN3" s="163"/>
      <c r="NEO3" s="163"/>
      <c r="NEP3" s="163"/>
      <c r="NEQ3" s="163"/>
      <c r="NER3" s="163"/>
      <c r="NES3" s="163"/>
      <c r="NET3" s="163"/>
      <c r="NEU3" s="163"/>
      <c r="NEV3" s="163"/>
      <c r="NEW3" s="163"/>
      <c r="NEX3" s="163"/>
      <c r="NEY3" s="163"/>
      <c r="NEZ3" s="163"/>
      <c r="NFA3" s="163"/>
      <c r="NFB3" s="163"/>
      <c r="NFC3" s="163"/>
      <c r="NFD3" s="163"/>
      <c r="NFE3" s="163"/>
      <c r="NFF3" s="163"/>
      <c r="NFG3" s="163"/>
      <c r="NFH3" s="163"/>
      <c r="NFI3" s="163"/>
      <c r="NFJ3" s="163"/>
      <c r="NFK3" s="163"/>
      <c r="NFL3" s="163"/>
      <c r="NFM3" s="163"/>
      <c r="NFN3" s="163"/>
      <c r="NFO3" s="163"/>
      <c r="NFP3" s="163"/>
      <c r="NFQ3" s="163"/>
      <c r="NFR3" s="163"/>
      <c r="NFS3" s="163"/>
      <c r="NFT3" s="163"/>
      <c r="NFU3" s="163"/>
      <c r="NFV3" s="163"/>
      <c r="NFW3" s="163"/>
      <c r="NFX3" s="163"/>
      <c r="NFY3" s="163"/>
      <c r="NFZ3" s="163"/>
      <c r="NGA3" s="163"/>
      <c r="NGB3" s="163"/>
      <c r="NGC3" s="163"/>
      <c r="NGD3" s="163"/>
      <c r="NGE3" s="163"/>
      <c r="NGF3" s="163"/>
      <c r="NGG3" s="163"/>
      <c r="NGH3" s="163"/>
      <c r="NGI3" s="163"/>
      <c r="NGJ3" s="163"/>
      <c r="NGK3" s="163"/>
      <c r="NGL3" s="163"/>
      <c r="NGM3" s="163"/>
      <c r="NGN3" s="163"/>
      <c r="NGO3" s="163"/>
      <c r="NGP3" s="163"/>
      <c r="NGQ3" s="163"/>
      <c r="NGR3" s="163"/>
      <c r="NGS3" s="163"/>
      <c r="NGT3" s="163"/>
      <c r="NGU3" s="163"/>
      <c r="NGV3" s="163"/>
      <c r="NGW3" s="163"/>
      <c r="NGX3" s="163"/>
      <c r="NGY3" s="163"/>
      <c r="NGZ3" s="163"/>
      <c r="NHA3" s="163"/>
      <c r="NHB3" s="163"/>
      <c r="NHC3" s="163"/>
      <c r="NHD3" s="163"/>
      <c r="NHE3" s="163"/>
      <c r="NHF3" s="163"/>
      <c r="NHG3" s="163"/>
      <c r="NHH3" s="163"/>
      <c r="NHI3" s="163"/>
      <c r="NHJ3" s="163"/>
      <c r="NHK3" s="163"/>
      <c r="NHL3" s="163"/>
      <c r="NHM3" s="163"/>
      <c r="NHN3" s="163"/>
      <c r="NHO3" s="163"/>
      <c r="NHP3" s="163"/>
      <c r="NHQ3" s="163"/>
      <c r="NHR3" s="163"/>
      <c r="NHS3" s="163"/>
      <c r="NHT3" s="163"/>
      <c r="NHU3" s="163"/>
      <c r="NHV3" s="163"/>
      <c r="NHW3" s="163"/>
      <c r="NHX3" s="163"/>
      <c r="NHY3" s="163"/>
      <c r="NHZ3" s="163"/>
      <c r="NIA3" s="163"/>
      <c r="NIB3" s="163"/>
      <c r="NIC3" s="163"/>
      <c r="NID3" s="163"/>
      <c r="NIE3" s="163"/>
      <c r="NIF3" s="163"/>
      <c r="NIG3" s="163"/>
      <c r="NIH3" s="163"/>
      <c r="NII3" s="163"/>
      <c r="NIJ3" s="163"/>
      <c r="NIK3" s="163"/>
      <c r="NIL3" s="163"/>
      <c r="NIM3" s="163"/>
      <c r="NIN3" s="163"/>
      <c r="NIO3" s="163"/>
      <c r="NIP3" s="163"/>
      <c r="NIQ3" s="163"/>
      <c r="NIR3" s="163"/>
      <c r="NIS3" s="163"/>
      <c r="NIT3" s="163"/>
      <c r="NIU3" s="163"/>
      <c r="NIV3" s="163"/>
      <c r="NIW3" s="163"/>
      <c r="NIX3" s="163"/>
      <c r="NIY3" s="163"/>
      <c r="NIZ3" s="163"/>
      <c r="NJA3" s="163"/>
      <c r="NJB3" s="163"/>
      <c r="NJC3" s="163"/>
      <c r="NJD3" s="163"/>
      <c r="NJE3" s="163"/>
      <c r="NJF3" s="163"/>
      <c r="NJG3" s="163"/>
      <c r="NJH3" s="163"/>
      <c r="NJI3" s="163"/>
      <c r="NJJ3" s="163"/>
      <c r="NJK3" s="163"/>
      <c r="NJL3" s="163"/>
      <c r="NJM3" s="163"/>
      <c r="NJN3" s="163"/>
      <c r="NJO3" s="163"/>
      <c r="NJP3" s="163"/>
      <c r="NJQ3" s="163"/>
      <c r="NJR3" s="163"/>
      <c r="NJS3" s="163"/>
      <c r="NJT3" s="163"/>
      <c r="NJU3" s="163"/>
      <c r="NJV3" s="163"/>
      <c r="NJW3" s="163"/>
      <c r="NJX3" s="163"/>
      <c r="NJY3" s="163"/>
      <c r="NJZ3" s="163"/>
      <c r="NKA3" s="163"/>
      <c r="NKB3" s="163"/>
      <c r="NKC3" s="163"/>
      <c r="NKD3" s="163"/>
      <c r="NKE3" s="163"/>
      <c r="NKF3" s="163"/>
      <c r="NKG3" s="163"/>
      <c r="NKH3" s="163"/>
      <c r="NKI3" s="163"/>
      <c r="NKJ3" s="163"/>
      <c r="NKK3" s="163"/>
      <c r="NKL3" s="163"/>
      <c r="NKM3" s="163"/>
      <c r="NKN3" s="163"/>
      <c r="NKO3" s="163"/>
      <c r="NKP3" s="163"/>
      <c r="NKQ3" s="163"/>
      <c r="NKR3" s="163"/>
      <c r="NKS3" s="163"/>
      <c r="NKT3" s="163"/>
      <c r="NKU3" s="163"/>
      <c r="NKV3" s="163"/>
      <c r="NKW3" s="163"/>
      <c r="NKX3" s="163"/>
      <c r="NKY3" s="163"/>
      <c r="NKZ3" s="163"/>
      <c r="NLA3" s="163"/>
      <c r="NLB3" s="163"/>
      <c r="NLC3" s="163"/>
      <c r="NLD3" s="163"/>
      <c r="NLE3" s="163"/>
      <c r="NLF3" s="163"/>
      <c r="NLG3" s="163"/>
      <c r="NLH3" s="163"/>
      <c r="NLI3" s="163"/>
      <c r="NLJ3" s="163"/>
      <c r="NLK3" s="163"/>
      <c r="NLL3" s="163"/>
      <c r="NLM3" s="163"/>
      <c r="NLN3" s="163"/>
      <c r="NLO3" s="163"/>
      <c r="NLP3" s="163"/>
      <c r="NLQ3" s="163"/>
      <c r="NLR3" s="163"/>
      <c r="NLS3" s="163"/>
      <c r="NLT3" s="163"/>
      <c r="NLU3" s="163"/>
      <c r="NLV3" s="163"/>
      <c r="NLW3" s="163"/>
      <c r="NLX3" s="163"/>
      <c r="NLY3" s="163"/>
      <c r="NLZ3" s="163"/>
      <c r="NMA3" s="163"/>
      <c r="NMB3" s="163"/>
      <c r="NMC3" s="163"/>
      <c r="NMD3" s="163"/>
      <c r="NME3" s="163"/>
      <c r="NMF3" s="163"/>
      <c r="NMG3" s="163"/>
      <c r="NMH3" s="163"/>
      <c r="NMI3" s="163"/>
      <c r="NMJ3" s="163"/>
      <c r="NMK3" s="163"/>
      <c r="NML3" s="163"/>
      <c r="NMM3" s="163"/>
      <c r="NMN3" s="163"/>
      <c r="NMO3" s="163"/>
      <c r="NMP3" s="163"/>
      <c r="NMQ3" s="163"/>
      <c r="NMR3" s="163"/>
      <c r="NMS3" s="163"/>
      <c r="NMT3" s="163"/>
      <c r="NMU3" s="163"/>
      <c r="NMV3" s="163"/>
      <c r="NMW3" s="163"/>
      <c r="NMX3" s="163"/>
      <c r="NMY3" s="163"/>
      <c r="NMZ3" s="163"/>
      <c r="NNA3" s="163"/>
      <c r="NNB3" s="163"/>
      <c r="NNC3" s="163"/>
      <c r="NND3" s="163"/>
      <c r="NNE3" s="163"/>
      <c r="NNF3" s="163"/>
      <c r="NNG3" s="163"/>
      <c r="NNH3" s="163"/>
      <c r="NNI3" s="163"/>
      <c r="NNJ3" s="163"/>
      <c r="NNK3" s="163"/>
      <c r="NNL3" s="163"/>
      <c r="NNM3" s="163"/>
      <c r="NNN3" s="163"/>
      <c r="NNO3" s="163"/>
      <c r="NNP3" s="163"/>
      <c r="NNQ3" s="163"/>
      <c r="NNR3" s="163"/>
      <c r="NNS3" s="163"/>
      <c r="NNT3" s="163"/>
      <c r="NNU3" s="163"/>
      <c r="NNV3" s="163"/>
      <c r="NNW3" s="163"/>
      <c r="NNX3" s="163"/>
      <c r="NNY3" s="163"/>
      <c r="NNZ3" s="163"/>
      <c r="NOA3" s="163"/>
      <c r="NOB3" s="163"/>
      <c r="NOC3" s="163"/>
      <c r="NOD3" s="163"/>
      <c r="NOE3" s="163"/>
      <c r="NOF3" s="163"/>
      <c r="NOG3" s="163"/>
      <c r="NOH3" s="163"/>
      <c r="NOI3" s="163"/>
      <c r="NOJ3" s="163"/>
      <c r="NOK3" s="163"/>
      <c r="NOL3" s="163"/>
      <c r="NOM3" s="163"/>
      <c r="NON3" s="163"/>
      <c r="NOO3" s="163"/>
      <c r="NOP3" s="163"/>
      <c r="NOQ3" s="163"/>
      <c r="NOR3" s="163"/>
      <c r="NOS3" s="163"/>
      <c r="NOT3" s="163"/>
      <c r="NOU3" s="163"/>
      <c r="NOV3" s="163"/>
      <c r="NOW3" s="163"/>
      <c r="NOX3" s="163"/>
      <c r="NOY3" s="163"/>
      <c r="NOZ3" s="163"/>
      <c r="NPA3" s="163"/>
      <c r="NPB3" s="163"/>
      <c r="NPC3" s="163"/>
      <c r="NPD3" s="163"/>
      <c r="NPE3" s="163"/>
      <c r="NPF3" s="163"/>
      <c r="NPG3" s="163"/>
      <c r="NPH3" s="163"/>
      <c r="NPI3" s="163"/>
      <c r="NPJ3" s="163"/>
      <c r="NPK3" s="163"/>
      <c r="NPL3" s="163"/>
      <c r="NPM3" s="163"/>
      <c r="NPN3" s="163"/>
      <c r="NPO3" s="163"/>
      <c r="NPP3" s="163"/>
      <c r="NPQ3" s="163"/>
      <c r="NPR3" s="163"/>
      <c r="NPS3" s="163"/>
      <c r="NPT3" s="163"/>
      <c r="NPU3" s="163"/>
      <c r="NPV3" s="163"/>
      <c r="NPW3" s="163"/>
      <c r="NPX3" s="163"/>
      <c r="NPY3" s="163"/>
      <c r="NPZ3" s="163"/>
      <c r="NQA3" s="163"/>
      <c r="NQB3" s="163"/>
      <c r="NQC3" s="163"/>
      <c r="NQD3" s="163"/>
      <c r="NQE3" s="163"/>
      <c r="NQF3" s="163"/>
      <c r="NQG3" s="163"/>
      <c r="NQH3" s="163"/>
      <c r="NQI3" s="163"/>
      <c r="NQJ3" s="163"/>
      <c r="NQK3" s="163"/>
      <c r="NQL3" s="163"/>
      <c r="NQM3" s="163"/>
      <c r="NQN3" s="163"/>
      <c r="NQO3" s="163"/>
      <c r="NQP3" s="163"/>
      <c r="NQQ3" s="163"/>
      <c r="NQR3" s="163"/>
      <c r="NQS3" s="163"/>
      <c r="NQT3" s="163"/>
      <c r="NQU3" s="163"/>
      <c r="NQV3" s="163"/>
      <c r="NQW3" s="163"/>
      <c r="NQX3" s="163"/>
      <c r="NQY3" s="163"/>
      <c r="NQZ3" s="163"/>
      <c r="NRA3" s="163"/>
      <c r="NRB3" s="163"/>
      <c r="NRC3" s="163"/>
      <c r="NRD3" s="163"/>
      <c r="NRE3" s="163"/>
      <c r="NRF3" s="163"/>
      <c r="NRG3" s="163"/>
      <c r="NRH3" s="163"/>
      <c r="NRI3" s="163"/>
      <c r="NRJ3" s="163"/>
      <c r="NRK3" s="163"/>
      <c r="NRL3" s="163"/>
      <c r="NRM3" s="163"/>
      <c r="NRN3" s="163"/>
      <c r="NRO3" s="163"/>
      <c r="NRP3" s="163"/>
      <c r="NRQ3" s="163"/>
      <c r="NRR3" s="163"/>
      <c r="NRS3" s="163"/>
      <c r="NRT3" s="163"/>
      <c r="NRU3" s="163"/>
      <c r="NRV3" s="163"/>
      <c r="NRW3" s="163"/>
      <c r="NRX3" s="163"/>
      <c r="NRY3" s="163"/>
      <c r="NRZ3" s="163"/>
      <c r="NSA3" s="163"/>
      <c r="NSB3" s="163"/>
      <c r="NSC3" s="163"/>
      <c r="NSD3" s="163"/>
      <c r="NSE3" s="163"/>
      <c r="NSF3" s="163"/>
      <c r="NSG3" s="163"/>
      <c r="NSH3" s="163"/>
      <c r="NSI3" s="163"/>
      <c r="NSJ3" s="163"/>
      <c r="NSK3" s="163"/>
      <c r="NSL3" s="163"/>
      <c r="NSM3" s="163"/>
      <c r="NSN3" s="163"/>
      <c r="NSO3" s="163"/>
      <c r="NSP3" s="163"/>
      <c r="NSQ3" s="163"/>
      <c r="NSR3" s="163"/>
      <c r="NSS3" s="163"/>
      <c r="NST3" s="163"/>
      <c r="NSU3" s="163"/>
      <c r="NSV3" s="163"/>
      <c r="NSW3" s="163"/>
      <c r="NSX3" s="163"/>
      <c r="NSY3" s="163"/>
      <c r="NSZ3" s="163"/>
      <c r="NTA3" s="163"/>
      <c r="NTB3" s="163"/>
      <c r="NTC3" s="163"/>
      <c r="NTD3" s="163"/>
      <c r="NTE3" s="163"/>
      <c r="NTF3" s="163"/>
      <c r="NTG3" s="163"/>
      <c r="NTH3" s="163"/>
      <c r="NTI3" s="163"/>
      <c r="NTJ3" s="163"/>
      <c r="NTK3" s="163"/>
      <c r="NTL3" s="163"/>
      <c r="NTM3" s="163"/>
      <c r="NTN3" s="163"/>
      <c r="NTO3" s="163"/>
      <c r="NTP3" s="163"/>
      <c r="NTQ3" s="163"/>
      <c r="NTR3" s="163"/>
      <c r="NTS3" s="163"/>
      <c r="NTT3" s="163"/>
      <c r="NTU3" s="163"/>
      <c r="NTV3" s="163"/>
      <c r="NTW3" s="163"/>
      <c r="NTX3" s="163"/>
      <c r="NTY3" s="163"/>
      <c r="NTZ3" s="163"/>
      <c r="NUA3" s="163"/>
      <c r="NUB3" s="163"/>
      <c r="NUC3" s="163"/>
      <c r="NUD3" s="163"/>
      <c r="NUE3" s="163"/>
      <c r="NUF3" s="163"/>
      <c r="NUG3" s="163"/>
      <c r="NUH3" s="163"/>
      <c r="NUI3" s="163"/>
      <c r="NUJ3" s="163"/>
      <c r="NUK3" s="163"/>
      <c r="NUL3" s="163"/>
      <c r="NUM3" s="163"/>
      <c r="NUN3" s="163"/>
      <c r="NUO3" s="163"/>
      <c r="NUP3" s="163"/>
      <c r="NUQ3" s="163"/>
      <c r="NUR3" s="163"/>
      <c r="NUS3" s="163"/>
      <c r="NUT3" s="163"/>
      <c r="NUU3" s="163"/>
      <c r="NUV3" s="163"/>
      <c r="NUW3" s="163"/>
      <c r="NUX3" s="163"/>
      <c r="NUY3" s="163"/>
      <c r="NUZ3" s="163"/>
      <c r="NVA3" s="163"/>
      <c r="NVB3" s="163"/>
      <c r="NVC3" s="163"/>
      <c r="NVD3" s="163"/>
      <c r="NVE3" s="163"/>
      <c r="NVF3" s="163"/>
      <c r="NVG3" s="163"/>
      <c r="NVH3" s="163"/>
      <c r="NVI3" s="163"/>
      <c r="NVJ3" s="163"/>
      <c r="NVK3" s="163"/>
      <c r="NVL3" s="163"/>
      <c r="NVM3" s="163"/>
      <c r="NVN3" s="163"/>
      <c r="NVO3" s="163"/>
      <c r="NVP3" s="163"/>
      <c r="NVQ3" s="163"/>
      <c r="NVR3" s="163"/>
      <c r="NVS3" s="163"/>
      <c r="NVT3" s="163"/>
      <c r="NVU3" s="163"/>
      <c r="NVV3" s="163"/>
      <c r="NVW3" s="163"/>
      <c r="NVX3" s="163"/>
      <c r="NVY3" s="163"/>
      <c r="NVZ3" s="163"/>
      <c r="NWA3" s="163"/>
      <c r="NWB3" s="163"/>
      <c r="NWC3" s="163"/>
      <c r="NWD3" s="163"/>
      <c r="NWE3" s="163"/>
      <c r="NWF3" s="163"/>
      <c r="NWG3" s="163"/>
      <c r="NWH3" s="163"/>
      <c r="NWI3" s="163"/>
      <c r="NWJ3" s="163"/>
      <c r="NWK3" s="163"/>
      <c r="NWL3" s="163"/>
      <c r="NWM3" s="163"/>
      <c r="NWN3" s="163"/>
      <c r="NWO3" s="163"/>
      <c r="NWP3" s="163"/>
      <c r="NWQ3" s="163"/>
      <c r="NWR3" s="163"/>
      <c r="NWS3" s="163"/>
      <c r="NWT3" s="163"/>
      <c r="NWU3" s="163"/>
      <c r="NWV3" s="163"/>
      <c r="NWW3" s="163"/>
      <c r="NWX3" s="163"/>
      <c r="NWY3" s="163"/>
      <c r="NWZ3" s="163"/>
      <c r="NXA3" s="163"/>
      <c r="NXB3" s="163"/>
      <c r="NXC3" s="163"/>
      <c r="NXD3" s="163"/>
      <c r="NXE3" s="163"/>
      <c r="NXF3" s="163"/>
      <c r="NXG3" s="163"/>
      <c r="NXH3" s="163"/>
      <c r="NXI3" s="163"/>
      <c r="NXJ3" s="163"/>
      <c r="NXK3" s="163"/>
      <c r="NXL3" s="163"/>
      <c r="NXM3" s="163"/>
      <c r="NXN3" s="163"/>
      <c r="NXO3" s="163"/>
      <c r="NXP3" s="163"/>
      <c r="NXQ3" s="163"/>
      <c r="NXR3" s="163"/>
      <c r="NXS3" s="163"/>
      <c r="NXT3" s="163"/>
      <c r="NXU3" s="163"/>
      <c r="NXV3" s="163"/>
      <c r="NXW3" s="163"/>
      <c r="NXX3" s="163"/>
      <c r="NXY3" s="163"/>
      <c r="NXZ3" s="163"/>
      <c r="NYA3" s="163"/>
      <c r="NYB3" s="163"/>
      <c r="NYC3" s="163"/>
      <c r="NYD3" s="163"/>
      <c r="NYE3" s="163"/>
      <c r="NYF3" s="163"/>
      <c r="NYG3" s="163"/>
      <c r="NYH3" s="163"/>
      <c r="NYI3" s="163"/>
      <c r="NYJ3" s="163"/>
      <c r="NYK3" s="163"/>
      <c r="NYL3" s="163"/>
      <c r="NYM3" s="163"/>
      <c r="NYN3" s="163"/>
      <c r="NYO3" s="163"/>
      <c r="NYP3" s="163"/>
      <c r="NYQ3" s="163"/>
      <c r="NYR3" s="163"/>
      <c r="NYS3" s="163"/>
      <c r="NYT3" s="163"/>
      <c r="NYU3" s="163"/>
      <c r="NYV3" s="163"/>
      <c r="NYW3" s="163"/>
      <c r="NYX3" s="163"/>
      <c r="NYY3" s="163"/>
      <c r="NYZ3" s="163"/>
      <c r="NZA3" s="163"/>
      <c r="NZB3" s="163"/>
      <c r="NZC3" s="163"/>
      <c r="NZD3" s="163"/>
      <c r="NZE3" s="163"/>
      <c r="NZF3" s="163"/>
      <c r="NZG3" s="163"/>
      <c r="NZH3" s="163"/>
      <c r="NZI3" s="163"/>
      <c r="NZJ3" s="163"/>
      <c r="NZK3" s="163"/>
      <c r="NZL3" s="163"/>
      <c r="NZM3" s="163"/>
      <c r="NZN3" s="163"/>
      <c r="NZO3" s="163"/>
      <c r="NZP3" s="163"/>
      <c r="NZQ3" s="163"/>
      <c r="NZR3" s="163"/>
      <c r="NZS3" s="163"/>
      <c r="NZT3" s="163"/>
      <c r="NZU3" s="163"/>
      <c r="NZV3" s="163"/>
      <c r="NZW3" s="163"/>
      <c r="NZX3" s="163"/>
      <c r="NZY3" s="163"/>
      <c r="NZZ3" s="163"/>
      <c r="OAA3" s="163"/>
      <c r="OAB3" s="163"/>
      <c r="OAC3" s="163"/>
      <c r="OAD3" s="163"/>
      <c r="OAE3" s="163"/>
      <c r="OAF3" s="163"/>
      <c r="OAG3" s="163"/>
      <c r="OAH3" s="163"/>
      <c r="OAI3" s="163"/>
      <c r="OAJ3" s="163"/>
      <c r="OAK3" s="163"/>
      <c r="OAL3" s="163"/>
      <c r="OAM3" s="163"/>
      <c r="OAN3" s="163"/>
      <c r="OAO3" s="163"/>
      <c r="OAP3" s="163"/>
      <c r="OAQ3" s="163"/>
      <c r="OAR3" s="163"/>
      <c r="OAS3" s="163"/>
      <c r="OAT3" s="163"/>
      <c r="OAU3" s="163"/>
      <c r="OAV3" s="163"/>
      <c r="OAW3" s="163"/>
      <c r="OAX3" s="163"/>
      <c r="OAY3" s="163"/>
      <c r="OAZ3" s="163"/>
      <c r="OBA3" s="163"/>
      <c r="OBB3" s="163"/>
      <c r="OBC3" s="163"/>
      <c r="OBD3" s="163"/>
      <c r="OBE3" s="163"/>
      <c r="OBF3" s="163"/>
      <c r="OBG3" s="163"/>
      <c r="OBH3" s="163"/>
      <c r="OBI3" s="163"/>
      <c r="OBJ3" s="163"/>
      <c r="OBK3" s="163"/>
      <c r="OBL3" s="163"/>
      <c r="OBM3" s="163"/>
      <c r="OBN3" s="163"/>
      <c r="OBO3" s="163"/>
      <c r="OBP3" s="163"/>
      <c r="OBQ3" s="163"/>
      <c r="OBR3" s="163"/>
      <c r="OBS3" s="163"/>
      <c r="OBT3" s="163"/>
      <c r="OBU3" s="163"/>
      <c r="OBV3" s="163"/>
      <c r="OBW3" s="163"/>
      <c r="OBX3" s="163"/>
      <c r="OBY3" s="163"/>
      <c r="OBZ3" s="163"/>
      <c r="OCA3" s="163"/>
      <c r="OCB3" s="163"/>
      <c r="OCC3" s="163"/>
      <c r="OCD3" s="163"/>
      <c r="OCE3" s="163"/>
      <c r="OCF3" s="163"/>
      <c r="OCG3" s="163"/>
      <c r="OCH3" s="163"/>
      <c r="OCI3" s="163"/>
      <c r="OCJ3" s="163"/>
      <c r="OCK3" s="163"/>
      <c r="OCL3" s="163"/>
      <c r="OCM3" s="163"/>
      <c r="OCN3" s="163"/>
      <c r="OCO3" s="163"/>
      <c r="OCP3" s="163"/>
      <c r="OCQ3" s="163"/>
      <c r="OCR3" s="163"/>
      <c r="OCS3" s="163"/>
      <c r="OCT3" s="163"/>
      <c r="OCU3" s="163"/>
      <c r="OCV3" s="163"/>
      <c r="OCW3" s="163"/>
      <c r="OCX3" s="163"/>
      <c r="OCY3" s="163"/>
      <c r="OCZ3" s="163"/>
      <c r="ODA3" s="163"/>
      <c r="ODB3" s="163"/>
      <c r="ODC3" s="163"/>
      <c r="ODD3" s="163"/>
      <c r="ODE3" s="163"/>
      <c r="ODF3" s="163"/>
      <c r="ODG3" s="163"/>
      <c r="ODH3" s="163"/>
      <c r="ODI3" s="163"/>
      <c r="ODJ3" s="163"/>
      <c r="ODK3" s="163"/>
      <c r="ODL3" s="163"/>
      <c r="ODM3" s="163"/>
      <c r="ODN3" s="163"/>
      <c r="ODO3" s="163"/>
      <c r="ODP3" s="163"/>
      <c r="ODQ3" s="163"/>
      <c r="ODR3" s="163"/>
      <c r="ODS3" s="163"/>
      <c r="ODT3" s="163"/>
      <c r="ODU3" s="163"/>
      <c r="ODV3" s="163"/>
      <c r="ODW3" s="163"/>
      <c r="ODX3" s="163"/>
      <c r="ODY3" s="163"/>
      <c r="ODZ3" s="163"/>
      <c r="OEA3" s="163"/>
      <c r="OEB3" s="163"/>
      <c r="OEC3" s="163"/>
      <c r="OED3" s="163"/>
      <c r="OEE3" s="163"/>
      <c r="OEF3" s="163"/>
      <c r="OEG3" s="163"/>
      <c r="OEH3" s="163"/>
      <c r="OEI3" s="163"/>
      <c r="OEJ3" s="163"/>
      <c r="OEK3" s="163"/>
      <c r="OEL3" s="163"/>
      <c r="OEM3" s="163"/>
      <c r="OEN3" s="163"/>
      <c r="OEO3" s="163"/>
      <c r="OEP3" s="163"/>
      <c r="OEQ3" s="163"/>
      <c r="OER3" s="163"/>
      <c r="OES3" s="163"/>
      <c r="OET3" s="163"/>
      <c r="OEU3" s="163"/>
      <c r="OEV3" s="163"/>
      <c r="OEW3" s="163"/>
      <c r="OEX3" s="163"/>
      <c r="OEY3" s="163"/>
      <c r="OEZ3" s="163"/>
      <c r="OFA3" s="163"/>
      <c r="OFB3" s="163"/>
      <c r="OFC3" s="163"/>
      <c r="OFD3" s="163"/>
      <c r="OFE3" s="163"/>
      <c r="OFF3" s="163"/>
      <c r="OFG3" s="163"/>
      <c r="OFH3" s="163"/>
      <c r="OFI3" s="163"/>
      <c r="OFJ3" s="163"/>
      <c r="OFK3" s="163"/>
      <c r="OFL3" s="163"/>
      <c r="OFM3" s="163"/>
      <c r="OFN3" s="163"/>
      <c r="OFO3" s="163"/>
      <c r="OFP3" s="163"/>
      <c r="OFQ3" s="163"/>
      <c r="OFR3" s="163"/>
      <c r="OFS3" s="163"/>
      <c r="OFT3" s="163"/>
      <c r="OFU3" s="163"/>
      <c r="OFV3" s="163"/>
      <c r="OFW3" s="163"/>
      <c r="OFX3" s="163"/>
      <c r="OFY3" s="163"/>
      <c r="OFZ3" s="163"/>
      <c r="OGA3" s="163"/>
      <c r="OGB3" s="163"/>
      <c r="OGC3" s="163"/>
      <c r="OGD3" s="163"/>
      <c r="OGE3" s="163"/>
      <c r="OGF3" s="163"/>
      <c r="OGG3" s="163"/>
      <c r="OGH3" s="163"/>
      <c r="OGI3" s="163"/>
      <c r="OGJ3" s="163"/>
      <c r="OGK3" s="163"/>
      <c r="OGL3" s="163"/>
      <c r="OGM3" s="163"/>
      <c r="OGN3" s="163"/>
      <c r="OGO3" s="163"/>
      <c r="OGP3" s="163"/>
      <c r="OGQ3" s="163"/>
      <c r="OGR3" s="163"/>
      <c r="OGS3" s="163"/>
      <c r="OGT3" s="163"/>
      <c r="OGU3" s="163"/>
      <c r="OGV3" s="163"/>
      <c r="OGW3" s="163"/>
      <c r="OGX3" s="163"/>
      <c r="OGY3" s="163"/>
      <c r="OGZ3" s="163"/>
      <c r="OHA3" s="163"/>
      <c r="OHB3" s="163"/>
      <c r="OHC3" s="163"/>
      <c r="OHD3" s="163"/>
      <c r="OHE3" s="163"/>
      <c r="OHF3" s="163"/>
      <c r="OHG3" s="163"/>
      <c r="OHH3" s="163"/>
      <c r="OHI3" s="163"/>
      <c r="OHJ3" s="163"/>
      <c r="OHK3" s="163"/>
      <c r="OHL3" s="163"/>
      <c r="OHM3" s="163"/>
      <c r="OHN3" s="163"/>
      <c r="OHO3" s="163"/>
      <c r="OHP3" s="163"/>
      <c r="OHQ3" s="163"/>
      <c r="OHR3" s="163"/>
      <c r="OHS3" s="163"/>
      <c r="OHT3" s="163"/>
      <c r="OHU3" s="163"/>
      <c r="OHV3" s="163"/>
      <c r="OHW3" s="163"/>
      <c r="OHX3" s="163"/>
      <c r="OHY3" s="163"/>
      <c r="OHZ3" s="163"/>
      <c r="OIA3" s="163"/>
      <c r="OIB3" s="163"/>
      <c r="OIC3" s="163"/>
      <c r="OID3" s="163"/>
      <c r="OIE3" s="163"/>
      <c r="OIF3" s="163"/>
      <c r="OIG3" s="163"/>
      <c r="OIH3" s="163"/>
      <c r="OII3" s="163"/>
      <c r="OIJ3" s="163"/>
      <c r="OIK3" s="163"/>
      <c r="OIL3" s="163"/>
      <c r="OIM3" s="163"/>
      <c r="OIN3" s="163"/>
      <c r="OIO3" s="163"/>
      <c r="OIP3" s="163"/>
      <c r="OIQ3" s="163"/>
      <c r="OIR3" s="163"/>
      <c r="OIS3" s="163"/>
      <c r="OIT3" s="163"/>
      <c r="OIU3" s="163"/>
      <c r="OIV3" s="163"/>
      <c r="OIW3" s="163"/>
      <c r="OIX3" s="163"/>
      <c r="OIY3" s="163"/>
      <c r="OIZ3" s="163"/>
      <c r="OJA3" s="163"/>
      <c r="OJB3" s="163"/>
      <c r="OJC3" s="163"/>
      <c r="OJD3" s="163"/>
      <c r="OJE3" s="163"/>
      <c r="OJF3" s="163"/>
      <c r="OJG3" s="163"/>
      <c r="OJH3" s="163"/>
      <c r="OJI3" s="163"/>
      <c r="OJJ3" s="163"/>
      <c r="OJK3" s="163"/>
      <c r="OJL3" s="163"/>
      <c r="OJM3" s="163"/>
      <c r="OJN3" s="163"/>
      <c r="OJO3" s="163"/>
      <c r="OJP3" s="163"/>
      <c r="OJQ3" s="163"/>
      <c r="OJR3" s="163"/>
      <c r="OJS3" s="163"/>
      <c r="OJT3" s="163"/>
      <c r="OJU3" s="163"/>
      <c r="OJV3" s="163"/>
      <c r="OJW3" s="163"/>
      <c r="OJX3" s="163"/>
      <c r="OJY3" s="163"/>
      <c r="OJZ3" s="163"/>
      <c r="OKA3" s="163"/>
      <c r="OKB3" s="163"/>
      <c r="OKC3" s="163"/>
      <c r="OKD3" s="163"/>
      <c r="OKE3" s="163"/>
      <c r="OKF3" s="163"/>
      <c r="OKG3" s="163"/>
      <c r="OKH3" s="163"/>
      <c r="OKI3" s="163"/>
      <c r="OKJ3" s="163"/>
      <c r="OKK3" s="163"/>
      <c r="OKL3" s="163"/>
      <c r="OKM3" s="163"/>
      <c r="OKN3" s="163"/>
      <c r="OKO3" s="163"/>
      <c r="OKP3" s="163"/>
      <c r="OKQ3" s="163"/>
      <c r="OKR3" s="163"/>
      <c r="OKS3" s="163"/>
      <c r="OKT3" s="163"/>
      <c r="OKU3" s="163"/>
      <c r="OKV3" s="163"/>
      <c r="OKW3" s="163"/>
      <c r="OKX3" s="163"/>
      <c r="OKY3" s="163"/>
      <c r="OKZ3" s="163"/>
      <c r="OLA3" s="163"/>
      <c r="OLB3" s="163"/>
      <c r="OLC3" s="163"/>
      <c r="OLD3" s="163"/>
      <c r="OLE3" s="163"/>
      <c r="OLF3" s="163"/>
      <c r="OLG3" s="163"/>
      <c r="OLH3" s="163"/>
      <c r="OLI3" s="163"/>
      <c r="OLJ3" s="163"/>
      <c r="OLK3" s="163"/>
      <c r="OLL3" s="163"/>
      <c r="OLM3" s="163"/>
      <c r="OLN3" s="163"/>
      <c r="OLO3" s="163"/>
      <c r="OLP3" s="163"/>
      <c r="OLQ3" s="163"/>
      <c r="OLR3" s="163"/>
      <c r="OLS3" s="163"/>
      <c r="OLT3" s="163"/>
      <c r="OLU3" s="163"/>
      <c r="OLV3" s="163"/>
      <c r="OLW3" s="163"/>
      <c r="OLX3" s="163"/>
      <c r="OLY3" s="163"/>
      <c r="OLZ3" s="163"/>
      <c r="OMA3" s="163"/>
      <c r="OMB3" s="163"/>
      <c r="OMC3" s="163"/>
      <c r="OMD3" s="163"/>
      <c r="OME3" s="163"/>
      <c r="OMF3" s="163"/>
      <c r="OMG3" s="163"/>
      <c r="OMH3" s="163"/>
      <c r="OMI3" s="163"/>
      <c r="OMJ3" s="163"/>
      <c r="OMK3" s="163"/>
      <c r="OML3" s="163"/>
      <c r="OMM3" s="163"/>
      <c r="OMN3" s="163"/>
      <c r="OMO3" s="163"/>
      <c r="OMP3" s="163"/>
      <c r="OMQ3" s="163"/>
      <c r="OMR3" s="163"/>
      <c r="OMS3" s="163"/>
      <c r="OMT3" s="163"/>
      <c r="OMU3" s="163"/>
      <c r="OMV3" s="163"/>
      <c r="OMW3" s="163"/>
      <c r="OMX3" s="163"/>
      <c r="OMY3" s="163"/>
      <c r="OMZ3" s="163"/>
      <c r="ONA3" s="163"/>
      <c r="ONB3" s="163"/>
      <c r="ONC3" s="163"/>
      <c r="OND3" s="163"/>
      <c r="ONE3" s="163"/>
      <c r="ONF3" s="163"/>
      <c r="ONG3" s="163"/>
      <c r="ONH3" s="163"/>
      <c r="ONI3" s="163"/>
      <c r="ONJ3" s="163"/>
      <c r="ONK3" s="163"/>
      <c r="ONL3" s="163"/>
      <c r="ONM3" s="163"/>
      <c r="ONN3" s="163"/>
      <c r="ONO3" s="163"/>
      <c r="ONP3" s="163"/>
      <c r="ONQ3" s="163"/>
      <c r="ONR3" s="163"/>
      <c r="ONS3" s="163"/>
      <c r="ONT3" s="163"/>
      <c r="ONU3" s="163"/>
      <c r="ONV3" s="163"/>
      <c r="ONW3" s="163"/>
      <c r="ONX3" s="163"/>
      <c r="ONY3" s="163"/>
      <c r="ONZ3" s="163"/>
      <c r="OOA3" s="163"/>
      <c r="OOB3" s="163"/>
      <c r="OOC3" s="163"/>
      <c r="OOD3" s="163"/>
      <c r="OOE3" s="163"/>
      <c r="OOF3" s="163"/>
      <c r="OOG3" s="163"/>
      <c r="OOH3" s="163"/>
      <c r="OOI3" s="163"/>
      <c r="OOJ3" s="163"/>
      <c r="OOK3" s="163"/>
      <c r="OOL3" s="163"/>
      <c r="OOM3" s="163"/>
      <c r="OON3" s="163"/>
      <c r="OOO3" s="163"/>
      <c r="OOP3" s="163"/>
      <c r="OOQ3" s="163"/>
      <c r="OOR3" s="163"/>
      <c r="OOS3" s="163"/>
      <c r="OOT3" s="163"/>
      <c r="OOU3" s="163"/>
      <c r="OOV3" s="163"/>
      <c r="OOW3" s="163"/>
      <c r="OOX3" s="163"/>
      <c r="OOY3" s="163"/>
      <c r="OOZ3" s="163"/>
      <c r="OPA3" s="163"/>
      <c r="OPB3" s="163"/>
      <c r="OPC3" s="163"/>
      <c r="OPD3" s="163"/>
      <c r="OPE3" s="163"/>
      <c r="OPF3" s="163"/>
      <c r="OPG3" s="163"/>
      <c r="OPH3" s="163"/>
      <c r="OPI3" s="163"/>
      <c r="OPJ3" s="163"/>
      <c r="OPK3" s="163"/>
      <c r="OPL3" s="163"/>
      <c r="OPM3" s="163"/>
      <c r="OPN3" s="163"/>
      <c r="OPO3" s="163"/>
      <c r="OPP3" s="163"/>
      <c r="OPQ3" s="163"/>
      <c r="OPR3" s="163"/>
      <c r="OPS3" s="163"/>
      <c r="OPT3" s="163"/>
      <c r="OPU3" s="163"/>
      <c r="OPV3" s="163"/>
      <c r="OPW3" s="163"/>
      <c r="OPX3" s="163"/>
      <c r="OPY3" s="163"/>
      <c r="OPZ3" s="163"/>
      <c r="OQA3" s="163"/>
      <c r="OQB3" s="163"/>
      <c r="OQC3" s="163"/>
      <c r="OQD3" s="163"/>
      <c r="OQE3" s="163"/>
      <c r="OQF3" s="163"/>
      <c r="OQG3" s="163"/>
      <c r="OQH3" s="163"/>
      <c r="OQI3" s="163"/>
      <c r="OQJ3" s="163"/>
      <c r="OQK3" s="163"/>
      <c r="OQL3" s="163"/>
      <c r="OQM3" s="163"/>
      <c r="OQN3" s="163"/>
      <c r="OQO3" s="163"/>
      <c r="OQP3" s="163"/>
      <c r="OQQ3" s="163"/>
      <c r="OQR3" s="163"/>
      <c r="OQS3" s="163"/>
      <c r="OQT3" s="163"/>
      <c r="OQU3" s="163"/>
      <c r="OQV3" s="163"/>
      <c r="OQW3" s="163"/>
      <c r="OQX3" s="163"/>
      <c r="OQY3" s="163"/>
      <c r="OQZ3" s="163"/>
      <c r="ORA3" s="163"/>
      <c r="ORB3" s="163"/>
      <c r="ORC3" s="163"/>
      <c r="ORD3" s="163"/>
      <c r="ORE3" s="163"/>
      <c r="ORF3" s="163"/>
      <c r="ORG3" s="163"/>
      <c r="ORH3" s="163"/>
      <c r="ORI3" s="163"/>
      <c r="ORJ3" s="163"/>
      <c r="ORK3" s="163"/>
      <c r="ORL3" s="163"/>
      <c r="ORM3" s="163"/>
      <c r="ORN3" s="163"/>
      <c r="ORO3" s="163"/>
      <c r="ORP3" s="163"/>
      <c r="ORQ3" s="163"/>
      <c r="ORR3" s="163"/>
      <c r="ORS3" s="163"/>
      <c r="ORT3" s="163"/>
      <c r="ORU3" s="163"/>
      <c r="ORV3" s="163"/>
      <c r="ORW3" s="163"/>
      <c r="ORX3" s="163"/>
      <c r="ORY3" s="163"/>
      <c r="ORZ3" s="163"/>
      <c r="OSA3" s="163"/>
      <c r="OSB3" s="163"/>
      <c r="OSC3" s="163"/>
      <c r="OSD3" s="163"/>
      <c r="OSE3" s="163"/>
      <c r="OSF3" s="163"/>
      <c r="OSG3" s="163"/>
      <c r="OSH3" s="163"/>
      <c r="OSI3" s="163"/>
      <c r="OSJ3" s="163"/>
      <c r="OSK3" s="163"/>
      <c r="OSL3" s="163"/>
      <c r="OSM3" s="163"/>
      <c r="OSN3" s="163"/>
      <c r="OSO3" s="163"/>
      <c r="OSP3" s="163"/>
      <c r="OSQ3" s="163"/>
      <c r="OSR3" s="163"/>
      <c r="OSS3" s="163"/>
      <c r="OST3" s="163"/>
      <c r="OSU3" s="163"/>
      <c r="OSV3" s="163"/>
      <c r="OSW3" s="163"/>
      <c r="OSX3" s="163"/>
      <c r="OSY3" s="163"/>
      <c r="OSZ3" s="163"/>
      <c r="OTA3" s="163"/>
      <c r="OTB3" s="163"/>
      <c r="OTC3" s="163"/>
      <c r="OTD3" s="163"/>
      <c r="OTE3" s="163"/>
      <c r="OTF3" s="163"/>
      <c r="OTG3" s="163"/>
      <c r="OTH3" s="163"/>
      <c r="OTI3" s="163"/>
      <c r="OTJ3" s="163"/>
      <c r="OTK3" s="163"/>
      <c r="OTL3" s="163"/>
      <c r="OTM3" s="163"/>
      <c r="OTN3" s="163"/>
      <c r="OTO3" s="163"/>
      <c r="OTP3" s="163"/>
      <c r="OTQ3" s="163"/>
      <c r="OTR3" s="163"/>
      <c r="OTS3" s="163"/>
      <c r="OTT3" s="163"/>
      <c r="OTU3" s="163"/>
      <c r="OTV3" s="163"/>
      <c r="OTW3" s="163"/>
      <c r="OTX3" s="163"/>
      <c r="OTY3" s="163"/>
      <c r="OTZ3" s="163"/>
      <c r="OUA3" s="163"/>
      <c r="OUB3" s="163"/>
      <c r="OUC3" s="163"/>
      <c r="OUD3" s="163"/>
      <c r="OUE3" s="163"/>
      <c r="OUF3" s="163"/>
      <c r="OUG3" s="163"/>
      <c r="OUH3" s="163"/>
      <c r="OUI3" s="163"/>
      <c r="OUJ3" s="163"/>
      <c r="OUK3" s="163"/>
      <c r="OUL3" s="163"/>
      <c r="OUM3" s="163"/>
      <c r="OUN3" s="163"/>
      <c r="OUO3" s="163"/>
      <c r="OUP3" s="163"/>
      <c r="OUQ3" s="163"/>
      <c r="OUR3" s="163"/>
      <c r="OUS3" s="163"/>
      <c r="OUT3" s="163"/>
      <c r="OUU3" s="163"/>
      <c r="OUV3" s="163"/>
      <c r="OUW3" s="163"/>
      <c r="OUX3" s="163"/>
      <c r="OUY3" s="163"/>
      <c r="OUZ3" s="163"/>
      <c r="OVA3" s="163"/>
      <c r="OVB3" s="163"/>
      <c r="OVC3" s="163"/>
      <c r="OVD3" s="163"/>
      <c r="OVE3" s="163"/>
      <c r="OVF3" s="163"/>
      <c r="OVG3" s="163"/>
      <c r="OVH3" s="163"/>
      <c r="OVI3" s="163"/>
      <c r="OVJ3" s="163"/>
      <c r="OVK3" s="163"/>
      <c r="OVL3" s="163"/>
      <c r="OVM3" s="163"/>
      <c r="OVN3" s="163"/>
      <c r="OVO3" s="163"/>
      <c r="OVP3" s="163"/>
      <c r="OVQ3" s="163"/>
      <c r="OVR3" s="163"/>
      <c r="OVS3" s="163"/>
      <c r="OVT3" s="163"/>
      <c r="OVU3" s="163"/>
      <c r="OVV3" s="163"/>
      <c r="OVW3" s="163"/>
      <c r="OVX3" s="163"/>
      <c r="OVY3" s="163"/>
      <c r="OVZ3" s="163"/>
      <c r="OWA3" s="163"/>
      <c r="OWB3" s="163"/>
      <c r="OWC3" s="163"/>
      <c r="OWD3" s="163"/>
      <c r="OWE3" s="163"/>
      <c r="OWF3" s="163"/>
      <c r="OWG3" s="163"/>
      <c r="OWH3" s="163"/>
      <c r="OWI3" s="163"/>
      <c r="OWJ3" s="163"/>
      <c r="OWK3" s="163"/>
      <c r="OWL3" s="163"/>
      <c r="OWM3" s="163"/>
      <c r="OWN3" s="163"/>
      <c r="OWO3" s="163"/>
      <c r="OWP3" s="163"/>
      <c r="OWQ3" s="163"/>
      <c r="OWR3" s="163"/>
      <c r="OWS3" s="163"/>
      <c r="OWT3" s="163"/>
      <c r="OWU3" s="163"/>
      <c r="OWV3" s="163"/>
      <c r="OWW3" s="163"/>
      <c r="OWX3" s="163"/>
      <c r="OWY3" s="163"/>
      <c r="OWZ3" s="163"/>
      <c r="OXA3" s="163"/>
      <c r="OXB3" s="163"/>
      <c r="OXC3" s="163"/>
      <c r="OXD3" s="163"/>
      <c r="OXE3" s="163"/>
      <c r="OXF3" s="163"/>
      <c r="OXG3" s="163"/>
      <c r="OXH3" s="163"/>
      <c r="OXI3" s="163"/>
      <c r="OXJ3" s="163"/>
      <c r="OXK3" s="163"/>
      <c r="OXL3" s="163"/>
      <c r="OXM3" s="163"/>
      <c r="OXN3" s="163"/>
      <c r="OXO3" s="163"/>
      <c r="OXP3" s="163"/>
      <c r="OXQ3" s="163"/>
      <c r="OXR3" s="163"/>
      <c r="OXS3" s="163"/>
      <c r="OXT3" s="163"/>
      <c r="OXU3" s="163"/>
      <c r="OXV3" s="163"/>
      <c r="OXW3" s="163"/>
      <c r="OXX3" s="163"/>
      <c r="OXY3" s="163"/>
      <c r="OXZ3" s="163"/>
      <c r="OYA3" s="163"/>
      <c r="OYB3" s="163"/>
      <c r="OYC3" s="163"/>
      <c r="OYD3" s="163"/>
      <c r="OYE3" s="163"/>
      <c r="OYF3" s="163"/>
      <c r="OYG3" s="163"/>
      <c r="OYH3" s="163"/>
      <c r="OYI3" s="163"/>
      <c r="OYJ3" s="163"/>
      <c r="OYK3" s="163"/>
      <c r="OYL3" s="163"/>
      <c r="OYM3" s="163"/>
      <c r="OYN3" s="163"/>
      <c r="OYO3" s="163"/>
      <c r="OYP3" s="163"/>
      <c r="OYQ3" s="163"/>
      <c r="OYR3" s="163"/>
      <c r="OYS3" s="163"/>
      <c r="OYT3" s="163"/>
      <c r="OYU3" s="163"/>
      <c r="OYV3" s="163"/>
      <c r="OYW3" s="163"/>
      <c r="OYX3" s="163"/>
      <c r="OYY3" s="163"/>
      <c r="OYZ3" s="163"/>
      <c r="OZA3" s="163"/>
      <c r="OZB3" s="163"/>
      <c r="OZC3" s="163"/>
      <c r="OZD3" s="163"/>
      <c r="OZE3" s="163"/>
      <c r="OZF3" s="163"/>
      <c r="OZG3" s="163"/>
      <c r="OZH3" s="163"/>
      <c r="OZI3" s="163"/>
      <c r="OZJ3" s="163"/>
      <c r="OZK3" s="163"/>
      <c r="OZL3" s="163"/>
      <c r="OZM3" s="163"/>
      <c r="OZN3" s="163"/>
      <c r="OZO3" s="163"/>
      <c r="OZP3" s="163"/>
      <c r="OZQ3" s="163"/>
      <c r="OZR3" s="163"/>
      <c r="OZS3" s="163"/>
      <c r="OZT3" s="163"/>
      <c r="OZU3" s="163"/>
      <c r="OZV3" s="163"/>
      <c r="OZW3" s="163"/>
      <c r="OZX3" s="163"/>
      <c r="OZY3" s="163"/>
      <c r="OZZ3" s="163"/>
      <c r="PAA3" s="163"/>
      <c r="PAB3" s="163"/>
      <c r="PAC3" s="163"/>
      <c r="PAD3" s="163"/>
      <c r="PAE3" s="163"/>
      <c r="PAF3" s="163"/>
      <c r="PAG3" s="163"/>
      <c r="PAH3" s="163"/>
      <c r="PAI3" s="163"/>
      <c r="PAJ3" s="163"/>
      <c r="PAK3" s="163"/>
      <c r="PAL3" s="163"/>
      <c r="PAM3" s="163"/>
      <c r="PAN3" s="163"/>
      <c r="PAO3" s="163"/>
      <c r="PAP3" s="163"/>
      <c r="PAQ3" s="163"/>
      <c r="PAR3" s="163"/>
      <c r="PAS3" s="163"/>
      <c r="PAT3" s="163"/>
      <c r="PAU3" s="163"/>
      <c r="PAV3" s="163"/>
      <c r="PAW3" s="163"/>
      <c r="PAX3" s="163"/>
      <c r="PAY3" s="163"/>
      <c r="PAZ3" s="163"/>
      <c r="PBA3" s="163"/>
      <c r="PBB3" s="163"/>
      <c r="PBC3" s="163"/>
      <c r="PBD3" s="163"/>
      <c r="PBE3" s="163"/>
      <c r="PBF3" s="163"/>
      <c r="PBG3" s="163"/>
      <c r="PBH3" s="163"/>
      <c r="PBI3" s="163"/>
      <c r="PBJ3" s="163"/>
      <c r="PBK3" s="163"/>
      <c r="PBL3" s="163"/>
      <c r="PBM3" s="163"/>
      <c r="PBN3" s="163"/>
      <c r="PBO3" s="163"/>
      <c r="PBP3" s="163"/>
      <c r="PBQ3" s="163"/>
      <c r="PBR3" s="163"/>
      <c r="PBS3" s="163"/>
      <c r="PBT3" s="163"/>
      <c r="PBU3" s="163"/>
      <c r="PBV3" s="163"/>
      <c r="PBW3" s="163"/>
      <c r="PBX3" s="163"/>
      <c r="PBY3" s="163"/>
      <c r="PBZ3" s="163"/>
      <c r="PCA3" s="163"/>
      <c r="PCB3" s="163"/>
      <c r="PCC3" s="163"/>
      <c r="PCD3" s="163"/>
      <c r="PCE3" s="163"/>
      <c r="PCF3" s="163"/>
      <c r="PCG3" s="163"/>
      <c r="PCH3" s="163"/>
      <c r="PCI3" s="163"/>
      <c r="PCJ3" s="163"/>
      <c r="PCK3" s="163"/>
      <c r="PCL3" s="163"/>
      <c r="PCM3" s="163"/>
      <c r="PCN3" s="163"/>
      <c r="PCO3" s="163"/>
      <c r="PCP3" s="163"/>
      <c r="PCQ3" s="163"/>
      <c r="PCR3" s="163"/>
      <c r="PCS3" s="163"/>
      <c r="PCT3" s="163"/>
      <c r="PCU3" s="163"/>
      <c r="PCV3" s="163"/>
      <c r="PCW3" s="163"/>
      <c r="PCX3" s="163"/>
      <c r="PCY3" s="163"/>
      <c r="PCZ3" s="163"/>
      <c r="PDA3" s="163"/>
      <c r="PDB3" s="163"/>
      <c r="PDC3" s="163"/>
      <c r="PDD3" s="163"/>
      <c r="PDE3" s="163"/>
      <c r="PDF3" s="163"/>
      <c r="PDG3" s="163"/>
      <c r="PDH3" s="163"/>
      <c r="PDI3" s="163"/>
      <c r="PDJ3" s="163"/>
      <c r="PDK3" s="163"/>
      <c r="PDL3" s="163"/>
      <c r="PDM3" s="163"/>
      <c r="PDN3" s="163"/>
      <c r="PDO3" s="163"/>
      <c r="PDP3" s="163"/>
      <c r="PDQ3" s="163"/>
      <c r="PDR3" s="163"/>
      <c r="PDS3" s="163"/>
      <c r="PDT3" s="163"/>
      <c r="PDU3" s="163"/>
      <c r="PDV3" s="163"/>
      <c r="PDW3" s="163"/>
      <c r="PDX3" s="163"/>
      <c r="PDY3" s="163"/>
      <c r="PDZ3" s="163"/>
      <c r="PEA3" s="163"/>
      <c r="PEB3" s="163"/>
      <c r="PEC3" s="163"/>
      <c r="PED3" s="163"/>
      <c r="PEE3" s="163"/>
      <c r="PEF3" s="163"/>
      <c r="PEG3" s="163"/>
      <c r="PEH3" s="163"/>
      <c r="PEI3" s="163"/>
      <c r="PEJ3" s="163"/>
      <c r="PEK3" s="163"/>
      <c r="PEL3" s="163"/>
      <c r="PEM3" s="163"/>
      <c r="PEN3" s="163"/>
      <c r="PEO3" s="163"/>
      <c r="PEP3" s="163"/>
      <c r="PEQ3" s="163"/>
      <c r="PER3" s="163"/>
      <c r="PES3" s="163"/>
      <c r="PET3" s="163"/>
      <c r="PEU3" s="163"/>
      <c r="PEV3" s="163"/>
      <c r="PEW3" s="163"/>
      <c r="PEX3" s="163"/>
      <c r="PEY3" s="163"/>
      <c r="PEZ3" s="163"/>
      <c r="PFA3" s="163"/>
      <c r="PFB3" s="163"/>
      <c r="PFC3" s="163"/>
      <c r="PFD3" s="163"/>
      <c r="PFE3" s="163"/>
      <c r="PFF3" s="163"/>
      <c r="PFG3" s="163"/>
      <c r="PFH3" s="163"/>
      <c r="PFI3" s="163"/>
      <c r="PFJ3" s="163"/>
      <c r="PFK3" s="163"/>
      <c r="PFL3" s="163"/>
      <c r="PFM3" s="163"/>
      <c r="PFN3" s="163"/>
      <c r="PFO3" s="163"/>
      <c r="PFP3" s="163"/>
      <c r="PFQ3" s="163"/>
      <c r="PFR3" s="163"/>
      <c r="PFS3" s="163"/>
      <c r="PFT3" s="163"/>
      <c r="PFU3" s="163"/>
      <c r="PFV3" s="163"/>
      <c r="PFW3" s="163"/>
      <c r="PFX3" s="163"/>
      <c r="PFY3" s="163"/>
      <c r="PFZ3" s="163"/>
      <c r="PGA3" s="163"/>
      <c r="PGB3" s="163"/>
      <c r="PGC3" s="163"/>
      <c r="PGD3" s="163"/>
      <c r="PGE3" s="163"/>
      <c r="PGF3" s="163"/>
      <c r="PGG3" s="163"/>
      <c r="PGH3" s="163"/>
      <c r="PGI3" s="163"/>
      <c r="PGJ3" s="163"/>
      <c r="PGK3" s="163"/>
      <c r="PGL3" s="163"/>
      <c r="PGM3" s="163"/>
      <c r="PGN3" s="163"/>
      <c r="PGO3" s="163"/>
      <c r="PGP3" s="163"/>
      <c r="PGQ3" s="163"/>
      <c r="PGR3" s="163"/>
      <c r="PGS3" s="163"/>
      <c r="PGT3" s="163"/>
      <c r="PGU3" s="163"/>
      <c r="PGV3" s="163"/>
      <c r="PGW3" s="163"/>
      <c r="PGX3" s="163"/>
      <c r="PGY3" s="163"/>
      <c r="PGZ3" s="163"/>
      <c r="PHA3" s="163"/>
      <c r="PHB3" s="163"/>
      <c r="PHC3" s="163"/>
      <c r="PHD3" s="163"/>
      <c r="PHE3" s="163"/>
      <c r="PHF3" s="163"/>
      <c r="PHG3" s="163"/>
      <c r="PHH3" s="163"/>
      <c r="PHI3" s="163"/>
      <c r="PHJ3" s="163"/>
      <c r="PHK3" s="163"/>
      <c r="PHL3" s="163"/>
      <c r="PHM3" s="163"/>
      <c r="PHN3" s="163"/>
      <c r="PHO3" s="163"/>
      <c r="PHP3" s="163"/>
      <c r="PHQ3" s="163"/>
      <c r="PHR3" s="163"/>
      <c r="PHS3" s="163"/>
      <c r="PHT3" s="163"/>
      <c r="PHU3" s="163"/>
      <c r="PHV3" s="163"/>
      <c r="PHW3" s="163"/>
      <c r="PHX3" s="163"/>
      <c r="PHY3" s="163"/>
      <c r="PHZ3" s="163"/>
      <c r="PIA3" s="163"/>
      <c r="PIB3" s="163"/>
      <c r="PIC3" s="163"/>
      <c r="PID3" s="163"/>
      <c r="PIE3" s="163"/>
      <c r="PIF3" s="163"/>
      <c r="PIG3" s="163"/>
      <c r="PIH3" s="163"/>
      <c r="PII3" s="163"/>
      <c r="PIJ3" s="163"/>
      <c r="PIK3" s="163"/>
      <c r="PIL3" s="163"/>
      <c r="PIM3" s="163"/>
      <c r="PIN3" s="163"/>
      <c r="PIO3" s="163"/>
      <c r="PIP3" s="163"/>
      <c r="PIQ3" s="163"/>
      <c r="PIR3" s="163"/>
      <c r="PIS3" s="163"/>
      <c r="PIT3" s="163"/>
      <c r="PIU3" s="163"/>
      <c r="PIV3" s="163"/>
      <c r="PIW3" s="163"/>
      <c r="PIX3" s="163"/>
      <c r="PIY3" s="163"/>
      <c r="PIZ3" s="163"/>
      <c r="PJA3" s="163"/>
      <c r="PJB3" s="163"/>
      <c r="PJC3" s="163"/>
      <c r="PJD3" s="163"/>
      <c r="PJE3" s="163"/>
      <c r="PJF3" s="163"/>
      <c r="PJG3" s="163"/>
      <c r="PJH3" s="163"/>
      <c r="PJI3" s="163"/>
      <c r="PJJ3" s="163"/>
      <c r="PJK3" s="163"/>
      <c r="PJL3" s="163"/>
      <c r="PJM3" s="163"/>
      <c r="PJN3" s="163"/>
      <c r="PJO3" s="163"/>
      <c r="PJP3" s="163"/>
      <c r="PJQ3" s="163"/>
      <c r="PJR3" s="163"/>
      <c r="PJS3" s="163"/>
      <c r="PJT3" s="163"/>
      <c r="PJU3" s="163"/>
      <c r="PJV3" s="163"/>
      <c r="PJW3" s="163"/>
      <c r="PJX3" s="163"/>
      <c r="PJY3" s="163"/>
      <c r="PJZ3" s="163"/>
      <c r="PKA3" s="163"/>
      <c r="PKB3" s="163"/>
      <c r="PKC3" s="163"/>
      <c r="PKD3" s="163"/>
      <c r="PKE3" s="163"/>
      <c r="PKF3" s="163"/>
      <c r="PKG3" s="163"/>
      <c r="PKH3" s="163"/>
      <c r="PKI3" s="163"/>
      <c r="PKJ3" s="163"/>
      <c r="PKK3" s="163"/>
      <c r="PKL3" s="163"/>
      <c r="PKM3" s="163"/>
      <c r="PKN3" s="163"/>
      <c r="PKO3" s="163"/>
      <c r="PKP3" s="163"/>
      <c r="PKQ3" s="163"/>
      <c r="PKR3" s="163"/>
      <c r="PKS3" s="163"/>
      <c r="PKT3" s="163"/>
      <c r="PKU3" s="163"/>
      <c r="PKV3" s="163"/>
      <c r="PKW3" s="163"/>
      <c r="PKX3" s="163"/>
      <c r="PKY3" s="163"/>
      <c r="PKZ3" s="163"/>
      <c r="PLA3" s="163"/>
      <c r="PLB3" s="163"/>
      <c r="PLC3" s="163"/>
      <c r="PLD3" s="163"/>
      <c r="PLE3" s="163"/>
      <c r="PLF3" s="163"/>
      <c r="PLG3" s="163"/>
      <c r="PLH3" s="163"/>
      <c r="PLI3" s="163"/>
      <c r="PLJ3" s="163"/>
      <c r="PLK3" s="163"/>
      <c r="PLL3" s="163"/>
      <c r="PLM3" s="163"/>
      <c r="PLN3" s="163"/>
      <c r="PLO3" s="163"/>
      <c r="PLP3" s="163"/>
      <c r="PLQ3" s="163"/>
      <c r="PLR3" s="163"/>
      <c r="PLS3" s="163"/>
      <c r="PLT3" s="163"/>
      <c r="PLU3" s="163"/>
      <c r="PLV3" s="163"/>
      <c r="PLW3" s="163"/>
      <c r="PLX3" s="163"/>
      <c r="PLY3" s="163"/>
      <c r="PLZ3" s="163"/>
      <c r="PMA3" s="163"/>
      <c r="PMB3" s="163"/>
      <c r="PMC3" s="163"/>
      <c r="PMD3" s="163"/>
      <c r="PME3" s="163"/>
      <c r="PMF3" s="163"/>
      <c r="PMG3" s="163"/>
      <c r="PMH3" s="163"/>
      <c r="PMI3" s="163"/>
      <c r="PMJ3" s="163"/>
      <c r="PMK3" s="163"/>
      <c r="PML3" s="163"/>
      <c r="PMM3" s="163"/>
      <c r="PMN3" s="163"/>
      <c r="PMO3" s="163"/>
      <c r="PMP3" s="163"/>
      <c r="PMQ3" s="163"/>
      <c r="PMR3" s="163"/>
      <c r="PMS3" s="163"/>
      <c r="PMT3" s="163"/>
      <c r="PMU3" s="163"/>
      <c r="PMV3" s="163"/>
      <c r="PMW3" s="163"/>
      <c r="PMX3" s="163"/>
      <c r="PMY3" s="163"/>
      <c r="PMZ3" s="163"/>
      <c r="PNA3" s="163"/>
      <c r="PNB3" s="163"/>
      <c r="PNC3" s="163"/>
      <c r="PND3" s="163"/>
      <c r="PNE3" s="163"/>
      <c r="PNF3" s="163"/>
      <c r="PNG3" s="163"/>
      <c r="PNH3" s="163"/>
      <c r="PNI3" s="163"/>
      <c r="PNJ3" s="163"/>
      <c r="PNK3" s="163"/>
      <c r="PNL3" s="163"/>
      <c r="PNM3" s="163"/>
      <c r="PNN3" s="163"/>
      <c r="PNO3" s="163"/>
      <c r="PNP3" s="163"/>
      <c r="PNQ3" s="163"/>
      <c r="PNR3" s="163"/>
      <c r="PNS3" s="163"/>
      <c r="PNT3" s="163"/>
      <c r="PNU3" s="163"/>
      <c r="PNV3" s="163"/>
      <c r="PNW3" s="163"/>
      <c r="PNX3" s="163"/>
      <c r="PNY3" s="163"/>
      <c r="PNZ3" s="163"/>
      <c r="POA3" s="163"/>
      <c r="POB3" s="163"/>
      <c r="POC3" s="163"/>
      <c r="POD3" s="163"/>
      <c r="POE3" s="163"/>
      <c r="POF3" s="163"/>
      <c r="POG3" s="163"/>
      <c r="POH3" s="163"/>
      <c r="POI3" s="163"/>
      <c r="POJ3" s="163"/>
      <c r="POK3" s="163"/>
      <c r="POL3" s="163"/>
      <c r="POM3" s="163"/>
      <c r="PON3" s="163"/>
      <c r="POO3" s="163"/>
      <c r="POP3" s="163"/>
      <c r="POQ3" s="163"/>
      <c r="POR3" s="163"/>
      <c r="POS3" s="163"/>
      <c r="POT3" s="163"/>
      <c r="POU3" s="163"/>
      <c r="POV3" s="163"/>
      <c r="POW3" s="163"/>
      <c r="POX3" s="163"/>
      <c r="POY3" s="163"/>
      <c r="POZ3" s="163"/>
      <c r="PPA3" s="163"/>
      <c r="PPB3" s="163"/>
      <c r="PPC3" s="163"/>
      <c r="PPD3" s="163"/>
      <c r="PPE3" s="163"/>
      <c r="PPF3" s="163"/>
      <c r="PPG3" s="163"/>
      <c r="PPH3" s="163"/>
      <c r="PPI3" s="163"/>
      <c r="PPJ3" s="163"/>
      <c r="PPK3" s="163"/>
      <c r="PPL3" s="163"/>
      <c r="PPM3" s="163"/>
      <c r="PPN3" s="163"/>
      <c r="PPO3" s="163"/>
      <c r="PPP3" s="163"/>
      <c r="PPQ3" s="163"/>
      <c r="PPR3" s="163"/>
      <c r="PPS3" s="163"/>
      <c r="PPT3" s="163"/>
      <c r="PPU3" s="163"/>
      <c r="PPV3" s="163"/>
      <c r="PPW3" s="163"/>
      <c r="PPX3" s="163"/>
      <c r="PPY3" s="163"/>
      <c r="PPZ3" s="163"/>
      <c r="PQA3" s="163"/>
      <c r="PQB3" s="163"/>
      <c r="PQC3" s="163"/>
      <c r="PQD3" s="163"/>
      <c r="PQE3" s="163"/>
      <c r="PQF3" s="163"/>
      <c r="PQG3" s="163"/>
      <c r="PQH3" s="163"/>
      <c r="PQI3" s="163"/>
      <c r="PQJ3" s="163"/>
      <c r="PQK3" s="163"/>
      <c r="PQL3" s="163"/>
      <c r="PQM3" s="163"/>
      <c r="PQN3" s="163"/>
      <c r="PQO3" s="163"/>
      <c r="PQP3" s="163"/>
      <c r="PQQ3" s="163"/>
      <c r="PQR3" s="163"/>
      <c r="PQS3" s="163"/>
      <c r="PQT3" s="163"/>
      <c r="PQU3" s="163"/>
      <c r="PQV3" s="163"/>
      <c r="PQW3" s="163"/>
      <c r="PQX3" s="163"/>
      <c r="PQY3" s="163"/>
      <c r="PQZ3" s="163"/>
      <c r="PRA3" s="163"/>
      <c r="PRB3" s="163"/>
      <c r="PRC3" s="163"/>
      <c r="PRD3" s="163"/>
      <c r="PRE3" s="163"/>
      <c r="PRF3" s="163"/>
      <c r="PRG3" s="163"/>
      <c r="PRH3" s="163"/>
      <c r="PRI3" s="163"/>
      <c r="PRJ3" s="163"/>
      <c r="PRK3" s="163"/>
      <c r="PRL3" s="163"/>
      <c r="PRM3" s="163"/>
      <c r="PRN3" s="163"/>
      <c r="PRO3" s="163"/>
      <c r="PRP3" s="163"/>
      <c r="PRQ3" s="163"/>
      <c r="PRR3" s="163"/>
      <c r="PRS3" s="163"/>
      <c r="PRT3" s="163"/>
      <c r="PRU3" s="163"/>
      <c r="PRV3" s="163"/>
      <c r="PRW3" s="163"/>
      <c r="PRX3" s="163"/>
      <c r="PRY3" s="163"/>
      <c r="PRZ3" s="163"/>
      <c r="PSA3" s="163"/>
      <c r="PSB3" s="163"/>
      <c r="PSC3" s="163"/>
      <c r="PSD3" s="163"/>
      <c r="PSE3" s="163"/>
      <c r="PSF3" s="163"/>
      <c r="PSG3" s="163"/>
      <c r="PSH3" s="163"/>
      <c r="PSI3" s="163"/>
      <c r="PSJ3" s="163"/>
      <c r="PSK3" s="163"/>
      <c r="PSL3" s="163"/>
      <c r="PSM3" s="163"/>
      <c r="PSN3" s="163"/>
      <c r="PSO3" s="163"/>
      <c r="PSP3" s="163"/>
      <c r="PSQ3" s="163"/>
      <c r="PSR3" s="163"/>
      <c r="PSS3" s="163"/>
      <c r="PST3" s="163"/>
      <c r="PSU3" s="163"/>
      <c r="PSV3" s="163"/>
      <c r="PSW3" s="163"/>
      <c r="PSX3" s="163"/>
      <c r="PSY3" s="163"/>
      <c r="PSZ3" s="163"/>
      <c r="PTA3" s="163"/>
      <c r="PTB3" s="163"/>
      <c r="PTC3" s="163"/>
      <c r="PTD3" s="163"/>
      <c r="PTE3" s="163"/>
      <c r="PTF3" s="163"/>
      <c r="PTG3" s="163"/>
      <c r="PTH3" s="163"/>
      <c r="PTI3" s="163"/>
      <c r="PTJ3" s="163"/>
      <c r="PTK3" s="163"/>
      <c r="PTL3" s="163"/>
      <c r="PTM3" s="163"/>
      <c r="PTN3" s="163"/>
      <c r="PTO3" s="163"/>
      <c r="PTP3" s="163"/>
      <c r="PTQ3" s="163"/>
      <c r="PTR3" s="163"/>
      <c r="PTS3" s="163"/>
      <c r="PTT3" s="163"/>
      <c r="PTU3" s="163"/>
      <c r="PTV3" s="163"/>
      <c r="PTW3" s="163"/>
      <c r="PTX3" s="163"/>
      <c r="PTY3" s="163"/>
      <c r="PTZ3" s="163"/>
      <c r="PUA3" s="163"/>
      <c r="PUB3" s="163"/>
      <c r="PUC3" s="163"/>
      <c r="PUD3" s="163"/>
      <c r="PUE3" s="163"/>
      <c r="PUF3" s="163"/>
      <c r="PUG3" s="163"/>
      <c r="PUH3" s="163"/>
      <c r="PUI3" s="163"/>
      <c r="PUJ3" s="163"/>
      <c r="PUK3" s="163"/>
      <c r="PUL3" s="163"/>
      <c r="PUM3" s="163"/>
      <c r="PUN3" s="163"/>
      <c r="PUO3" s="163"/>
      <c r="PUP3" s="163"/>
      <c r="PUQ3" s="163"/>
      <c r="PUR3" s="163"/>
      <c r="PUS3" s="163"/>
      <c r="PUT3" s="163"/>
      <c r="PUU3" s="163"/>
      <c r="PUV3" s="163"/>
      <c r="PUW3" s="163"/>
      <c r="PUX3" s="163"/>
      <c r="PUY3" s="163"/>
      <c r="PUZ3" s="163"/>
      <c r="PVA3" s="163"/>
      <c r="PVB3" s="163"/>
      <c r="PVC3" s="163"/>
      <c r="PVD3" s="163"/>
      <c r="PVE3" s="163"/>
      <c r="PVF3" s="163"/>
      <c r="PVG3" s="163"/>
      <c r="PVH3" s="163"/>
      <c r="PVI3" s="163"/>
      <c r="PVJ3" s="163"/>
      <c r="PVK3" s="163"/>
      <c r="PVL3" s="163"/>
      <c r="PVM3" s="163"/>
      <c r="PVN3" s="163"/>
      <c r="PVO3" s="163"/>
      <c r="PVP3" s="163"/>
      <c r="PVQ3" s="163"/>
      <c r="PVR3" s="163"/>
      <c r="PVS3" s="163"/>
      <c r="PVT3" s="163"/>
      <c r="PVU3" s="163"/>
      <c r="PVV3" s="163"/>
      <c r="PVW3" s="163"/>
      <c r="PVX3" s="163"/>
      <c r="PVY3" s="163"/>
      <c r="PVZ3" s="163"/>
      <c r="PWA3" s="163"/>
      <c r="PWB3" s="163"/>
      <c r="PWC3" s="163"/>
      <c r="PWD3" s="163"/>
      <c r="PWE3" s="163"/>
      <c r="PWF3" s="163"/>
      <c r="PWG3" s="163"/>
      <c r="PWH3" s="163"/>
      <c r="PWI3" s="163"/>
      <c r="PWJ3" s="163"/>
      <c r="PWK3" s="163"/>
      <c r="PWL3" s="163"/>
      <c r="PWM3" s="163"/>
      <c r="PWN3" s="163"/>
      <c r="PWO3" s="163"/>
      <c r="PWP3" s="163"/>
      <c r="PWQ3" s="163"/>
      <c r="PWR3" s="163"/>
      <c r="PWS3" s="163"/>
      <c r="PWT3" s="163"/>
      <c r="PWU3" s="163"/>
      <c r="PWV3" s="163"/>
      <c r="PWW3" s="163"/>
      <c r="PWX3" s="163"/>
      <c r="PWY3" s="163"/>
      <c r="PWZ3" s="163"/>
      <c r="PXA3" s="163"/>
      <c r="PXB3" s="163"/>
      <c r="PXC3" s="163"/>
      <c r="PXD3" s="163"/>
      <c r="PXE3" s="163"/>
      <c r="PXF3" s="163"/>
      <c r="PXG3" s="163"/>
      <c r="PXH3" s="163"/>
      <c r="PXI3" s="163"/>
      <c r="PXJ3" s="163"/>
      <c r="PXK3" s="163"/>
      <c r="PXL3" s="163"/>
      <c r="PXM3" s="163"/>
      <c r="PXN3" s="163"/>
      <c r="PXO3" s="163"/>
      <c r="PXP3" s="163"/>
      <c r="PXQ3" s="163"/>
      <c r="PXR3" s="163"/>
      <c r="PXS3" s="163"/>
      <c r="PXT3" s="163"/>
      <c r="PXU3" s="163"/>
      <c r="PXV3" s="163"/>
      <c r="PXW3" s="163"/>
      <c r="PXX3" s="163"/>
      <c r="PXY3" s="163"/>
      <c r="PXZ3" s="163"/>
      <c r="PYA3" s="163"/>
      <c r="PYB3" s="163"/>
      <c r="PYC3" s="163"/>
      <c r="PYD3" s="163"/>
      <c r="PYE3" s="163"/>
      <c r="PYF3" s="163"/>
      <c r="PYG3" s="163"/>
      <c r="PYH3" s="163"/>
      <c r="PYI3" s="163"/>
      <c r="PYJ3" s="163"/>
      <c r="PYK3" s="163"/>
      <c r="PYL3" s="163"/>
      <c r="PYM3" s="163"/>
      <c r="PYN3" s="163"/>
      <c r="PYO3" s="163"/>
      <c r="PYP3" s="163"/>
      <c r="PYQ3" s="163"/>
      <c r="PYR3" s="163"/>
      <c r="PYS3" s="163"/>
      <c r="PYT3" s="163"/>
      <c r="PYU3" s="163"/>
      <c r="PYV3" s="163"/>
      <c r="PYW3" s="163"/>
      <c r="PYX3" s="163"/>
      <c r="PYY3" s="163"/>
      <c r="PYZ3" s="163"/>
      <c r="PZA3" s="163"/>
      <c r="PZB3" s="163"/>
      <c r="PZC3" s="163"/>
      <c r="PZD3" s="163"/>
      <c r="PZE3" s="163"/>
      <c r="PZF3" s="163"/>
      <c r="PZG3" s="163"/>
      <c r="PZH3" s="163"/>
      <c r="PZI3" s="163"/>
      <c r="PZJ3" s="163"/>
      <c r="PZK3" s="163"/>
      <c r="PZL3" s="163"/>
      <c r="PZM3" s="163"/>
      <c r="PZN3" s="163"/>
      <c r="PZO3" s="163"/>
      <c r="PZP3" s="163"/>
      <c r="PZQ3" s="163"/>
      <c r="PZR3" s="163"/>
      <c r="PZS3" s="163"/>
      <c r="PZT3" s="163"/>
      <c r="PZU3" s="163"/>
      <c r="PZV3" s="163"/>
      <c r="PZW3" s="163"/>
      <c r="PZX3" s="163"/>
      <c r="PZY3" s="163"/>
      <c r="PZZ3" s="163"/>
      <c r="QAA3" s="163"/>
      <c r="QAB3" s="163"/>
      <c r="QAC3" s="163"/>
      <c r="QAD3" s="163"/>
      <c r="QAE3" s="163"/>
      <c r="QAF3" s="163"/>
      <c r="QAG3" s="163"/>
      <c r="QAH3" s="163"/>
      <c r="QAI3" s="163"/>
      <c r="QAJ3" s="163"/>
      <c r="QAK3" s="163"/>
      <c r="QAL3" s="163"/>
      <c r="QAM3" s="163"/>
      <c r="QAN3" s="163"/>
      <c r="QAO3" s="163"/>
      <c r="QAP3" s="163"/>
      <c r="QAQ3" s="163"/>
      <c r="QAR3" s="163"/>
      <c r="QAS3" s="163"/>
      <c r="QAT3" s="163"/>
      <c r="QAU3" s="163"/>
      <c r="QAV3" s="163"/>
      <c r="QAW3" s="163"/>
      <c r="QAX3" s="163"/>
      <c r="QAY3" s="163"/>
      <c r="QAZ3" s="163"/>
      <c r="QBA3" s="163"/>
      <c r="QBB3" s="163"/>
      <c r="QBC3" s="163"/>
      <c r="QBD3" s="163"/>
      <c r="QBE3" s="163"/>
      <c r="QBF3" s="163"/>
      <c r="QBG3" s="163"/>
      <c r="QBH3" s="163"/>
      <c r="QBI3" s="163"/>
      <c r="QBJ3" s="163"/>
      <c r="QBK3" s="163"/>
      <c r="QBL3" s="163"/>
      <c r="QBM3" s="163"/>
      <c r="QBN3" s="163"/>
      <c r="QBO3" s="163"/>
      <c r="QBP3" s="163"/>
      <c r="QBQ3" s="163"/>
      <c r="QBR3" s="163"/>
      <c r="QBS3" s="163"/>
      <c r="QBT3" s="163"/>
      <c r="QBU3" s="163"/>
      <c r="QBV3" s="163"/>
      <c r="QBW3" s="163"/>
      <c r="QBX3" s="163"/>
      <c r="QBY3" s="163"/>
      <c r="QBZ3" s="163"/>
      <c r="QCA3" s="163"/>
      <c r="QCB3" s="163"/>
      <c r="QCC3" s="163"/>
      <c r="QCD3" s="163"/>
      <c r="QCE3" s="163"/>
      <c r="QCF3" s="163"/>
      <c r="QCG3" s="163"/>
      <c r="QCH3" s="163"/>
      <c r="QCI3" s="163"/>
      <c r="QCJ3" s="163"/>
      <c r="QCK3" s="163"/>
      <c r="QCL3" s="163"/>
      <c r="QCM3" s="163"/>
      <c r="QCN3" s="163"/>
      <c r="QCO3" s="163"/>
      <c r="QCP3" s="163"/>
      <c r="QCQ3" s="163"/>
      <c r="QCR3" s="163"/>
      <c r="QCS3" s="163"/>
      <c r="QCT3" s="163"/>
      <c r="QCU3" s="163"/>
      <c r="QCV3" s="163"/>
      <c r="QCW3" s="163"/>
      <c r="QCX3" s="163"/>
      <c r="QCY3" s="163"/>
      <c r="QCZ3" s="163"/>
      <c r="QDA3" s="163"/>
      <c r="QDB3" s="163"/>
      <c r="QDC3" s="163"/>
      <c r="QDD3" s="163"/>
      <c r="QDE3" s="163"/>
      <c r="QDF3" s="163"/>
      <c r="QDG3" s="163"/>
      <c r="QDH3" s="163"/>
      <c r="QDI3" s="163"/>
      <c r="QDJ3" s="163"/>
      <c r="QDK3" s="163"/>
      <c r="QDL3" s="163"/>
      <c r="QDM3" s="163"/>
      <c r="QDN3" s="163"/>
      <c r="QDO3" s="163"/>
      <c r="QDP3" s="163"/>
      <c r="QDQ3" s="163"/>
      <c r="QDR3" s="163"/>
      <c r="QDS3" s="163"/>
      <c r="QDT3" s="163"/>
      <c r="QDU3" s="163"/>
      <c r="QDV3" s="163"/>
      <c r="QDW3" s="163"/>
      <c r="QDX3" s="163"/>
      <c r="QDY3" s="163"/>
      <c r="QDZ3" s="163"/>
      <c r="QEA3" s="163"/>
      <c r="QEB3" s="163"/>
      <c r="QEC3" s="163"/>
      <c r="QED3" s="163"/>
      <c r="QEE3" s="163"/>
      <c r="QEF3" s="163"/>
      <c r="QEG3" s="163"/>
      <c r="QEH3" s="163"/>
      <c r="QEI3" s="163"/>
      <c r="QEJ3" s="163"/>
      <c r="QEK3" s="163"/>
      <c r="QEL3" s="163"/>
      <c r="QEM3" s="163"/>
      <c r="QEN3" s="163"/>
      <c r="QEO3" s="163"/>
      <c r="QEP3" s="163"/>
      <c r="QEQ3" s="163"/>
      <c r="QER3" s="163"/>
      <c r="QES3" s="163"/>
      <c r="QET3" s="163"/>
      <c r="QEU3" s="163"/>
      <c r="QEV3" s="163"/>
      <c r="QEW3" s="163"/>
      <c r="QEX3" s="163"/>
      <c r="QEY3" s="163"/>
      <c r="QEZ3" s="163"/>
      <c r="QFA3" s="163"/>
      <c r="QFB3" s="163"/>
      <c r="QFC3" s="163"/>
      <c r="QFD3" s="163"/>
      <c r="QFE3" s="163"/>
      <c r="QFF3" s="163"/>
      <c r="QFG3" s="163"/>
      <c r="QFH3" s="163"/>
      <c r="QFI3" s="163"/>
      <c r="QFJ3" s="163"/>
      <c r="QFK3" s="163"/>
      <c r="QFL3" s="163"/>
      <c r="QFM3" s="163"/>
      <c r="QFN3" s="163"/>
      <c r="QFO3" s="163"/>
      <c r="QFP3" s="163"/>
      <c r="QFQ3" s="163"/>
      <c r="QFR3" s="163"/>
      <c r="QFS3" s="163"/>
      <c r="QFT3" s="163"/>
      <c r="QFU3" s="163"/>
      <c r="QFV3" s="163"/>
      <c r="QFW3" s="163"/>
      <c r="QFX3" s="163"/>
      <c r="QFY3" s="163"/>
      <c r="QFZ3" s="163"/>
      <c r="QGA3" s="163"/>
      <c r="QGB3" s="163"/>
      <c r="QGC3" s="163"/>
      <c r="QGD3" s="163"/>
      <c r="QGE3" s="163"/>
      <c r="QGF3" s="163"/>
      <c r="QGG3" s="163"/>
      <c r="QGH3" s="163"/>
      <c r="QGI3" s="163"/>
      <c r="QGJ3" s="163"/>
      <c r="QGK3" s="163"/>
      <c r="QGL3" s="163"/>
      <c r="QGM3" s="163"/>
      <c r="QGN3" s="163"/>
      <c r="QGO3" s="163"/>
      <c r="QGP3" s="163"/>
      <c r="QGQ3" s="163"/>
      <c r="QGR3" s="163"/>
      <c r="QGS3" s="163"/>
      <c r="QGT3" s="163"/>
      <c r="QGU3" s="163"/>
      <c r="QGV3" s="163"/>
      <c r="QGW3" s="163"/>
      <c r="QGX3" s="163"/>
      <c r="QGY3" s="163"/>
      <c r="QGZ3" s="163"/>
      <c r="QHA3" s="163"/>
      <c r="QHB3" s="163"/>
      <c r="QHC3" s="163"/>
      <c r="QHD3" s="163"/>
      <c r="QHE3" s="163"/>
      <c r="QHF3" s="163"/>
      <c r="QHG3" s="163"/>
      <c r="QHH3" s="163"/>
      <c r="QHI3" s="163"/>
      <c r="QHJ3" s="163"/>
      <c r="QHK3" s="163"/>
      <c r="QHL3" s="163"/>
      <c r="QHM3" s="163"/>
      <c r="QHN3" s="163"/>
      <c r="QHO3" s="163"/>
      <c r="QHP3" s="163"/>
      <c r="QHQ3" s="163"/>
      <c r="QHR3" s="163"/>
      <c r="QHS3" s="163"/>
      <c r="QHT3" s="163"/>
      <c r="QHU3" s="163"/>
      <c r="QHV3" s="163"/>
      <c r="QHW3" s="163"/>
      <c r="QHX3" s="163"/>
      <c r="QHY3" s="163"/>
      <c r="QHZ3" s="163"/>
      <c r="QIA3" s="163"/>
      <c r="QIB3" s="163"/>
      <c r="QIC3" s="163"/>
      <c r="QID3" s="163"/>
      <c r="QIE3" s="163"/>
      <c r="QIF3" s="163"/>
      <c r="QIG3" s="163"/>
      <c r="QIH3" s="163"/>
      <c r="QII3" s="163"/>
      <c r="QIJ3" s="163"/>
      <c r="QIK3" s="163"/>
      <c r="QIL3" s="163"/>
      <c r="QIM3" s="163"/>
      <c r="QIN3" s="163"/>
      <c r="QIO3" s="163"/>
      <c r="QIP3" s="163"/>
      <c r="QIQ3" s="163"/>
      <c r="QIR3" s="163"/>
      <c r="QIS3" s="163"/>
      <c r="QIT3" s="163"/>
      <c r="QIU3" s="163"/>
      <c r="QIV3" s="163"/>
      <c r="QIW3" s="163"/>
      <c r="QIX3" s="163"/>
      <c r="QIY3" s="163"/>
      <c r="QIZ3" s="163"/>
      <c r="QJA3" s="163"/>
      <c r="QJB3" s="163"/>
      <c r="QJC3" s="163"/>
      <c r="QJD3" s="163"/>
      <c r="QJE3" s="163"/>
      <c r="QJF3" s="163"/>
      <c r="QJG3" s="163"/>
      <c r="QJH3" s="163"/>
      <c r="QJI3" s="163"/>
      <c r="QJJ3" s="163"/>
      <c r="QJK3" s="163"/>
      <c r="QJL3" s="163"/>
      <c r="QJM3" s="163"/>
      <c r="QJN3" s="163"/>
      <c r="QJO3" s="163"/>
      <c r="QJP3" s="163"/>
      <c r="QJQ3" s="163"/>
      <c r="QJR3" s="163"/>
      <c r="QJS3" s="163"/>
      <c r="QJT3" s="163"/>
      <c r="QJU3" s="163"/>
      <c r="QJV3" s="163"/>
      <c r="QJW3" s="163"/>
      <c r="QJX3" s="163"/>
      <c r="QJY3" s="163"/>
      <c r="QJZ3" s="163"/>
      <c r="QKA3" s="163"/>
      <c r="QKB3" s="163"/>
      <c r="QKC3" s="163"/>
      <c r="QKD3" s="163"/>
      <c r="QKE3" s="163"/>
      <c r="QKF3" s="163"/>
      <c r="QKG3" s="163"/>
      <c r="QKH3" s="163"/>
      <c r="QKI3" s="163"/>
      <c r="QKJ3" s="163"/>
      <c r="QKK3" s="163"/>
      <c r="QKL3" s="163"/>
      <c r="QKM3" s="163"/>
      <c r="QKN3" s="163"/>
      <c r="QKO3" s="163"/>
      <c r="QKP3" s="163"/>
      <c r="QKQ3" s="163"/>
      <c r="QKR3" s="163"/>
      <c r="QKS3" s="163"/>
      <c r="QKT3" s="163"/>
      <c r="QKU3" s="163"/>
      <c r="QKV3" s="163"/>
      <c r="QKW3" s="163"/>
      <c r="QKX3" s="163"/>
      <c r="QKY3" s="163"/>
      <c r="QKZ3" s="163"/>
      <c r="QLA3" s="163"/>
      <c r="QLB3" s="163"/>
      <c r="QLC3" s="163"/>
      <c r="QLD3" s="163"/>
      <c r="QLE3" s="163"/>
      <c r="QLF3" s="163"/>
      <c r="QLG3" s="163"/>
      <c r="QLH3" s="163"/>
      <c r="QLI3" s="163"/>
      <c r="QLJ3" s="163"/>
      <c r="QLK3" s="163"/>
      <c r="QLL3" s="163"/>
      <c r="QLM3" s="163"/>
      <c r="QLN3" s="163"/>
      <c r="QLO3" s="163"/>
      <c r="QLP3" s="163"/>
      <c r="QLQ3" s="163"/>
      <c r="QLR3" s="163"/>
      <c r="QLS3" s="163"/>
      <c r="QLT3" s="163"/>
      <c r="QLU3" s="163"/>
      <c r="QLV3" s="163"/>
      <c r="QLW3" s="163"/>
      <c r="QLX3" s="163"/>
      <c r="QLY3" s="163"/>
      <c r="QLZ3" s="163"/>
      <c r="QMA3" s="163"/>
      <c r="QMB3" s="163"/>
      <c r="QMC3" s="163"/>
      <c r="QMD3" s="163"/>
      <c r="QME3" s="163"/>
      <c r="QMF3" s="163"/>
      <c r="QMG3" s="163"/>
      <c r="QMH3" s="163"/>
      <c r="QMI3" s="163"/>
      <c r="QMJ3" s="163"/>
      <c r="QMK3" s="163"/>
      <c r="QML3" s="163"/>
      <c r="QMM3" s="163"/>
      <c r="QMN3" s="163"/>
      <c r="QMO3" s="163"/>
      <c r="QMP3" s="163"/>
      <c r="QMQ3" s="163"/>
      <c r="QMR3" s="163"/>
      <c r="QMS3" s="163"/>
      <c r="QMT3" s="163"/>
      <c r="QMU3" s="163"/>
      <c r="QMV3" s="163"/>
      <c r="QMW3" s="163"/>
      <c r="QMX3" s="163"/>
      <c r="QMY3" s="163"/>
      <c r="QMZ3" s="163"/>
      <c r="QNA3" s="163"/>
      <c r="QNB3" s="163"/>
      <c r="QNC3" s="163"/>
      <c r="QND3" s="163"/>
      <c r="QNE3" s="163"/>
      <c r="QNF3" s="163"/>
      <c r="QNG3" s="163"/>
      <c r="QNH3" s="163"/>
      <c r="QNI3" s="163"/>
      <c r="QNJ3" s="163"/>
      <c r="QNK3" s="163"/>
      <c r="QNL3" s="163"/>
      <c r="QNM3" s="163"/>
      <c r="QNN3" s="163"/>
      <c r="QNO3" s="163"/>
      <c r="QNP3" s="163"/>
      <c r="QNQ3" s="163"/>
      <c r="QNR3" s="163"/>
      <c r="QNS3" s="163"/>
      <c r="QNT3" s="163"/>
      <c r="QNU3" s="163"/>
      <c r="QNV3" s="163"/>
      <c r="QNW3" s="163"/>
      <c r="QNX3" s="163"/>
      <c r="QNY3" s="163"/>
      <c r="QNZ3" s="163"/>
      <c r="QOA3" s="163"/>
      <c r="QOB3" s="163"/>
      <c r="QOC3" s="163"/>
      <c r="QOD3" s="163"/>
      <c r="QOE3" s="163"/>
      <c r="QOF3" s="163"/>
      <c r="QOG3" s="163"/>
      <c r="QOH3" s="163"/>
      <c r="QOI3" s="163"/>
      <c r="QOJ3" s="163"/>
      <c r="QOK3" s="163"/>
      <c r="QOL3" s="163"/>
      <c r="QOM3" s="163"/>
      <c r="QON3" s="163"/>
      <c r="QOO3" s="163"/>
      <c r="QOP3" s="163"/>
      <c r="QOQ3" s="163"/>
      <c r="QOR3" s="163"/>
      <c r="QOS3" s="163"/>
      <c r="QOT3" s="163"/>
      <c r="QOU3" s="163"/>
      <c r="QOV3" s="163"/>
      <c r="QOW3" s="163"/>
      <c r="QOX3" s="163"/>
      <c r="QOY3" s="163"/>
      <c r="QOZ3" s="163"/>
      <c r="QPA3" s="163"/>
      <c r="QPB3" s="163"/>
      <c r="QPC3" s="163"/>
      <c r="QPD3" s="163"/>
      <c r="QPE3" s="163"/>
      <c r="QPF3" s="163"/>
      <c r="QPG3" s="163"/>
      <c r="QPH3" s="163"/>
      <c r="QPI3" s="163"/>
      <c r="QPJ3" s="163"/>
      <c r="QPK3" s="163"/>
      <c r="QPL3" s="163"/>
      <c r="QPM3" s="163"/>
      <c r="QPN3" s="163"/>
      <c r="QPO3" s="163"/>
      <c r="QPP3" s="163"/>
      <c r="QPQ3" s="163"/>
      <c r="QPR3" s="163"/>
      <c r="QPS3" s="163"/>
      <c r="QPT3" s="163"/>
      <c r="QPU3" s="163"/>
      <c r="QPV3" s="163"/>
      <c r="QPW3" s="163"/>
      <c r="QPX3" s="163"/>
      <c r="QPY3" s="163"/>
      <c r="QPZ3" s="163"/>
      <c r="QQA3" s="163"/>
      <c r="QQB3" s="163"/>
      <c r="QQC3" s="163"/>
      <c r="QQD3" s="163"/>
      <c r="QQE3" s="163"/>
      <c r="QQF3" s="163"/>
      <c r="QQG3" s="163"/>
      <c r="QQH3" s="163"/>
      <c r="QQI3" s="163"/>
      <c r="QQJ3" s="163"/>
      <c r="QQK3" s="163"/>
      <c r="QQL3" s="163"/>
      <c r="QQM3" s="163"/>
      <c r="QQN3" s="163"/>
      <c r="QQO3" s="163"/>
      <c r="QQP3" s="163"/>
      <c r="QQQ3" s="163"/>
      <c r="QQR3" s="163"/>
      <c r="QQS3" s="163"/>
      <c r="QQT3" s="163"/>
      <c r="QQU3" s="163"/>
      <c r="QQV3" s="163"/>
      <c r="QQW3" s="163"/>
      <c r="QQX3" s="163"/>
      <c r="QQY3" s="163"/>
      <c r="QQZ3" s="163"/>
      <c r="QRA3" s="163"/>
      <c r="QRB3" s="163"/>
      <c r="QRC3" s="163"/>
      <c r="QRD3" s="163"/>
      <c r="QRE3" s="163"/>
      <c r="QRF3" s="163"/>
      <c r="QRG3" s="163"/>
      <c r="QRH3" s="163"/>
      <c r="QRI3" s="163"/>
      <c r="QRJ3" s="163"/>
      <c r="QRK3" s="163"/>
      <c r="QRL3" s="163"/>
      <c r="QRM3" s="163"/>
      <c r="QRN3" s="163"/>
      <c r="QRO3" s="163"/>
      <c r="QRP3" s="163"/>
      <c r="QRQ3" s="163"/>
      <c r="QRR3" s="163"/>
      <c r="QRS3" s="163"/>
      <c r="QRT3" s="163"/>
      <c r="QRU3" s="163"/>
      <c r="QRV3" s="163"/>
      <c r="QRW3" s="163"/>
      <c r="QRX3" s="163"/>
      <c r="QRY3" s="163"/>
      <c r="QRZ3" s="163"/>
      <c r="QSA3" s="163"/>
      <c r="QSB3" s="163"/>
      <c r="QSC3" s="163"/>
      <c r="QSD3" s="163"/>
      <c r="QSE3" s="163"/>
      <c r="QSF3" s="163"/>
      <c r="QSG3" s="163"/>
      <c r="QSH3" s="163"/>
      <c r="QSI3" s="163"/>
      <c r="QSJ3" s="163"/>
      <c r="QSK3" s="163"/>
      <c r="QSL3" s="163"/>
      <c r="QSM3" s="163"/>
      <c r="QSN3" s="163"/>
      <c r="QSO3" s="163"/>
      <c r="QSP3" s="163"/>
      <c r="QSQ3" s="163"/>
      <c r="QSR3" s="163"/>
      <c r="QSS3" s="163"/>
      <c r="QST3" s="163"/>
      <c r="QSU3" s="163"/>
      <c r="QSV3" s="163"/>
      <c r="QSW3" s="163"/>
      <c r="QSX3" s="163"/>
      <c r="QSY3" s="163"/>
      <c r="QSZ3" s="163"/>
      <c r="QTA3" s="163"/>
      <c r="QTB3" s="163"/>
      <c r="QTC3" s="163"/>
      <c r="QTD3" s="163"/>
      <c r="QTE3" s="163"/>
      <c r="QTF3" s="163"/>
      <c r="QTG3" s="163"/>
      <c r="QTH3" s="163"/>
      <c r="QTI3" s="163"/>
      <c r="QTJ3" s="163"/>
      <c r="QTK3" s="163"/>
      <c r="QTL3" s="163"/>
      <c r="QTM3" s="163"/>
      <c r="QTN3" s="163"/>
      <c r="QTO3" s="163"/>
      <c r="QTP3" s="163"/>
      <c r="QTQ3" s="163"/>
      <c r="QTR3" s="163"/>
      <c r="QTS3" s="163"/>
      <c r="QTT3" s="163"/>
      <c r="QTU3" s="163"/>
      <c r="QTV3" s="163"/>
      <c r="QTW3" s="163"/>
      <c r="QTX3" s="163"/>
      <c r="QTY3" s="163"/>
      <c r="QTZ3" s="163"/>
      <c r="QUA3" s="163"/>
      <c r="QUB3" s="163"/>
      <c r="QUC3" s="163"/>
      <c r="QUD3" s="163"/>
      <c r="QUE3" s="163"/>
      <c r="QUF3" s="163"/>
      <c r="QUG3" s="163"/>
      <c r="QUH3" s="163"/>
      <c r="QUI3" s="163"/>
      <c r="QUJ3" s="163"/>
      <c r="QUK3" s="163"/>
      <c r="QUL3" s="163"/>
      <c r="QUM3" s="163"/>
      <c r="QUN3" s="163"/>
      <c r="QUO3" s="163"/>
      <c r="QUP3" s="163"/>
      <c r="QUQ3" s="163"/>
      <c r="QUR3" s="163"/>
      <c r="QUS3" s="163"/>
      <c r="QUT3" s="163"/>
      <c r="QUU3" s="163"/>
      <c r="QUV3" s="163"/>
      <c r="QUW3" s="163"/>
      <c r="QUX3" s="163"/>
      <c r="QUY3" s="163"/>
      <c r="QUZ3" s="163"/>
      <c r="QVA3" s="163"/>
      <c r="QVB3" s="163"/>
      <c r="QVC3" s="163"/>
      <c r="QVD3" s="163"/>
      <c r="QVE3" s="163"/>
      <c r="QVF3" s="163"/>
      <c r="QVG3" s="163"/>
      <c r="QVH3" s="163"/>
      <c r="QVI3" s="163"/>
      <c r="QVJ3" s="163"/>
      <c r="QVK3" s="163"/>
      <c r="QVL3" s="163"/>
      <c r="QVM3" s="163"/>
      <c r="QVN3" s="163"/>
      <c r="QVO3" s="163"/>
      <c r="QVP3" s="163"/>
      <c r="QVQ3" s="163"/>
      <c r="QVR3" s="163"/>
      <c r="QVS3" s="163"/>
      <c r="QVT3" s="163"/>
      <c r="QVU3" s="163"/>
      <c r="QVV3" s="163"/>
      <c r="QVW3" s="163"/>
      <c r="QVX3" s="163"/>
      <c r="QVY3" s="163"/>
      <c r="QVZ3" s="163"/>
      <c r="QWA3" s="163"/>
      <c r="QWB3" s="163"/>
      <c r="QWC3" s="163"/>
      <c r="QWD3" s="163"/>
      <c r="QWE3" s="163"/>
      <c r="QWF3" s="163"/>
      <c r="QWG3" s="163"/>
      <c r="QWH3" s="163"/>
      <c r="QWI3" s="163"/>
      <c r="QWJ3" s="163"/>
      <c r="QWK3" s="163"/>
      <c r="QWL3" s="163"/>
      <c r="QWM3" s="163"/>
      <c r="QWN3" s="163"/>
      <c r="QWO3" s="163"/>
      <c r="QWP3" s="163"/>
      <c r="QWQ3" s="163"/>
      <c r="QWR3" s="163"/>
      <c r="QWS3" s="163"/>
      <c r="QWT3" s="163"/>
      <c r="QWU3" s="163"/>
      <c r="QWV3" s="163"/>
      <c r="QWW3" s="163"/>
      <c r="QWX3" s="163"/>
      <c r="QWY3" s="163"/>
      <c r="QWZ3" s="163"/>
      <c r="QXA3" s="163"/>
      <c r="QXB3" s="163"/>
      <c r="QXC3" s="163"/>
      <c r="QXD3" s="163"/>
      <c r="QXE3" s="163"/>
      <c r="QXF3" s="163"/>
      <c r="QXG3" s="163"/>
      <c r="QXH3" s="163"/>
      <c r="QXI3" s="163"/>
      <c r="QXJ3" s="163"/>
      <c r="QXK3" s="163"/>
      <c r="QXL3" s="163"/>
      <c r="QXM3" s="163"/>
      <c r="QXN3" s="163"/>
      <c r="QXO3" s="163"/>
      <c r="QXP3" s="163"/>
      <c r="QXQ3" s="163"/>
      <c r="QXR3" s="163"/>
      <c r="QXS3" s="163"/>
      <c r="QXT3" s="163"/>
      <c r="QXU3" s="163"/>
      <c r="QXV3" s="163"/>
      <c r="QXW3" s="163"/>
      <c r="QXX3" s="163"/>
      <c r="QXY3" s="163"/>
      <c r="QXZ3" s="163"/>
      <c r="QYA3" s="163"/>
      <c r="QYB3" s="163"/>
      <c r="QYC3" s="163"/>
      <c r="QYD3" s="163"/>
      <c r="QYE3" s="163"/>
      <c r="QYF3" s="163"/>
      <c r="QYG3" s="163"/>
      <c r="QYH3" s="163"/>
      <c r="QYI3" s="163"/>
      <c r="QYJ3" s="163"/>
      <c r="QYK3" s="163"/>
      <c r="QYL3" s="163"/>
      <c r="QYM3" s="163"/>
      <c r="QYN3" s="163"/>
      <c r="QYO3" s="163"/>
      <c r="QYP3" s="163"/>
      <c r="QYQ3" s="163"/>
      <c r="QYR3" s="163"/>
      <c r="QYS3" s="163"/>
      <c r="QYT3" s="163"/>
      <c r="QYU3" s="163"/>
      <c r="QYV3" s="163"/>
      <c r="QYW3" s="163"/>
      <c r="QYX3" s="163"/>
      <c r="QYY3" s="163"/>
      <c r="QYZ3" s="163"/>
      <c r="QZA3" s="163"/>
      <c r="QZB3" s="163"/>
      <c r="QZC3" s="163"/>
      <c r="QZD3" s="163"/>
      <c r="QZE3" s="163"/>
      <c r="QZF3" s="163"/>
      <c r="QZG3" s="163"/>
      <c r="QZH3" s="163"/>
      <c r="QZI3" s="163"/>
      <c r="QZJ3" s="163"/>
      <c r="QZK3" s="163"/>
      <c r="QZL3" s="163"/>
      <c r="QZM3" s="163"/>
      <c r="QZN3" s="163"/>
      <c r="QZO3" s="163"/>
      <c r="QZP3" s="163"/>
      <c r="QZQ3" s="163"/>
      <c r="QZR3" s="163"/>
      <c r="QZS3" s="163"/>
      <c r="QZT3" s="163"/>
      <c r="QZU3" s="163"/>
      <c r="QZV3" s="163"/>
      <c r="QZW3" s="163"/>
      <c r="QZX3" s="163"/>
      <c r="QZY3" s="163"/>
      <c r="QZZ3" s="163"/>
      <c r="RAA3" s="163"/>
      <c r="RAB3" s="163"/>
      <c r="RAC3" s="163"/>
      <c r="RAD3" s="163"/>
      <c r="RAE3" s="163"/>
      <c r="RAF3" s="163"/>
      <c r="RAG3" s="163"/>
      <c r="RAH3" s="163"/>
      <c r="RAI3" s="163"/>
      <c r="RAJ3" s="163"/>
      <c r="RAK3" s="163"/>
      <c r="RAL3" s="163"/>
      <c r="RAM3" s="163"/>
      <c r="RAN3" s="163"/>
      <c r="RAO3" s="163"/>
      <c r="RAP3" s="163"/>
      <c r="RAQ3" s="163"/>
      <c r="RAR3" s="163"/>
      <c r="RAS3" s="163"/>
      <c r="RAT3" s="163"/>
      <c r="RAU3" s="163"/>
      <c r="RAV3" s="163"/>
      <c r="RAW3" s="163"/>
      <c r="RAX3" s="163"/>
      <c r="RAY3" s="163"/>
      <c r="RAZ3" s="163"/>
      <c r="RBA3" s="163"/>
      <c r="RBB3" s="163"/>
      <c r="RBC3" s="163"/>
      <c r="RBD3" s="163"/>
      <c r="RBE3" s="163"/>
      <c r="RBF3" s="163"/>
      <c r="RBG3" s="163"/>
      <c r="RBH3" s="163"/>
      <c r="RBI3" s="163"/>
      <c r="RBJ3" s="163"/>
      <c r="RBK3" s="163"/>
      <c r="RBL3" s="163"/>
      <c r="RBM3" s="163"/>
      <c r="RBN3" s="163"/>
      <c r="RBO3" s="163"/>
      <c r="RBP3" s="163"/>
      <c r="RBQ3" s="163"/>
      <c r="RBR3" s="163"/>
      <c r="RBS3" s="163"/>
      <c r="RBT3" s="163"/>
      <c r="RBU3" s="163"/>
      <c r="RBV3" s="163"/>
      <c r="RBW3" s="163"/>
      <c r="RBX3" s="163"/>
      <c r="RBY3" s="163"/>
      <c r="RBZ3" s="163"/>
      <c r="RCA3" s="163"/>
      <c r="RCB3" s="163"/>
      <c r="RCC3" s="163"/>
      <c r="RCD3" s="163"/>
      <c r="RCE3" s="163"/>
      <c r="RCF3" s="163"/>
      <c r="RCG3" s="163"/>
      <c r="RCH3" s="163"/>
      <c r="RCI3" s="163"/>
      <c r="RCJ3" s="163"/>
      <c r="RCK3" s="163"/>
      <c r="RCL3" s="163"/>
      <c r="RCM3" s="163"/>
      <c r="RCN3" s="163"/>
      <c r="RCO3" s="163"/>
      <c r="RCP3" s="163"/>
      <c r="RCQ3" s="163"/>
      <c r="RCR3" s="163"/>
      <c r="RCS3" s="163"/>
      <c r="RCT3" s="163"/>
      <c r="RCU3" s="163"/>
      <c r="RCV3" s="163"/>
      <c r="RCW3" s="163"/>
      <c r="RCX3" s="163"/>
      <c r="RCY3" s="163"/>
      <c r="RCZ3" s="163"/>
      <c r="RDA3" s="163"/>
      <c r="RDB3" s="163"/>
      <c r="RDC3" s="163"/>
      <c r="RDD3" s="163"/>
      <c r="RDE3" s="163"/>
      <c r="RDF3" s="163"/>
      <c r="RDG3" s="163"/>
      <c r="RDH3" s="163"/>
      <c r="RDI3" s="163"/>
      <c r="RDJ3" s="163"/>
      <c r="RDK3" s="163"/>
      <c r="RDL3" s="163"/>
      <c r="RDM3" s="163"/>
      <c r="RDN3" s="163"/>
      <c r="RDO3" s="163"/>
      <c r="RDP3" s="163"/>
      <c r="RDQ3" s="163"/>
      <c r="RDR3" s="163"/>
      <c r="RDS3" s="163"/>
      <c r="RDT3" s="163"/>
      <c r="RDU3" s="163"/>
      <c r="RDV3" s="163"/>
      <c r="RDW3" s="163"/>
      <c r="RDX3" s="163"/>
      <c r="RDY3" s="163"/>
      <c r="RDZ3" s="163"/>
      <c r="REA3" s="163"/>
      <c r="REB3" s="163"/>
      <c r="REC3" s="163"/>
      <c r="RED3" s="163"/>
      <c r="REE3" s="163"/>
      <c r="REF3" s="163"/>
      <c r="REG3" s="163"/>
      <c r="REH3" s="163"/>
      <c r="REI3" s="163"/>
      <c r="REJ3" s="163"/>
      <c r="REK3" s="163"/>
      <c r="REL3" s="163"/>
      <c r="REM3" s="163"/>
      <c r="REN3" s="163"/>
      <c r="REO3" s="163"/>
      <c r="REP3" s="163"/>
      <c r="REQ3" s="163"/>
      <c r="RER3" s="163"/>
      <c r="RES3" s="163"/>
      <c r="RET3" s="163"/>
      <c r="REU3" s="163"/>
      <c r="REV3" s="163"/>
      <c r="REW3" s="163"/>
      <c r="REX3" s="163"/>
      <c r="REY3" s="163"/>
      <c r="REZ3" s="163"/>
      <c r="RFA3" s="163"/>
      <c r="RFB3" s="163"/>
      <c r="RFC3" s="163"/>
      <c r="RFD3" s="163"/>
      <c r="RFE3" s="163"/>
      <c r="RFF3" s="163"/>
      <c r="RFG3" s="163"/>
      <c r="RFH3" s="163"/>
      <c r="RFI3" s="163"/>
      <c r="RFJ3" s="163"/>
      <c r="RFK3" s="163"/>
      <c r="RFL3" s="163"/>
      <c r="RFM3" s="163"/>
      <c r="RFN3" s="163"/>
      <c r="RFO3" s="163"/>
      <c r="RFP3" s="163"/>
      <c r="RFQ3" s="163"/>
      <c r="RFR3" s="163"/>
      <c r="RFS3" s="163"/>
      <c r="RFT3" s="163"/>
      <c r="RFU3" s="163"/>
      <c r="RFV3" s="163"/>
      <c r="RFW3" s="163"/>
      <c r="RFX3" s="163"/>
      <c r="RFY3" s="163"/>
      <c r="RFZ3" s="163"/>
      <c r="RGA3" s="163"/>
      <c r="RGB3" s="163"/>
      <c r="RGC3" s="163"/>
      <c r="RGD3" s="163"/>
      <c r="RGE3" s="163"/>
      <c r="RGF3" s="163"/>
      <c r="RGG3" s="163"/>
      <c r="RGH3" s="163"/>
      <c r="RGI3" s="163"/>
      <c r="RGJ3" s="163"/>
      <c r="RGK3" s="163"/>
      <c r="RGL3" s="163"/>
      <c r="RGM3" s="163"/>
      <c r="RGN3" s="163"/>
      <c r="RGO3" s="163"/>
      <c r="RGP3" s="163"/>
      <c r="RGQ3" s="163"/>
      <c r="RGR3" s="163"/>
      <c r="RGS3" s="163"/>
      <c r="RGT3" s="163"/>
      <c r="RGU3" s="163"/>
      <c r="RGV3" s="163"/>
      <c r="RGW3" s="163"/>
      <c r="RGX3" s="163"/>
      <c r="RGY3" s="163"/>
      <c r="RGZ3" s="163"/>
      <c r="RHA3" s="163"/>
      <c r="RHB3" s="163"/>
      <c r="RHC3" s="163"/>
      <c r="RHD3" s="163"/>
      <c r="RHE3" s="163"/>
      <c r="RHF3" s="163"/>
      <c r="RHG3" s="163"/>
      <c r="RHH3" s="163"/>
      <c r="RHI3" s="163"/>
      <c r="RHJ3" s="163"/>
      <c r="RHK3" s="163"/>
      <c r="RHL3" s="163"/>
      <c r="RHM3" s="163"/>
      <c r="RHN3" s="163"/>
      <c r="RHO3" s="163"/>
      <c r="RHP3" s="163"/>
      <c r="RHQ3" s="163"/>
      <c r="RHR3" s="163"/>
      <c r="RHS3" s="163"/>
      <c r="RHT3" s="163"/>
      <c r="RHU3" s="163"/>
      <c r="RHV3" s="163"/>
      <c r="RHW3" s="163"/>
      <c r="RHX3" s="163"/>
      <c r="RHY3" s="163"/>
      <c r="RHZ3" s="163"/>
      <c r="RIA3" s="163"/>
      <c r="RIB3" s="163"/>
      <c r="RIC3" s="163"/>
      <c r="RID3" s="163"/>
      <c r="RIE3" s="163"/>
      <c r="RIF3" s="163"/>
      <c r="RIG3" s="163"/>
      <c r="RIH3" s="163"/>
      <c r="RII3" s="163"/>
      <c r="RIJ3" s="163"/>
      <c r="RIK3" s="163"/>
      <c r="RIL3" s="163"/>
      <c r="RIM3" s="163"/>
      <c r="RIN3" s="163"/>
      <c r="RIO3" s="163"/>
      <c r="RIP3" s="163"/>
      <c r="RIQ3" s="163"/>
      <c r="RIR3" s="163"/>
      <c r="RIS3" s="163"/>
      <c r="RIT3" s="163"/>
      <c r="RIU3" s="163"/>
      <c r="RIV3" s="163"/>
      <c r="RIW3" s="163"/>
      <c r="RIX3" s="163"/>
      <c r="RIY3" s="163"/>
      <c r="RIZ3" s="163"/>
      <c r="RJA3" s="163"/>
      <c r="RJB3" s="163"/>
      <c r="RJC3" s="163"/>
      <c r="RJD3" s="163"/>
      <c r="RJE3" s="163"/>
      <c r="RJF3" s="163"/>
      <c r="RJG3" s="163"/>
      <c r="RJH3" s="163"/>
      <c r="RJI3" s="163"/>
      <c r="RJJ3" s="163"/>
      <c r="RJK3" s="163"/>
      <c r="RJL3" s="163"/>
      <c r="RJM3" s="163"/>
      <c r="RJN3" s="163"/>
      <c r="RJO3" s="163"/>
      <c r="RJP3" s="163"/>
      <c r="RJQ3" s="163"/>
      <c r="RJR3" s="163"/>
      <c r="RJS3" s="163"/>
      <c r="RJT3" s="163"/>
      <c r="RJU3" s="163"/>
      <c r="RJV3" s="163"/>
      <c r="RJW3" s="163"/>
      <c r="RJX3" s="163"/>
      <c r="RJY3" s="163"/>
      <c r="RJZ3" s="163"/>
      <c r="RKA3" s="163"/>
      <c r="RKB3" s="163"/>
      <c r="RKC3" s="163"/>
      <c r="RKD3" s="163"/>
      <c r="RKE3" s="163"/>
      <c r="RKF3" s="163"/>
      <c r="RKG3" s="163"/>
      <c r="RKH3" s="163"/>
      <c r="RKI3" s="163"/>
      <c r="RKJ3" s="163"/>
      <c r="RKK3" s="163"/>
      <c r="RKL3" s="163"/>
      <c r="RKM3" s="163"/>
      <c r="RKN3" s="163"/>
      <c r="RKO3" s="163"/>
      <c r="RKP3" s="163"/>
      <c r="RKQ3" s="163"/>
      <c r="RKR3" s="163"/>
      <c r="RKS3" s="163"/>
      <c r="RKT3" s="163"/>
      <c r="RKU3" s="163"/>
      <c r="RKV3" s="163"/>
      <c r="RKW3" s="163"/>
      <c r="RKX3" s="163"/>
      <c r="RKY3" s="163"/>
      <c r="RKZ3" s="163"/>
      <c r="RLA3" s="163"/>
      <c r="RLB3" s="163"/>
      <c r="RLC3" s="163"/>
      <c r="RLD3" s="163"/>
      <c r="RLE3" s="163"/>
      <c r="RLF3" s="163"/>
      <c r="RLG3" s="163"/>
      <c r="RLH3" s="163"/>
      <c r="RLI3" s="163"/>
      <c r="RLJ3" s="163"/>
      <c r="RLK3" s="163"/>
      <c r="RLL3" s="163"/>
      <c r="RLM3" s="163"/>
      <c r="RLN3" s="163"/>
      <c r="RLO3" s="163"/>
      <c r="RLP3" s="163"/>
      <c r="RLQ3" s="163"/>
      <c r="RLR3" s="163"/>
      <c r="RLS3" s="163"/>
      <c r="RLT3" s="163"/>
      <c r="RLU3" s="163"/>
      <c r="RLV3" s="163"/>
      <c r="RLW3" s="163"/>
      <c r="RLX3" s="163"/>
      <c r="RLY3" s="163"/>
      <c r="RLZ3" s="163"/>
      <c r="RMA3" s="163"/>
      <c r="RMB3" s="163"/>
      <c r="RMC3" s="163"/>
      <c r="RMD3" s="163"/>
      <c r="RME3" s="163"/>
      <c r="RMF3" s="163"/>
      <c r="RMG3" s="163"/>
      <c r="RMH3" s="163"/>
      <c r="RMI3" s="163"/>
      <c r="RMJ3" s="163"/>
      <c r="RMK3" s="163"/>
      <c r="RML3" s="163"/>
      <c r="RMM3" s="163"/>
      <c r="RMN3" s="163"/>
      <c r="RMO3" s="163"/>
      <c r="RMP3" s="163"/>
      <c r="RMQ3" s="163"/>
      <c r="RMR3" s="163"/>
      <c r="RMS3" s="163"/>
      <c r="RMT3" s="163"/>
      <c r="RMU3" s="163"/>
      <c r="RMV3" s="163"/>
      <c r="RMW3" s="163"/>
      <c r="RMX3" s="163"/>
      <c r="RMY3" s="163"/>
      <c r="RMZ3" s="163"/>
      <c r="RNA3" s="163"/>
      <c r="RNB3" s="163"/>
      <c r="RNC3" s="163"/>
      <c r="RND3" s="163"/>
      <c r="RNE3" s="163"/>
      <c r="RNF3" s="163"/>
      <c r="RNG3" s="163"/>
      <c r="RNH3" s="163"/>
      <c r="RNI3" s="163"/>
      <c r="RNJ3" s="163"/>
      <c r="RNK3" s="163"/>
      <c r="RNL3" s="163"/>
      <c r="RNM3" s="163"/>
      <c r="RNN3" s="163"/>
      <c r="RNO3" s="163"/>
      <c r="RNP3" s="163"/>
      <c r="RNQ3" s="163"/>
      <c r="RNR3" s="163"/>
      <c r="RNS3" s="163"/>
      <c r="RNT3" s="163"/>
      <c r="RNU3" s="163"/>
      <c r="RNV3" s="163"/>
      <c r="RNW3" s="163"/>
      <c r="RNX3" s="163"/>
      <c r="RNY3" s="163"/>
      <c r="RNZ3" s="163"/>
      <c r="ROA3" s="163"/>
      <c r="ROB3" s="163"/>
      <c r="ROC3" s="163"/>
      <c r="ROD3" s="163"/>
      <c r="ROE3" s="163"/>
      <c r="ROF3" s="163"/>
      <c r="ROG3" s="163"/>
      <c r="ROH3" s="163"/>
      <c r="ROI3" s="163"/>
      <c r="ROJ3" s="163"/>
      <c r="ROK3" s="163"/>
      <c r="ROL3" s="163"/>
      <c r="ROM3" s="163"/>
      <c r="RON3" s="163"/>
      <c r="ROO3" s="163"/>
      <c r="ROP3" s="163"/>
      <c r="ROQ3" s="163"/>
      <c r="ROR3" s="163"/>
      <c r="ROS3" s="163"/>
      <c r="ROT3" s="163"/>
      <c r="ROU3" s="163"/>
      <c r="ROV3" s="163"/>
      <c r="ROW3" s="163"/>
      <c r="ROX3" s="163"/>
      <c r="ROY3" s="163"/>
      <c r="ROZ3" s="163"/>
      <c r="RPA3" s="163"/>
      <c r="RPB3" s="163"/>
      <c r="RPC3" s="163"/>
      <c r="RPD3" s="163"/>
      <c r="RPE3" s="163"/>
      <c r="RPF3" s="163"/>
      <c r="RPG3" s="163"/>
      <c r="RPH3" s="163"/>
      <c r="RPI3" s="163"/>
      <c r="RPJ3" s="163"/>
      <c r="RPK3" s="163"/>
      <c r="RPL3" s="163"/>
      <c r="RPM3" s="163"/>
      <c r="RPN3" s="163"/>
      <c r="RPO3" s="163"/>
      <c r="RPP3" s="163"/>
      <c r="RPQ3" s="163"/>
      <c r="RPR3" s="163"/>
      <c r="RPS3" s="163"/>
      <c r="RPT3" s="163"/>
      <c r="RPU3" s="163"/>
      <c r="RPV3" s="163"/>
      <c r="RPW3" s="163"/>
      <c r="RPX3" s="163"/>
      <c r="RPY3" s="163"/>
      <c r="RPZ3" s="163"/>
      <c r="RQA3" s="163"/>
      <c r="RQB3" s="163"/>
      <c r="RQC3" s="163"/>
      <c r="RQD3" s="163"/>
      <c r="RQE3" s="163"/>
      <c r="RQF3" s="163"/>
      <c r="RQG3" s="163"/>
      <c r="RQH3" s="163"/>
      <c r="RQI3" s="163"/>
      <c r="RQJ3" s="163"/>
      <c r="RQK3" s="163"/>
      <c r="RQL3" s="163"/>
      <c r="RQM3" s="163"/>
      <c r="RQN3" s="163"/>
      <c r="RQO3" s="163"/>
      <c r="RQP3" s="163"/>
      <c r="RQQ3" s="163"/>
      <c r="RQR3" s="163"/>
      <c r="RQS3" s="163"/>
      <c r="RQT3" s="163"/>
      <c r="RQU3" s="163"/>
      <c r="RQV3" s="163"/>
      <c r="RQW3" s="163"/>
      <c r="RQX3" s="163"/>
      <c r="RQY3" s="163"/>
      <c r="RQZ3" s="163"/>
      <c r="RRA3" s="163"/>
      <c r="RRB3" s="163"/>
      <c r="RRC3" s="163"/>
      <c r="RRD3" s="163"/>
      <c r="RRE3" s="163"/>
      <c r="RRF3" s="163"/>
      <c r="RRG3" s="163"/>
      <c r="RRH3" s="163"/>
      <c r="RRI3" s="163"/>
      <c r="RRJ3" s="163"/>
      <c r="RRK3" s="163"/>
      <c r="RRL3" s="163"/>
      <c r="RRM3" s="163"/>
      <c r="RRN3" s="163"/>
      <c r="RRO3" s="163"/>
      <c r="RRP3" s="163"/>
      <c r="RRQ3" s="163"/>
      <c r="RRR3" s="163"/>
      <c r="RRS3" s="163"/>
      <c r="RRT3" s="163"/>
      <c r="RRU3" s="163"/>
      <c r="RRV3" s="163"/>
      <c r="RRW3" s="163"/>
      <c r="RRX3" s="163"/>
      <c r="RRY3" s="163"/>
      <c r="RRZ3" s="163"/>
      <c r="RSA3" s="163"/>
      <c r="RSB3" s="163"/>
      <c r="RSC3" s="163"/>
      <c r="RSD3" s="163"/>
      <c r="RSE3" s="163"/>
      <c r="RSF3" s="163"/>
      <c r="RSG3" s="163"/>
      <c r="RSH3" s="163"/>
      <c r="RSI3" s="163"/>
      <c r="RSJ3" s="163"/>
      <c r="RSK3" s="163"/>
      <c r="RSL3" s="163"/>
      <c r="RSM3" s="163"/>
      <c r="RSN3" s="163"/>
      <c r="RSO3" s="163"/>
      <c r="RSP3" s="163"/>
      <c r="RSQ3" s="163"/>
      <c r="RSR3" s="163"/>
      <c r="RSS3" s="163"/>
      <c r="RST3" s="163"/>
      <c r="RSU3" s="163"/>
      <c r="RSV3" s="163"/>
      <c r="RSW3" s="163"/>
      <c r="RSX3" s="163"/>
      <c r="RSY3" s="163"/>
      <c r="RSZ3" s="163"/>
      <c r="RTA3" s="163"/>
      <c r="RTB3" s="163"/>
      <c r="RTC3" s="163"/>
      <c r="RTD3" s="163"/>
      <c r="RTE3" s="163"/>
      <c r="RTF3" s="163"/>
      <c r="RTG3" s="163"/>
      <c r="RTH3" s="163"/>
      <c r="RTI3" s="163"/>
      <c r="RTJ3" s="163"/>
      <c r="RTK3" s="163"/>
      <c r="RTL3" s="163"/>
      <c r="RTM3" s="163"/>
      <c r="RTN3" s="163"/>
      <c r="RTO3" s="163"/>
      <c r="RTP3" s="163"/>
      <c r="RTQ3" s="163"/>
      <c r="RTR3" s="163"/>
      <c r="RTS3" s="163"/>
      <c r="RTT3" s="163"/>
      <c r="RTU3" s="163"/>
      <c r="RTV3" s="163"/>
      <c r="RTW3" s="163"/>
      <c r="RTX3" s="163"/>
      <c r="RTY3" s="163"/>
      <c r="RTZ3" s="163"/>
      <c r="RUA3" s="163"/>
      <c r="RUB3" s="163"/>
      <c r="RUC3" s="163"/>
      <c r="RUD3" s="163"/>
      <c r="RUE3" s="163"/>
      <c r="RUF3" s="163"/>
      <c r="RUG3" s="163"/>
      <c r="RUH3" s="163"/>
      <c r="RUI3" s="163"/>
      <c r="RUJ3" s="163"/>
      <c r="RUK3" s="163"/>
      <c r="RUL3" s="163"/>
      <c r="RUM3" s="163"/>
      <c r="RUN3" s="163"/>
      <c r="RUO3" s="163"/>
      <c r="RUP3" s="163"/>
      <c r="RUQ3" s="163"/>
      <c r="RUR3" s="163"/>
      <c r="RUS3" s="163"/>
      <c r="RUT3" s="163"/>
      <c r="RUU3" s="163"/>
      <c r="RUV3" s="163"/>
      <c r="RUW3" s="163"/>
      <c r="RUX3" s="163"/>
      <c r="RUY3" s="163"/>
      <c r="RUZ3" s="163"/>
      <c r="RVA3" s="163"/>
      <c r="RVB3" s="163"/>
      <c r="RVC3" s="163"/>
      <c r="RVD3" s="163"/>
      <c r="RVE3" s="163"/>
      <c r="RVF3" s="163"/>
      <c r="RVG3" s="163"/>
      <c r="RVH3" s="163"/>
      <c r="RVI3" s="163"/>
      <c r="RVJ3" s="163"/>
      <c r="RVK3" s="163"/>
      <c r="RVL3" s="163"/>
      <c r="RVM3" s="163"/>
      <c r="RVN3" s="163"/>
      <c r="RVO3" s="163"/>
      <c r="RVP3" s="163"/>
      <c r="RVQ3" s="163"/>
      <c r="RVR3" s="163"/>
      <c r="RVS3" s="163"/>
      <c r="RVT3" s="163"/>
      <c r="RVU3" s="163"/>
      <c r="RVV3" s="163"/>
      <c r="RVW3" s="163"/>
      <c r="RVX3" s="163"/>
      <c r="RVY3" s="163"/>
      <c r="RVZ3" s="163"/>
      <c r="RWA3" s="163"/>
      <c r="RWB3" s="163"/>
      <c r="RWC3" s="163"/>
      <c r="RWD3" s="163"/>
      <c r="RWE3" s="163"/>
      <c r="RWF3" s="163"/>
      <c r="RWG3" s="163"/>
      <c r="RWH3" s="163"/>
      <c r="RWI3" s="163"/>
      <c r="RWJ3" s="163"/>
      <c r="RWK3" s="163"/>
      <c r="RWL3" s="163"/>
      <c r="RWM3" s="163"/>
      <c r="RWN3" s="163"/>
      <c r="RWO3" s="163"/>
      <c r="RWP3" s="163"/>
      <c r="RWQ3" s="163"/>
      <c r="RWR3" s="163"/>
      <c r="RWS3" s="163"/>
      <c r="RWT3" s="163"/>
      <c r="RWU3" s="163"/>
      <c r="RWV3" s="163"/>
      <c r="RWW3" s="163"/>
      <c r="RWX3" s="163"/>
      <c r="RWY3" s="163"/>
      <c r="RWZ3" s="163"/>
      <c r="RXA3" s="163"/>
      <c r="RXB3" s="163"/>
      <c r="RXC3" s="163"/>
      <c r="RXD3" s="163"/>
      <c r="RXE3" s="163"/>
      <c r="RXF3" s="163"/>
      <c r="RXG3" s="163"/>
      <c r="RXH3" s="163"/>
      <c r="RXI3" s="163"/>
      <c r="RXJ3" s="163"/>
      <c r="RXK3" s="163"/>
      <c r="RXL3" s="163"/>
      <c r="RXM3" s="163"/>
      <c r="RXN3" s="163"/>
      <c r="RXO3" s="163"/>
      <c r="RXP3" s="163"/>
      <c r="RXQ3" s="163"/>
      <c r="RXR3" s="163"/>
      <c r="RXS3" s="163"/>
      <c r="RXT3" s="163"/>
      <c r="RXU3" s="163"/>
      <c r="RXV3" s="163"/>
      <c r="RXW3" s="163"/>
      <c r="RXX3" s="163"/>
      <c r="RXY3" s="163"/>
      <c r="RXZ3" s="163"/>
      <c r="RYA3" s="163"/>
      <c r="RYB3" s="163"/>
      <c r="RYC3" s="163"/>
      <c r="RYD3" s="163"/>
      <c r="RYE3" s="163"/>
      <c r="RYF3" s="163"/>
      <c r="RYG3" s="163"/>
      <c r="RYH3" s="163"/>
      <c r="RYI3" s="163"/>
      <c r="RYJ3" s="163"/>
      <c r="RYK3" s="163"/>
      <c r="RYL3" s="163"/>
      <c r="RYM3" s="163"/>
      <c r="RYN3" s="163"/>
      <c r="RYO3" s="163"/>
      <c r="RYP3" s="163"/>
      <c r="RYQ3" s="163"/>
      <c r="RYR3" s="163"/>
      <c r="RYS3" s="163"/>
      <c r="RYT3" s="163"/>
      <c r="RYU3" s="163"/>
      <c r="RYV3" s="163"/>
      <c r="RYW3" s="163"/>
      <c r="RYX3" s="163"/>
      <c r="RYY3" s="163"/>
      <c r="RYZ3" s="163"/>
      <c r="RZA3" s="163"/>
      <c r="RZB3" s="163"/>
      <c r="RZC3" s="163"/>
      <c r="RZD3" s="163"/>
      <c r="RZE3" s="163"/>
      <c r="RZF3" s="163"/>
      <c r="RZG3" s="163"/>
      <c r="RZH3" s="163"/>
      <c r="RZI3" s="163"/>
      <c r="RZJ3" s="163"/>
      <c r="RZK3" s="163"/>
      <c r="RZL3" s="163"/>
      <c r="RZM3" s="163"/>
      <c r="RZN3" s="163"/>
      <c r="RZO3" s="163"/>
      <c r="RZP3" s="163"/>
      <c r="RZQ3" s="163"/>
      <c r="RZR3" s="163"/>
      <c r="RZS3" s="163"/>
      <c r="RZT3" s="163"/>
      <c r="RZU3" s="163"/>
      <c r="RZV3" s="163"/>
      <c r="RZW3" s="163"/>
      <c r="RZX3" s="163"/>
      <c r="RZY3" s="163"/>
      <c r="RZZ3" s="163"/>
      <c r="SAA3" s="163"/>
      <c r="SAB3" s="163"/>
      <c r="SAC3" s="163"/>
      <c r="SAD3" s="163"/>
      <c r="SAE3" s="163"/>
      <c r="SAF3" s="163"/>
      <c r="SAG3" s="163"/>
      <c r="SAH3" s="163"/>
      <c r="SAI3" s="163"/>
      <c r="SAJ3" s="163"/>
      <c r="SAK3" s="163"/>
      <c r="SAL3" s="163"/>
      <c r="SAM3" s="163"/>
      <c r="SAN3" s="163"/>
      <c r="SAO3" s="163"/>
      <c r="SAP3" s="163"/>
      <c r="SAQ3" s="163"/>
      <c r="SAR3" s="163"/>
      <c r="SAS3" s="163"/>
      <c r="SAT3" s="163"/>
      <c r="SAU3" s="163"/>
      <c r="SAV3" s="163"/>
      <c r="SAW3" s="163"/>
      <c r="SAX3" s="163"/>
      <c r="SAY3" s="163"/>
      <c r="SAZ3" s="163"/>
      <c r="SBA3" s="163"/>
      <c r="SBB3" s="163"/>
      <c r="SBC3" s="163"/>
      <c r="SBD3" s="163"/>
      <c r="SBE3" s="163"/>
      <c r="SBF3" s="163"/>
      <c r="SBG3" s="163"/>
      <c r="SBH3" s="163"/>
      <c r="SBI3" s="163"/>
      <c r="SBJ3" s="163"/>
      <c r="SBK3" s="163"/>
      <c r="SBL3" s="163"/>
      <c r="SBM3" s="163"/>
      <c r="SBN3" s="163"/>
      <c r="SBO3" s="163"/>
      <c r="SBP3" s="163"/>
      <c r="SBQ3" s="163"/>
      <c r="SBR3" s="163"/>
      <c r="SBS3" s="163"/>
      <c r="SBT3" s="163"/>
      <c r="SBU3" s="163"/>
      <c r="SBV3" s="163"/>
      <c r="SBW3" s="163"/>
      <c r="SBX3" s="163"/>
      <c r="SBY3" s="163"/>
      <c r="SBZ3" s="163"/>
      <c r="SCA3" s="163"/>
      <c r="SCB3" s="163"/>
      <c r="SCC3" s="163"/>
      <c r="SCD3" s="163"/>
      <c r="SCE3" s="163"/>
      <c r="SCF3" s="163"/>
      <c r="SCG3" s="163"/>
      <c r="SCH3" s="163"/>
      <c r="SCI3" s="163"/>
      <c r="SCJ3" s="163"/>
      <c r="SCK3" s="163"/>
      <c r="SCL3" s="163"/>
      <c r="SCM3" s="163"/>
      <c r="SCN3" s="163"/>
      <c r="SCO3" s="163"/>
      <c r="SCP3" s="163"/>
      <c r="SCQ3" s="163"/>
      <c r="SCR3" s="163"/>
      <c r="SCS3" s="163"/>
      <c r="SCT3" s="163"/>
      <c r="SCU3" s="163"/>
      <c r="SCV3" s="163"/>
      <c r="SCW3" s="163"/>
      <c r="SCX3" s="163"/>
      <c r="SCY3" s="163"/>
      <c r="SCZ3" s="163"/>
      <c r="SDA3" s="163"/>
      <c r="SDB3" s="163"/>
      <c r="SDC3" s="163"/>
      <c r="SDD3" s="163"/>
      <c r="SDE3" s="163"/>
      <c r="SDF3" s="163"/>
      <c r="SDG3" s="163"/>
      <c r="SDH3" s="163"/>
      <c r="SDI3" s="163"/>
      <c r="SDJ3" s="163"/>
      <c r="SDK3" s="163"/>
      <c r="SDL3" s="163"/>
      <c r="SDM3" s="163"/>
      <c r="SDN3" s="163"/>
      <c r="SDO3" s="163"/>
      <c r="SDP3" s="163"/>
      <c r="SDQ3" s="163"/>
      <c r="SDR3" s="163"/>
      <c r="SDS3" s="163"/>
      <c r="SDT3" s="163"/>
      <c r="SDU3" s="163"/>
      <c r="SDV3" s="163"/>
      <c r="SDW3" s="163"/>
      <c r="SDX3" s="163"/>
      <c r="SDY3" s="163"/>
      <c r="SDZ3" s="163"/>
      <c r="SEA3" s="163"/>
      <c r="SEB3" s="163"/>
      <c r="SEC3" s="163"/>
      <c r="SED3" s="163"/>
      <c r="SEE3" s="163"/>
      <c r="SEF3" s="163"/>
      <c r="SEG3" s="163"/>
      <c r="SEH3" s="163"/>
      <c r="SEI3" s="163"/>
      <c r="SEJ3" s="163"/>
      <c r="SEK3" s="163"/>
      <c r="SEL3" s="163"/>
      <c r="SEM3" s="163"/>
      <c r="SEN3" s="163"/>
      <c r="SEO3" s="163"/>
      <c r="SEP3" s="163"/>
      <c r="SEQ3" s="163"/>
      <c r="SER3" s="163"/>
      <c r="SES3" s="163"/>
      <c r="SET3" s="163"/>
      <c r="SEU3" s="163"/>
      <c r="SEV3" s="163"/>
      <c r="SEW3" s="163"/>
      <c r="SEX3" s="163"/>
      <c r="SEY3" s="163"/>
      <c r="SEZ3" s="163"/>
      <c r="SFA3" s="163"/>
      <c r="SFB3" s="163"/>
      <c r="SFC3" s="163"/>
      <c r="SFD3" s="163"/>
      <c r="SFE3" s="163"/>
      <c r="SFF3" s="163"/>
      <c r="SFG3" s="163"/>
      <c r="SFH3" s="163"/>
      <c r="SFI3" s="163"/>
      <c r="SFJ3" s="163"/>
      <c r="SFK3" s="163"/>
      <c r="SFL3" s="163"/>
      <c r="SFM3" s="163"/>
      <c r="SFN3" s="163"/>
      <c r="SFO3" s="163"/>
      <c r="SFP3" s="163"/>
      <c r="SFQ3" s="163"/>
      <c r="SFR3" s="163"/>
      <c r="SFS3" s="163"/>
      <c r="SFT3" s="163"/>
      <c r="SFU3" s="163"/>
      <c r="SFV3" s="163"/>
      <c r="SFW3" s="163"/>
      <c r="SFX3" s="163"/>
      <c r="SFY3" s="163"/>
      <c r="SFZ3" s="163"/>
      <c r="SGA3" s="163"/>
      <c r="SGB3" s="163"/>
      <c r="SGC3" s="163"/>
      <c r="SGD3" s="163"/>
      <c r="SGE3" s="163"/>
      <c r="SGF3" s="163"/>
      <c r="SGG3" s="163"/>
      <c r="SGH3" s="163"/>
      <c r="SGI3" s="163"/>
      <c r="SGJ3" s="163"/>
      <c r="SGK3" s="163"/>
      <c r="SGL3" s="163"/>
      <c r="SGM3" s="163"/>
      <c r="SGN3" s="163"/>
      <c r="SGO3" s="163"/>
      <c r="SGP3" s="163"/>
      <c r="SGQ3" s="163"/>
      <c r="SGR3" s="163"/>
      <c r="SGS3" s="163"/>
      <c r="SGT3" s="163"/>
      <c r="SGU3" s="163"/>
      <c r="SGV3" s="163"/>
      <c r="SGW3" s="163"/>
      <c r="SGX3" s="163"/>
      <c r="SGY3" s="163"/>
      <c r="SGZ3" s="163"/>
      <c r="SHA3" s="163"/>
      <c r="SHB3" s="163"/>
      <c r="SHC3" s="163"/>
      <c r="SHD3" s="163"/>
      <c r="SHE3" s="163"/>
      <c r="SHF3" s="163"/>
      <c r="SHG3" s="163"/>
      <c r="SHH3" s="163"/>
      <c r="SHI3" s="163"/>
      <c r="SHJ3" s="163"/>
      <c r="SHK3" s="163"/>
      <c r="SHL3" s="163"/>
      <c r="SHM3" s="163"/>
      <c r="SHN3" s="163"/>
      <c r="SHO3" s="163"/>
      <c r="SHP3" s="163"/>
      <c r="SHQ3" s="163"/>
      <c r="SHR3" s="163"/>
      <c r="SHS3" s="163"/>
      <c r="SHT3" s="163"/>
      <c r="SHU3" s="163"/>
      <c r="SHV3" s="163"/>
      <c r="SHW3" s="163"/>
      <c r="SHX3" s="163"/>
      <c r="SHY3" s="163"/>
      <c r="SHZ3" s="163"/>
      <c r="SIA3" s="163"/>
      <c r="SIB3" s="163"/>
      <c r="SIC3" s="163"/>
      <c r="SID3" s="163"/>
      <c r="SIE3" s="163"/>
      <c r="SIF3" s="163"/>
      <c r="SIG3" s="163"/>
      <c r="SIH3" s="163"/>
      <c r="SII3" s="163"/>
      <c r="SIJ3" s="163"/>
      <c r="SIK3" s="163"/>
      <c r="SIL3" s="163"/>
      <c r="SIM3" s="163"/>
      <c r="SIN3" s="163"/>
      <c r="SIO3" s="163"/>
      <c r="SIP3" s="163"/>
      <c r="SIQ3" s="163"/>
      <c r="SIR3" s="163"/>
      <c r="SIS3" s="163"/>
      <c r="SIT3" s="163"/>
      <c r="SIU3" s="163"/>
      <c r="SIV3" s="163"/>
      <c r="SIW3" s="163"/>
      <c r="SIX3" s="163"/>
      <c r="SIY3" s="163"/>
      <c r="SIZ3" s="163"/>
      <c r="SJA3" s="163"/>
      <c r="SJB3" s="163"/>
      <c r="SJC3" s="163"/>
      <c r="SJD3" s="163"/>
      <c r="SJE3" s="163"/>
      <c r="SJF3" s="163"/>
      <c r="SJG3" s="163"/>
      <c r="SJH3" s="163"/>
      <c r="SJI3" s="163"/>
      <c r="SJJ3" s="163"/>
      <c r="SJK3" s="163"/>
      <c r="SJL3" s="163"/>
      <c r="SJM3" s="163"/>
      <c r="SJN3" s="163"/>
      <c r="SJO3" s="163"/>
      <c r="SJP3" s="163"/>
      <c r="SJQ3" s="163"/>
      <c r="SJR3" s="163"/>
      <c r="SJS3" s="163"/>
      <c r="SJT3" s="163"/>
      <c r="SJU3" s="163"/>
      <c r="SJV3" s="163"/>
      <c r="SJW3" s="163"/>
      <c r="SJX3" s="163"/>
      <c r="SJY3" s="163"/>
      <c r="SJZ3" s="163"/>
      <c r="SKA3" s="163"/>
      <c r="SKB3" s="163"/>
      <c r="SKC3" s="163"/>
      <c r="SKD3" s="163"/>
      <c r="SKE3" s="163"/>
      <c r="SKF3" s="163"/>
      <c r="SKG3" s="163"/>
      <c r="SKH3" s="163"/>
      <c r="SKI3" s="163"/>
      <c r="SKJ3" s="163"/>
      <c r="SKK3" s="163"/>
      <c r="SKL3" s="163"/>
      <c r="SKM3" s="163"/>
      <c r="SKN3" s="163"/>
      <c r="SKO3" s="163"/>
      <c r="SKP3" s="163"/>
      <c r="SKQ3" s="163"/>
      <c r="SKR3" s="163"/>
      <c r="SKS3" s="163"/>
      <c r="SKT3" s="163"/>
      <c r="SKU3" s="163"/>
      <c r="SKV3" s="163"/>
      <c r="SKW3" s="163"/>
      <c r="SKX3" s="163"/>
      <c r="SKY3" s="163"/>
      <c r="SKZ3" s="163"/>
      <c r="SLA3" s="163"/>
      <c r="SLB3" s="163"/>
      <c r="SLC3" s="163"/>
      <c r="SLD3" s="163"/>
      <c r="SLE3" s="163"/>
      <c r="SLF3" s="163"/>
      <c r="SLG3" s="163"/>
      <c r="SLH3" s="163"/>
      <c r="SLI3" s="163"/>
      <c r="SLJ3" s="163"/>
      <c r="SLK3" s="163"/>
      <c r="SLL3" s="163"/>
      <c r="SLM3" s="163"/>
      <c r="SLN3" s="163"/>
      <c r="SLO3" s="163"/>
      <c r="SLP3" s="163"/>
      <c r="SLQ3" s="163"/>
      <c r="SLR3" s="163"/>
      <c r="SLS3" s="163"/>
      <c r="SLT3" s="163"/>
      <c r="SLU3" s="163"/>
      <c r="SLV3" s="163"/>
      <c r="SLW3" s="163"/>
      <c r="SLX3" s="163"/>
      <c r="SLY3" s="163"/>
      <c r="SLZ3" s="163"/>
      <c r="SMA3" s="163"/>
      <c r="SMB3" s="163"/>
      <c r="SMC3" s="163"/>
      <c r="SMD3" s="163"/>
      <c r="SME3" s="163"/>
      <c r="SMF3" s="163"/>
      <c r="SMG3" s="163"/>
      <c r="SMH3" s="163"/>
      <c r="SMI3" s="163"/>
      <c r="SMJ3" s="163"/>
      <c r="SMK3" s="163"/>
      <c r="SML3" s="163"/>
      <c r="SMM3" s="163"/>
      <c r="SMN3" s="163"/>
      <c r="SMO3" s="163"/>
      <c r="SMP3" s="163"/>
      <c r="SMQ3" s="163"/>
      <c r="SMR3" s="163"/>
      <c r="SMS3" s="163"/>
      <c r="SMT3" s="163"/>
      <c r="SMU3" s="163"/>
      <c r="SMV3" s="163"/>
      <c r="SMW3" s="163"/>
      <c r="SMX3" s="163"/>
      <c r="SMY3" s="163"/>
      <c r="SMZ3" s="163"/>
      <c r="SNA3" s="163"/>
      <c r="SNB3" s="163"/>
      <c r="SNC3" s="163"/>
      <c r="SND3" s="163"/>
      <c r="SNE3" s="163"/>
      <c r="SNF3" s="163"/>
      <c r="SNG3" s="163"/>
      <c r="SNH3" s="163"/>
      <c r="SNI3" s="163"/>
      <c r="SNJ3" s="163"/>
      <c r="SNK3" s="163"/>
      <c r="SNL3" s="163"/>
      <c r="SNM3" s="163"/>
      <c r="SNN3" s="163"/>
      <c r="SNO3" s="163"/>
      <c r="SNP3" s="163"/>
      <c r="SNQ3" s="163"/>
      <c r="SNR3" s="163"/>
      <c r="SNS3" s="163"/>
      <c r="SNT3" s="163"/>
      <c r="SNU3" s="163"/>
      <c r="SNV3" s="163"/>
      <c r="SNW3" s="163"/>
      <c r="SNX3" s="163"/>
      <c r="SNY3" s="163"/>
      <c r="SNZ3" s="163"/>
      <c r="SOA3" s="163"/>
      <c r="SOB3" s="163"/>
      <c r="SOC3" s="163"/>
      <c r="SOD3" s="163"/>
      <c r="SOE3" s="163"/>
      <c r="SOF3" s="163"/>
      <c r="SOG3" s="163"/>
      <c r="SOH3" s="163"/>
      <c r="SOI3" s="163"/>
      <c r="SOJ3" s="163"/>
      <c r="SOK3" s="163"/>
      <c r="SOL3" s="163"/>
      <c r="SOM3" s="163"/>
      <c r="SON3" s="163"/>
      <c r="SOO3" s="163"/>
      <c r="SOP3" s="163"/>
      <c r="SOQ3" s="163"/>
      <c r="SOR3" s="163"/>
      <c r="SOS3" s="163"/>
      <c r="SOT3" s="163"/>
      <c r="SOU3" s="163"/>
      <c r="SOV3" s="163"/>
      <c r="SOW3" s="163"/>
      <c r="SOX3" s="163"/>
      <c r="SOY3" s="163"/>
      <c r="SOZ3" s="163"/>
      <c r="SPA3" s="163"/>
      <c r="SPB3" s="163"/>
      <c r="SPC3" s="163"/>
      <c r="SPD3" s="163"/>
      <c r="SPE3" s="163"/>
      <c r="SPF3" s="163"/>
      <c r="SPG3" s="163"/>
      <c r="SPH3" s="163"/>
      <c r="SPI3" s="163"/>
      <c r="SPJ3" s="163"/>
      <c r="SPK3" s="163"/>
      <c r="SPL3" s="163"/>
      <c r="SPM3" s="163"/>
      <c r="SPN3" s="163"/>
      <c r="SPO3" s="163"/>
      <c r="SPP3" s="163"/>
      <c r="SPQ3" s="163"/>
      <c r="SPR3" s="163"/>
      <c r="SPS3" s="163"/>
      <c r="SPT3" s="163"/>
      <c r="SPU3" s="163"/>
      <c r="SPV3" s="163"/>
      <c r="SPW3" s="163"/>
      <c r="SPX3" s="163"/>
      <c r="SPY3" s="163"/>
      <c r="SPZ3" s="163"/>
      <c r="SQA3" s="163"/>
      <c r="SQB3" s="163"/>
      <c r="SQC3" s="163"/>
      <c r="SQD3" s="163"/>
      <c r="SQE3" s="163"/>
      <c r="SQF3" s="163"/>
      <c r="SQG3" s="163"/>
      <c r="SQH3" s="163"/>
      <c r="SQI3" s="163"/>
      <c r="SQJ3" s="163"/>
      <c r="SQK3" s="163"/>
      <c r="SQL3" s="163"/>
      <c r="SQM3" s="163"/>
      <c r="SQN3" s="163"/>
      <c r="SQO3" s="163"/>
      <c r="SQP3" s="163"/>
      <c r="SQQ3" s="163"/>
      <c r="SQR3" s="163"/>
      <c r="SQS3" s="163"/>
      <c r="SQT3" s="163"/>
      <c r="SQU3" s="163"/>
      <c r="SQV3" s="163"/>
      <c r="SQW3" s="163"/>
      <c r="SQX3" s="163"/>
      <c r="SQY3" s="163"/>
      <c r="SQZ3" s="163"/>
      <c r="SRA3" s="163"/>
      <c r="SRB3" s="163"/>
      <c r="SRC3" s="163"/>
      <c r="SRD3" s="163"/>
      <c r="SRE3" s="163"/>
      <c r="SRF3" s="163"/>
      <c r="SRG3" s="163"/>
      <c r="SRH3" s="163"/>
      <c r="SRI3" s="163"/>
      <c r="SRJ3" s="163"/>
      <c r="SRK3" s="163"/>
      <c r="SRL3" s="163"/>
      <c r="SRM3" s="163"/>
      <c r="SRN3" s="163"/>
      <c r="SRO3" s="163"/>
      <c r="SRP3" s="163"/>
      <c r="SRQ3" s="163"/>
      <c r="SRR3" s="163"/>
      <c r="SRS3" s="163"/>
      <c r="SRT3" s="163"/>
      <c r="SRU3" s="163"/>
      <c r="SRV3" s="163"/>
      <c r="SRW3" s="163"/>
      <c r="SRX3" s="163"/>
      <c r="SRY3" s="163"/>
      <c r="SRZ3" s="163"/>
      <c r="SSA3" s="163"/>
      <c r="SSB3" s="163"/>
      <c r="SSC3" s="163"/>
      <c r="SSD3" s="163"/>
      <c r="SSE3" s="163"/>
      <c r="SSF3" s="163"/>
      <c r="SSG3" s="163"/>
      <c r="SSH3" s="163"/>
      <c r="SSI3" s="163"/>
      <c r="SSJ3" s="163"/>
      <c r="SSK3" s="163"/>
      <c r="SSL3" s="163"/>
      <c r="SSM3" s="163"/>
      <c r="SSN3" s="163"/>
      <c r="SSO3" s="163"/>
      <c r="SSP3" s="163"/>
      <c r="SSQ3" s="163"/>
      <c r="SSR3" s="163"/>
      <c r="SSS3" s="163"/>
      <c r="SST3" s="163"/>
      <c r="SSU3" s="163"/>
      <c r="SSV3" s="163"/>
      <c r="SSW3" s="163"/>
      <c r="SSX3" s="163"/>
      <c r="SSY3" s="163"/>
      <c r="SSZ3" s="163"/>
      <c r="STA3" s="163"/>
      <c r="STB3" s="163"/>
      <c r="STC3" s="163"/>
      <c r="STD3" s="163"/>
      <c r="STE3" s="163"/>
      <c r="STF3" s="163"/>
      <c r="STG3" s="163"/>
      <c r="STH3" s="163"/>
      <c r="STI3" s="163"/>
      <c r="STJ3" s="163"/>
      <c r="STK3" s="163"/>
      <c r="STL3" s="163"/>
      <c r="STM3" s="163"/>
      <c r="STN3" s="163"/>
      <c r="STO3" s="163"/>
      <c r="STP3" s="163"/>
      <c r="STQ3" s="163"/>
      <c r="STR3" s="163"/>
      <c r="STS3" s="163"/>
      <c r="STT3" s="163"/>
      <c r="STU3" s="163"/>
      <c r="STV3" s="163"/>
      <c r="STW3" s="163"/>
      <c r="STX3" s="163"/>
      <c r="STY3" s="163"/>
      <c r="STZ3" s="163"/>
      <c r="SUA3" s="163"/>
      <c r="SUB3" s="163"/>
      <c r="SUC3" s="163"/>
      <c r="SUD3" s="163"/>
      <c r="SUE3" s="163"/>
      <c r="SUF3" s="163"/>
      <c r="SUG3" s="163"/>
      <c r="SUH3" s="163"/>
      <c r="SUI3" s="163"/>
      <c r="SUJ3" s="163"/>
      <c r="SUK3" s="163"/>
      <c r="SUL3" s="163"/>
      <c r="SUM3" s="163"/>
      <c r="SUN3" s="163"/>
      <c r="SUO3" s="163"/>
      <c r="SUP3" s="163"/>
      <c r="SUQ3" s="163"/>
      <c r="SUR3" s="163"/>
      <c r="SUS3" s="163"/>
      <c r="SUT3" s="163"/>
      <c r="SUU3" s="163"/>
      <c r="SUV3" s="163"/>
      <c r="SUW3" s="163"/>
      <c r="SUX3" s="163"/>
      <c r="SUY3" s="163"/>
      <c r="SUZ3" s="163"/>
      <c r="SVA3" s="163"/>
      <c r="SVB3" s="163"/>
      <c r="SVC3" s="163"/>
      <c r="SVD3" s="163"/>
      <c r="SVE3" s="163"/>
      <c r="SVF3" s="163"/>
      <c r="SVG3" s="163"/>
      <c r="SVH3" s="163"/>
      <c r="SVI3" s="163"/>
      <c r="SVJ3" s="163"/>
      <c r="SVK3" s="163"/>
      <c r="SVL3" s="163"/>
      <c r="SVM3" s="163"/>
      <c r="SVN3" s="163"/>
      <c r="SVO3" s="163"/>
      <c r="SVP3" s="163"/>
      <c r="SVQ3" s="163"/>
      <c r="SVR3" s="163"/>
      <c r="SVS3" s="163"/>
      <c r="SVT3" s="163"/>
      <c r="SVU3" s="163"/>
      <c r="SVV3" s="163"/>
      <c r="SVW3" s="163"/>
      <c r="SVX3" s="163"/>
      <c r="SVY3" s="163"/>
      <c r="SVZ3" s="163"/>
      <c r="SWA3" s="163"/>
      <c r="SWB3" s="163"/>
      <c r="SWC3" s="163"/>
      <c r="SWD3" s="163"/>
      <c r="SWE3" s="163"/>
      <c r="SWF3" s="163"/>
      <c r="SWG3" s="163"/>
      <c r="SWH3" s="163"/>
      <c r="SWI3" s="163"/>
      <c r="SWJ3" s="163"/>
      <c r="SWK3" s="163"/>
      <c r="SWL3" s="163"/>
      <c r="SWM3" s="163"/>
      <c r="SWN3" s="163"/>
      <c r="SWO3" s="163"/>
      <c r="SWP3" s="163"/>
      <c r="SWQ3" s="163"/>
      <c r="SWR3" s="163"/>
      <c r="SWS3" s="163"/>
      <c r="SWT3" s="163"/>
      <c r="SWU3" s="163"/>
      <c r="SWV3" s="163"/>
      <c r="SWW3" s="163"/>
      <c r="SWX3" s="163"/>
      <c r="SWY3" s="163"/>
      <c r="SWZ3" s="163"/>
      <c r="SXA3" s="163"/>
      <c r="SXB3" s="163"/>
      <c r="SXC3" s="163"/>
      <c r="SXD3" s="163"/>
      <c r="SXE3" s="163"/>
      <c r="SXF3" s="163"/>
      <c r="SXG3" s="163"/>
      <c r="SXH3" s="163"/>
      <c r="SXI3" s="163"/>
      <c r="SXJ3" s="163"/>
      <c r="SXK3" s="163"/>
      <c r="SXL3" s="163"/>
      <c r="SXM3" s="163"/>
      <c r="SXN3" s="163"/>
      <c r="SXO3" s="163"/>
      <c r="SXP3" s="163"/>
      <c r="SXQ3" s="163"/>
      <c r="SXR3" s="163"/>
      <c r="SXS3" s="163"/>
      <c r="SXT3" s="163"/>
      <c r="SXU3" s="163"/>
      <c r="SXV3" s="163"/>
      <c r="SXW3" s="163"/>
      <c r="SXX3" s="163"/>
      <c r="SXY3" s="163"/>
      <c r="SXZ3" s="163"/>
      <c r="SYA3" s="163"/>
      <c r="SYB3" s="163"/>
      <c r="SYC3" s="163"/>
      <c r="SYD3" s="163"/>
      <c r="SYE3" s="163"/>
      <c r="SYF3" s="163"/>
      <c r="SYG3" s="163"/>
      <c r="SYH3" s="163"/>
      <c r="SYI3" s="163"/>
      <c r="SYJ3" s="163"/>
      <c r="SYK3" s="163"/>
      <c r="SYL3" s="163"/>
      <c r="SYM3" s="163"/>
      <c r="SYN3" s="163"/>
      <c r="SYO3" s="163"/>
      <c r="SYP3" s="163"/>
      <c r="SYQ3" s="163"/>
      <c r="SYR3" s="163"/>
      <c r="SYS3" s="163"/>
      <c r="SYT3" s="163"/>
      <c r="SYU3" s="163"/>
      <c r="SYV3" s="163"/>
      <c r="SYW3" s="163"/>
      <c r="SYX3" s="163"/>
      <c r="SYY3" s="163"/>
      <c r="SYZ3" s="163"/>
      <c r="SZA3" s="163"/>
      <c r="SZB3" s="163"/>
      <c r="SZC3" s="163"/>
      <c r="SZD3" s="163"/>
      <c r="SZE3" s="163"/>
      <c r="SZF3" s="163"/>
      <c r="SZG3" s="163"/>
      <c r="SZH3" s="163"/>
      <c r="SZI3" s="163"/>
      <c r="SZJ3" s="163"/>
      <c r="SZK3" s="163"/>
      <c r="SZL3" s="163"/>
      <c r="SZM3" s="163"/>
      <c r="SZN3" s="163"/>
      <c r="SZO3" s="163"/>
      <c r="SZP3" s="163"/>
      <c r="SZQ3" s="163"/>
      <c r="SZR3" s="163"/>
      <c r="SZS3" s="163"/>
      <c r="SZT3" s="163"/>
      <c r="SZU3" s="163"/>
      <c r="SZV3" s="163"/>
      <c r="SZW3" s="163"/>
      <c r="SZX3" s="163"/>
      <c r="SZY3" s="163"/>
      <c r="SZZ3" s="163"/>
      <c r="TAA3" s="163"/>
      <c r="TAB3" s="163"/>
      <c r="TAC3" s="163"/>
      <c r="TAD3" s="163"/>
      <c r="TAE3" s="163"/>
      <c r="TAF3" s="163"/>
      <c r="TAG3" s="163"/>
      <c r="TAH3" s="163"/>
      <c r="TAI3" s="163"/>
      <c r="TAJ3" s="163"/>
      <c r="TAK3" s="163"/>
      <c r="TAL3" s="163"/>
      <c r="TAM3" s="163"/>
      <c r="TAN3" s="163"/>
      <c r="TAO3" s="163"/>
      <c r="TAP3" s="163"/>
      <c r="TAQ3" s="163"/>
      <c r="TAR3" s="163"/>
      <c r="TAS3" s="163"/>
      <c r="TAT3" s="163"/>
      <c r="TAU3" s="163"/>
      <c r="TAV3" s="163"/>
      <c r="TAW3" s="163"/>
      <c r="TAX3" s="163"/>
      <c r="TAY3" s="163"/>
      <c r="TAZ3" s="163"/>
      <c r="TBA3" s="163"/>
      <c r="TBB3" s="163"/>
      <c r="TBC3" s="163"/>
      <c r="TBD3" s="163"/>
      <c r="TBE3" s="163"/>
      <c r="TBF3" s="163"/>
      <c r="TBG3" s="163"/>
      <c r="TBH3" s="163"/>
      <c r="TBI3" s="163"/>
      <c r="TBJ3" s="163"/>
      <c r="TBK3" s="163"/>
      <c r="TBL3" s="163"/>
      <c r="TBM3" s="163"/>
      <c r="TBN3" s="163"/>
      <c r="TBO3" s="163"/>
      <c r="TBP3" s="163"/>
      <c r="TBQ3" s="163"/>
      <c r="TBR3" s="163"/>
      <c r="TBS3" s="163"/>
      <c r="TBT3" s="163"/>
      <c r="TBU3" s="163"/>
      <c r="TBV3" s="163"/>
      <c r="TBW3" s="163"/>
      <c r="TBX3" s="163"/>
      <c r="TBY3" s="163"/>
      <c r="TBZ3" s="163"/>
      <c r="TCA3" s="163"/>
      <c r="TCB3" s="163"/>
      <c r="TCC3" s="163"/>
      <c r="TCD3" s="163"/>
      <c r="TCE3" s="163"/>
      <c r="TCF3" s="163"/>
      <c r="TCG3" s="163"/>
      <c r="TCH3" s="163"/>
      <c r="TCI3" s="163"/>
      <c r="TCJ3" s="163"/>
      <c r="TCK3" s="163"/>
      <c r="TCL3" s="163"/>
      <c r="TCM3" s="163"/>
      <c r="TCN3" s="163"/>
      <c r="TCO3" s="163"/>
      <c r="TCP3" s="163"/>
      <c r="TCQ3" s="163"/>
      <c r="TCR3" s="163"/>
      <c r="TCS3" s="163"/>
      <c r="TCT3" s="163"/>
      <c r="TCU3" s="163"/>
      <c r="TCV3" s="163"/>
      <c r="TCW3" s="163"/>
      <c r="TCX3" s="163"/>
      <c r="TCY3" s="163"/>
      <c r="TCZ3" s="163"/>
      <c r="TDA3" s="163"/>
      <c r="TDB3" s="163"/>
      <c r="TDC3" s="163"/>
      <c r="TDD3" s="163"/>
      <c r="TDE3" s="163"/>
      <c r="TDF3" s="163"/>
      <c r="TDG3" s="163"/>
      <c r="TDH3" s="163"/>
      <c r="TDI3" s="163"/>
      <c r="TDJ3" s="163"/>
      <c r="TDK3" s="163"/>
      <c r="TDL3" s="163"/>
      <c r="TDM3" s="163"/>
      <c r="TDN3" s="163"/>
      <c r="TDO3" s="163"/>
      <c r="TDP3" s="163"/>
      <c r="TDQ3" s="163"/>
      <c r="TDR3" s="163"/>
      <c r="TDS3" s="163"/>
      <c r="TDT3" s="163"/>
      <c r="TDU3" s="163"/>
      <c r="TDV3" s="163"/>
      <c r="TDW3" s="163"/>
      <c r="TDX3" s="163"/>
      <c r="TDY3" s="163"/>
      <c r="TDZ3" s="163"/>
      <c r="TEA3" s="163"/>
      <c r="TEB3" s="163"/>
      <c r="TEC3" s="163"/>
      <c r="TED3" s="163"/>
      <c r="TEE3" s="163"/>
      <c r="TEF3" s="163"/>
      <c r="TEG3" s="163"/>
      <c r="TEH3" s="163"/>
      <c r="TEI3" s="163"/>
      <c r="TEJ3" s="163"/>
      <c r="TEK3" s="163"/>
      <c r="TEL3" s="163"/>
      <c r="TEM3" s="163"/>
      <c r="TEN3" s="163"/>
      <c r="TEO3" s="163"/>
      <c r="TEP3" s="163"/>
      <c r="TEQ3" s="163"/>
      <c r="TER3" s="163"/>
      <c r="TES3" s="163"/>
      <c r="TET3" s="163"/>
      <c r="TEU3" s="163"/>
      <c r="TEV3" s="163"/>
      <c r="TEW3" s="163"/>
      <c r="TEX3" s="163"/>
      <c r="TEY3" s="163"/>
      <c r="TEZ3" s="163"/>
      <c r="TFA3" s="163"/>
      <c r="TFB3" s="163"/>
      <c r="TFC3" s="163"/>
      <c r="TFD3" s="163"/>
      <c r="TFE3" s="163"/>
      <c r="TFF3" s="163"/>
      <c r="TFG3" s="163"/>
      <c r="TFH3" s="163"/>
      <c r="TFI3" s="163"/>
      <c r="TFJ3" s="163"/>
      <c r="TFK3" s="163"/>
      <c r="TFL3" s="163"/>
      <c r="TFM3" s="163"/>
      <c r="TFN3" s="163"/>
      <c r="TFO3" s="163"/>
      <c r="TFP3" s="163"/>
      <c r="TFQ3" s="163"/>
      <c r="TFR3" s="163"/>
      <c r="TFS3" s="163"/>
      <c r="TFT3" s="163"/>
      <c r="TFU3" s="163"/>
      <c r="TFV3" s="163"/>
      <c r="TFW3" s="163"/>
      <c r="TFX3" s="163"/>
      <c r="TFY3" s="163"/>
      <c r="TFZ3" s="163"/>
      <c r="TGA3" s="163"/>
      <c r="TGB3" s="163"/>
      <c r="TGC3" s="163"/>
      <c r="TGD3" s="163"/>
      <c r="TGE3" s="163"/>
      <c r="TGF3" s="163"/>
      <c r="TGG3" s="163"/>
      <c r="TGH3" s="163"/>
      <c r="TGI3" s="163"/>
      <c r="TGJ3" s="163"/>
      <c r="TGK3" s="163"/>
      <c r="TGL3" s="163"/>
      <c r="TGM3" s="163"/>
      <c r="TGN3" s="163"/>
      <c r="TGO3" s="163"/>
      <c r="TGP3" s="163"/>
      <c r="TGQ3" s="163"/>
      <c r="TGR3" s="163"/>
      <c r="TGS3" s="163"/>
      <c r="TGT3" s="163"/>
      <c r="TGU3" s="163"/>
      <c r="TGV3" s="163"/>
      <c r="TGW3" s="163"/>
      <c r="TGX3" s="163"/>
      <c r="TGY3" s="163"/>
      <c r="TGZ3" s="163"/>
      <c r="THA3" s="163"/>
      <c r="THB3" s="163"/>
      <c r="THC3" s="163"/>
      <c r="THD3" s="163"/>
      <c r="THE3" s="163"/>
      <c r="THF3" s="163"/>
      <c r="THG3" s="163"/>
      <c r="THH3" s="163"/>
      <c r="THI3" s="163"/>
      <c r="THJ3" s="163"/>
      <c r="THK3" s="163"/>
      <c r="THL3" s="163"/>
      <c r="THM3" s="163"/>
      <c r="THN3" s="163"/>
      <c r="THO3" s="163"/>
      <c r="THP3" s="163"/>
      <c r="THQ3" s="163"/>
      <c r="THR3" s="163"/>
      <c r="THS3" s="163"/>
      <c r="THT3" s="163"/>
      <c r="THU3" s="163"/>
      <c r="THV3" s="163"/>
      <c r="THW3" s="163"/>
      <c r="THX3" s="163"/>
      <c r="THY3" s="163"/>
      <c r="THZ3" s="163"/>
      <c r="TIA3" s="163"/>
      <c r="TIB3" s="163"/>
      <c r="TIC3" s="163"/>
      <c r="TID3" s="163"/>
      <c r="TIE3" s="163"/>
      <c r="TIF3" s="163"/>
      <c r="TIG3" s="163"/>
      <c r="TIH3" s="163"/>
      <c r="TII3" s="163"/>
      <c r="TIJ3" s="163"/>
      <c r="TIK3" s="163"/>
      <c r="TIL3" s="163"/>
      <c r="TIM3" s="163"/>
      <c r="TIN3" s="163"/>
      <c r="TIO3" s="163"/>
      <c r="TIP3" s="163"/>
      <c r="TIQ3" s="163"/>
      <c r="TIR3" s="163"/>
      <c r="TIS3" s="163"/>
      <c r="TIT3" s="163"/>
      <c r="TIU3" s="163"/>
      <c r="TIV3" s="163"/>
      <c r="TIW3" s="163"/>
      <c r="TIX3" s="163"/>
      <c r="TIY3" s="163"/>
      <c r="TIZ3" s="163"/>
      <c r="TJA3" s="163"/>
      <c r="TJB3" s="163"/>
      <c r="TJC3" s="163"/>
      <c r="TJD3" s="163"/>
      <c r="TJE3" s="163"/>
      <c r="TJF3" s="163"/>
      <c r="TJG3" s="163"/>
      <c r="TJH3" s="163"/>
      <c r="TJI3" s="163"/>
      <c r="TJJ3" s="163"/>
      <c r="TJK3" s="163"/>
      <c r="TJL3" s="163"/>
      <c r="TJM3" s="163"/>
      <c r="TJN3" s="163"/>
      <c r="TJO3" s="163"/>
      <c r="TJP3" s="163"/>
      <c r="TJQ3" s="163"/>
      <c r="TJR3" s="163"/>
      <c r="TJS3" s="163"/>
      <c r="TJT3" s="163"/>
      <c r="TJU3" s="163"/>
      <c r="TJV3" s="163"/>
      <c r="TJW3" s="163"/>
      <c r="TJX3" s="163"/>
      <c r="TJY3" s="163"/>
      <c r="TJZ3" s="163"/>
      <c r="TKA3" s="163"/>
      <c r="TKB3" s="163"/>
      <c r="TKC3" s="163"/>
      <c r="TKD3" s="163"/>
      <c r="TKE3" s="163"/>
      <c r="TKF3" s="163"/>
      <c r="TKG3" s="163"/>
      <c r="TKH3" s="163"/>
      <c r="TKI3" s="163"/>
      <c r="TKJ3" s="163"/>
      <c r="TKK3" s="163"/>
      <c r="TKL3" s="163"/>
      <c r="TKM3" s="163"/>
      <c r="TKN3" s="163"/>
      <c r="TKO3" s="163"/>
      <c r="TKP3" s="163"/>
      <c r="TKQ3" s="163"/>
      <c r="TKR3" s="163"/>
      <c r="TKS3" s="163"/>
      <c r="TKT3" s="163"/>
      <c r="TKU3" s="163"/>
      <c r="TKV3" s="163"/>
      <c r="TKW3" s="163"/>
      <c r="TKX3" s="163"/>
      <c r="TKY3" s="163"/>
      <c r="TKZ3" s="163"/>
      <c r="TLA3" s="163"/>
      <c r="TLB3" s="163"/>
      <c r="TLC3" s="163"/>
      <c r="TLD3" s="163"/>
      <c r="TLE3" s="163"/>
      <c r="TLF3" s="163"/>
      <c r="TLG3" s="163"/>
      <c r="TLH3" s="163"/>
      <c r="TLI3" s="163"/>
      <c r="TLJ3" s="163"/>
      <c r="TLK3" s="163"/>
      <c r="TLL3" s="163"/>
      <c r="TLM3" s="163"/>
      <c r="TLN3" s="163"/>
      <c r="TLO3" s="163"/>
      <c r="TLP3" s="163"/>
      <c r="TLQ3" s="163"/>
      <c r="TLR3" s="163"/>
      <c r="TLS3" s="163"/>
      <c r="TLT3" s="163"/>
      <c r="TLU3" s="163"/>
      <c r="TLV3" s="163"/>
      <c r="TLW3" s="163"/>
      <c r="TLX3" s="163"/>
      <c r="TLY3" s="163"/>
      <c r="TLZ3" s="163"/>
      <c r="TMA3" s="163"/>
      <c r="TMB3" s="163"/>
      <c r="TMC3" s="163"/>
      <c r="TMD3" s="163"/>
      <c r="TME3" s="163"/>
      <c r="TMF3" s="163"/>
      <c r="TMG3" s="163"/>
      <c r="TMH3" s="163"/>
      <c r="TMI3" s="163"/>
      <c r="TMJ3" s="163"/>
      <c r="TMK3" s="163"/>
      <c r="TML3" s="163"/>
      <c r="TMM3" s="163"/>
      <c r="TMN3" s="163"/>
      <c r="TMO3" s="163"/>
      <c r="TMP3" s="163"/>
      <c r="TMQ3" s="163"/>
      <c r="TMR3" s="163"/>
      <c r="TMS3" s="163"/>
      <c r="TMT3" s="163"/>
      <c r="TMU3" s="163"/>
      <c r="TMV3" s="163"/>
      <c r="TMW3" s="163"/>
      <c r="TMX3" s="163"/>
      <c r="TMY3" s="163"/>
      <c r="TMZ3" s="163"/>
      <c r="TNA3" s="163"/>
      <c r="TNB3" s="163"/>
      <c r="TNC3" s="163"/>
      <c r="TND3" s="163"/>
      <c r="TNE3" s="163"/>
      <c r="TNF3" s="163"/>
      <c r="TNG3" s="163"/>
      <c r="TNH3" s="163"/>
      <c r="TNI3" s="163"/>
      <c r="TNJ3" s="163"/>
      <c r="TNK3" s="163"/>
      <c r="TNL3" s="163"/>
      <c r="TNM3" s="163"/>
      <c r="TNN3" s="163"/>
      <c r="TNO3" s="163"/>
      <c r="TNP3" s="163"/>
      <c r="TNQ3" s="163"/>
      <c r="TNR3" s="163"/>
      <c r="TNS3" s="163"/>
      <c r="TNT3" s="163"/>
      <c r="TNU3" s="163"/>
      <c r="TNV3" s="163"/>
      <c r="TNW3" s="163"/>
      <c r="TNX3" s="163"/>
      <c r="TNY3" s="163"/>
      <c r="TNZ3" s="163"/>
      <c r="TOA3" s="163"/>
      <c r="TOB3" s="163"/>
      <c r="TOC3" s="163"/>
      <c r="TOD3" s="163"/>
      <c r="TOE3" s="163"/>
      <c r="TOF3" s="163"/>
      <c r="TOG3" s="163"/>
      <c r="TOH3" s="163"/>
      <c r="TOI3" s="163"/>
      <c r="TOJ3" s="163"/>
      <c r="TOK3" s="163"/>
      <c r="TOL3" s="163"/>
      <c r="TOM3" s="163"/>
      <c r="TON3" s="163"/>
      <c r="TOO3" s="163"/>
      <c r="TOP3" s="163"/>
      <c r="TOQ3" s="163"/>
      <c r="TOR3" s="163"/>
      <c r="TOS3" s="163"/>
      <c r="TOT3" s="163"/>
      <c r="TOU3" s="163"/>
      <c r="TOV3" s="163"/>
      <c r="TOW3" s="163"/>
      <c r="TOX3" s="163"/>
      <c r="TOY3" s="163"/>
      <c r="TOZ3" s="163"/>
      <c r="TPA3" s="163"/>
      <c r="TPB3" s="163"/>
      <c r="TPC3" s="163"/>
      <c r="TPD3" s="163"/>
      <c r="TPE3" s="163"/>
      <c r="TPF3" s="163"/>
      <c r="TPG3" s="163"/>
      <c r="TPH3" s="163"/>
      <c r="TPI3" s="163"/>
      <c r="TPJ3" s="163"/>
      <c r="TPK3" s="163"/>
      <c r="TPL3" s="163"/>
      <c r="TPM3" s="163"/>
      <c r="TPN3" s="163"/>
      <c r="TPO3" s="163"/>
      <c r="TPP3" s="163"/>
      <c r="TPQ3" s="163"/>
      <c r="TPR3" s="163"/>
      <c r="TPS3" s="163"/>
      <c r="TPT3" s="163"/>
      <c r="TPU3" s="163"/>
      <c r="TPV3" s="163"/>
      <c r="TPW3" s="163"/>
      <c r="TPX3" s="163"/>
      <c r="TPY3" s="163"/>
      <c r="TPZ3" s="163"/>
      <c r="TQA3" s="163"/>
      <c r="TQB3" s="163"/>
      <c r="TQC3" s="163"/>
      <c r="TQD3" s="163"/>
      <c r="TQE3" s="163"/>
      <c r="TQF3" s="163"/>
      <c r="TQG3" s="163"/>
      <c r="TQH3" s="163"/>
      <c r="TQI3" s="163"/>
      <c r="TQJ3" s="163"/>
      <c r="TQK3" s="163"/>
      <c r="TQL3" s="163"/>
      <c r="TQM3" s="163"/>
      <c r="TQN3" s="163"/>
      <c r="TQO3" s="163"/>
      <c r="TQP3" s="163"/>
      <c r="TQQ3" s="163"/>
      <c r="TQR3" s="163"/>
      <c r="TQS3" s="163"/>
      <c r="TQT3" s="163"/>
      <c r="TQU3" s="163"/>
      <c r="TQV3" s="163"/>
      <c r="TQW3" s="163"/>
      <c r="TQX3" s="163"/>
      <c r="TQY3" s="163"/>
      <c r="TQZ3" s="163"/>
      <c r="TRA3" s="163"/>
      <c r="TRB3" s="163"/>
      <c r="TRC3" s="163"/>
      <c r="TRD3" s="163"/>
      <c r="TRE3" s="163"/>
      <c r="TRF3" s="163"/>
      <c r="TRG3" s="163"/>
      <c r="TRH3" s="163"/>
      <c r="TRI3" s="163"/>
      <c r="TRJ3" s="163"/>
      <c r="TRK3" s="163"/>
      <c r="TRL3" s="163"/>
      <c r="TRM3" s="163"/>
      <c r="TRN3" s="163"/>
      <c r="TRO3" s="163"/>
      <c r="TRP3" s="163"/>
      <c r="TRQ3" s="163"/>
      <c r="TRR3" s="163"/>
      <c r="TRS3" s="163"/>
      <c r="TRT3" s="163"/>
      <c r="TRU3" s="163"/>
      <c r="TRV3" s="163"/>
      <c r="TRW3" s="163"/>
      <c r="TRX3" s="163"/>
      <c r="TRY3" s="163"/>
      <c r="TRZ3" s="163"/>
      <c r="TSA3" s="163"/>
      <c r="TSB3" s="163"/>
      <c r="TSC3" s="163"/>
      <c r="TSD3" s="163"/>
      <c r="TSE3" s="163"/>
      <c r="TSF3" s="163"/>
      <c r="TSG3" s="163"/>
      <c r="TSH3" s="163"/>
      <c r="TSI3" s="163"/>
      <c r="TSJ3" s="163"/>
      <c r="TSK3" s="163"/>
      <c r="TSL3" s="163"/>
      <c r="TSM3" s="163"/>
      <c r="TSN3" s="163"/>
      <c r="TSO3" s="163"/>
      <c r="TSP3" s="163"/>
      <c r="TSQ3" s="163"/>
      <c r="TSR3" s="163"/>
      <c r="TSS3" s="163"/>
      <c r="TST3" s="163"/>
      <c r="TSU3" s="163"/>
      <c r="TSV3" s="163"/>
      <c r="TSW3" s="163"/>
      <c r="TSX3" s="163"/>
      <c r="TSY3" s="163"/>
      <c r="TSZ3" s="163"/>
      <c r="TTA3" s="163"/>
      <c r="TTB3" s="163"/>
      <c r="TTC3" s="163"/>
      <c r="TTD3" s="163"/>
      <c r="TTE3" s="163"/>
      <c r="TTF3" s="163"/>
      <c r="TTG3" s="163"/>
      <c r="TTH3" s="163"/>
      <c r="TTI3" s="163"/>
      <c r="TTJ3" s="163"/>
      <c r="TTK3" s="163"/>
      <c r="TTL3" s="163"/>
      <c r="TTM3" s="163"/>
      <c r="TTN3" s="163"/>
      <c r="TTO3" s="163"/>
      <c r="TTP3" s="163"/>
      <c r="TTQ3" s="163"/>
      <c r="TTR3" s="163"/>
      <c r="TTS3" s="163"/>
      <c r="TTT3" s="163"/>
      <c r="TTU3" s="163"/>
      <c r="TTV3" s="163"/>
      <c r="TTW3" s="163"/>
      <c r="TTX3" s="163"/>
      <c r="TTY3" s="163"/>
      <c r="TTZ3" s="163"/>
      <c r="TUA3" s="163"/>
      <c r="TUB3" s="163"/>
      <c r="TUC3" s="163"/>
      <c r="TUD3" s="163"/>
      <c r="TUE3" s="163"/>
      <c r="TUF3" s="163"/>
      <c r="TUG3" s="163"/>
      <c r="TUH3" s="163"/>
      <c r="TUI3" s="163"/>
      <c r="TUJ3" s="163"/>
      <c r="TUK3" s="163"/>
      <c r="TUL3" s="163"/>
      <c r="TUM3" s="163"/>
      <c r="TUN3" s="163"/>
      <c r="TUO3" s="163"/>
      <c r="TUP3" s="163"/>
      <c r="TUQ3" s="163"/>
      <c r="TUR3" s="163"/>
      <c r="TUS3" s="163"/>
      <c r="TUT3" s="163"/>
      <c r="TUU3" s="163"/>
      <c r="TUV3" s="163"/>
      <c r="TUW3" s="163"/>
      <c r="TUX3" s="163"/>
      <c r="TUY3" s="163"/>
      <c r="TUZ3" s="163"/>
      <c r="TVA3" s="163"/>
      <c r="TVB3" s="163"/>
      <c r="TVC3" s="163"/>
      <c r="TVD3" s="163"/>
      <c r="TVE3" s="163"/>
      <c r="TVF3" s="163"/>
      <c r="TVG3" s="163"/>
      <c r="TVH3" s="163"/>
      <c r="TVI3" s="163"/>
      <c r="TVJ3" s="163"/>
      <c r="TVK3" s="163"/>
      <c r="TVL3" s="163"/>
      <c r="TVM3" s="163"/>
      <c r="TVN3" s="163"/>
      <c r="TVO3" s="163"/>
      <c r="TVP3" s="163"/>
      <c r="TVQ3" s="163"/>
      <c r="TVR3" s="163"/>
      <c r="TVS3" s="163"/>
      <c r="TVT3" s="163"/>
      <c r="TVU3" s="163"/>
      <c r="TVV3" s="163"/>
      <c r="TVW3" s="163"/>
      <c r="TVX3" s="163"/>
      <c r="TVY3" s="163"/>
      <c r="TVZ3" s="163"/>
      <c r="TWA3" s="163"/>
      <c r="TWB3" s="163"/>
      <c r="TWC3" s="163"/>
      <c r="TWD3" s="163"/>
      <c r="TWE3" s="163"/>
      <c r="TWF3" s="163"/>
      <c r="TWG3" s="163"/>
      <c r="TWH3" s="163"/>
      <c r="TWI3" s="163"/>
      <c r="TWJ3" s="163"/>
      <c r="TWK3" s="163"/>
      <c r="TWL3" s="163"/>
      <c r="TWM3" s="163"/>
      <c r="TWN3" s="163"/>
      <c r="TWO3" s="163"/>
      <c r="TWP3" s="163"/>
      <c r="TWQ3" s="163"/>
      <c r="TWR3" s="163"/>
      <c r="TWS3" s="163"/>
      <c r="TWT3" s="163"/>
      <c r="TWU3" s="163"/>
      <c r="TWV3" s="163"/>
      <c r="TWW3" s="163"/>
      <c r="TWX3" s="163"/>
      <c r="TWY3" s="163"/>
      <c r="TWZ3" s="163"/>
      <c r="TXA3" s="163"/>
      <c r="TXB3" s="163"/>
      <c r="TXC3" s="163"/>
      <c r="TXD3" s="163"/>
      <c r="TXE3" s="163"/>
      <c r="TXF3" s="163"/>
      <c r="TXG3" s="163"/>
      <c r="TXH3" s="163"/>
      <c r="TXI3" s="163"/>
      <c r="TXJ3" s="163"/>
      <c r="TXK3" s="163"/>
      <c r="TXL3" s="163"/>
      <c r="TXM3" s="163"/>
      <c r="TXN3" s="163"/>
      <c r="TXO3" s="163"/>
      <c r="TXP3" s="163"/>
      <c r="TXQ3" s="163"/>
      <c r="TXR3" s="163"/>
      <c r="TXS3" s="163"/>
      <c r="TXT3" s="163"/>
      <c r="TXU3" s="163"/>
      <c r="TXV3" s="163"/>
      <c r="TXW3" s="163"/>
      <c r="TXX3" s="163"/>
      <c r="TXY3" s="163"/>
      <c r="TXZ3" s="163"/>
      <c r="TYA3" s="163"/>
      <c r="TYB3" s="163"/>
      <c r="TYC3" s="163"/>
      <c r="TYD3" s="163"/>
      <c r="TYE3" s="163"/>
      <c r="TYF3" s="163"/>
      <c r="TYG3" s="163"/>
      <c r="TYH3" s="163"/>
      <c r="TYI3" s="163"/>
      <c r="TYJ3" s="163"/>
      <c r="TYK3" s="163"/>
      <c r="TYL3" s="163"/>
      <c r="TYM3" s="163"/>
      <c r="TYN3" s="163"/>
      <c r="TYO3" s="163"/>
      <c r="TYP3" s="163"/>
      <c r="TYQ3" s="163"/>
      <c r="TYR3" s="163"/>
      <c r="TYS3" s="163"/>
      <c r="TYT3" s="163"/>
      <c r="TYU3" s="163"/>
      <c r="TYV3" s="163"/>
      <c r="TYW3" s="163"/>
      <c r="TYX3" s="163"/>
      <c r="TYY3" s="163"/>
      <c r="TYZ3" s="163"/>
      <c r="TZA3" s="163"/>
      <c r="TZB3" s="163"/>
      <c r="TZC3" s="163"/>
      <c r="TZD3" s="163"/>
      <c r="TZE3" s="163"/>
      <c r="TZF3" s="163"/>
      <c r="TZG3" s="163"/>
      <c r="TZH3" s="163"/>
      <c r="TZI3" s="163"/>
      <c r="TZJ3" s="163"/>
      <c r="TZK3" s="163"/>
      <c r="TZL3" s="163"/>
      <c r="TZM3" s="163"/>
      <c r="TZN3" s="163"/>
      <c r="TZO3" s="163"/>
      <c r="TZP3" s="163"/>
      <c r="TZQ3" s="163"/>
      <c r="TZR3" s="163"/>
      <c r="TZS3" s="163"/>
      <c r="TZT3" s="163"/>
      <c r="TZU3" s="163"/>
      <c r="TZV3" s="163"/>
      <c r="TZW3" s="163"/>
      <c r="TZX3" s="163"/>
      <c r="TZY3" s="163"/>
      <c r="TZZ3" s="163"/>
      <c r="UAA3" s="163"/>
      <c r="UAB3" s="163"/>
      <c r="UAC3" s="163"/>
      <c r="UAD3" s="163"/>
      <c r="UAE3" s="163"/>
      <c r="UAF3" s="163"/>
      <c r="UAG3" s="163"/>
      <c r="UAH3" s="163"/>
      <c r="UAI3" s="163"/>
      <c r="UAJ3" s="163"/>
      <c r="UAK3" s="163"/>
      <c r="UAL3" s="163"/>
      <c r="UAM3" s="163"/>
      <c r="UAN3" s="163"/>
      <c r="UAO3" s="163"/>
      <c r="UAP3" s="163"/>
      <c r="UAQ3" s="163"/>
      <c r="UAR3" s="163"/>
      <c r="UAS3" s="163"/>
      <c r="UAT3" s="163"/>
      <c r="UAU3" s="163"/>
      <c r="UAV3" s="163"/>
      <c r="UAW3" s="163"/>
      <c r="UAX3" s="163"/>
      <c r="UAY3" s="163"/>
      <c r="UAZ3" s="163"/>
      <c r="UBA3" s="163"/>
      <c r="UBB3" s="163"/>
      <c r="UBC3" s="163"/>
      <c r="UBD3" s="163"/>
      <c r="UBE3" s="163"/>
      <c r="UBF3" s="163"/>
      <c r="UBG3" s="163"/>
      <c r="UBH3" s="163"/>
      <c r="UBI3" s="163"/>
      <c r="UBJ3" s="163"/>
      <c r="UBK3" s="163"/>
      <c r="UBL3" s="163"/>
      <c r="UBM3" s="163"/>
      <c r="UBN3" s="163"/>
      <c r="UBO3" s="163"/>
      <c r="UBP3" s="163"/>
      <c r="UBQ3" s="163"/>
      <c r="UBR3" s="163"/>
      <c r="UBS3" s="163"/>
      <c r="UBT3" s="163"/>
      <c r="UBU3" s="163"/>
      <c r="UBV3" s="163"/>
      <c r="UBW3" s="163"/>
      <c r="UBX3" s="163"/>
      <c r="UBY3" s="163"/>
      <c r="UBZ3" s="163"/>
      <c r="UCA3" s="163"/>
      <c r="UCB3" s="163"/>
      <c r="UCC3" s="163"/>
      <c r="UCD3" s="163"/>
      <c r="UCE3" s="163"/>
      <c r="UCF3" s="163"/>
      <c r="UCG3" s="163"/>
      <c r="UCH3" s="163"/>
      <c r="UCI3" s="163"/>
      <c r="UCJ3" s="163"/>
      <c r="UCK3" s="163"/>
      <c r="UCL3" s="163"/>
      <c r="UCM3" s="163"/>
      <c r="UCN3" s="163"/>
      <c r="UCO3" s="163"/>
      <c r="UCP3" s="163"/>
      <c r="UCQ3" s="163"/>
      <c r="UCR3" s="163"/>
      <c r="UCS3" s="163"/>
      <c r="UCT3" s="163"/>
      <c r="UCU3" s="163"/>
      <c r="UCV3" s="163"/>
      <c r="UCW3" s="163"/>
      <c r="UCX3" s="163"/>
      <c r="UCY3" s="163"/>
      <c r="UCZ3" s="163"/>
      <c r="UDA3" s="163"/>
      <c r="UDB3" s="163"/>
      <c r="UDC3" s="163"/>
      <c r="UDD3" s="163"/>
      <c r="UDE3" s="163"/>
      <c r="UDF3" s="163"/>
      <c r="UDG3" s="163"/>
      <c r="UDH3" s="163"/>
      <c r="UDI3" s="163"/>
      <c r="UDJ3" s="163"/>
      <c r="UDK3" s="163"/>
      <c r="UDL3" s="163"/>
      <c r="UDM3" s="163"/>
      <c r="UDN3" s="163"/>
      <c r="UDO3" s="163"/>
      <c r="UDP3" s="163"/>
      <c r="UDQ3" s="163"/>
      <c r="UDR3" s="163"/>
      <c r="UDS3" s="163"/>
      <c r="UDT3" s="163"/>
      <c r="UDU3" s="163"/>
      <c r="UDV3" s="163"/>
      <c r="UDW3" s="163"/>
      <c r="UDX3" s="163"/>
      <c r="UDY3" s="163"/>
      <c r="UDZ3" s="163"/>
      <c r="UEA3" s="163"/>
      <c r="UEB3" s="163"/>
      <c r="UEC3" s="163"/>
      <c r="UED3" s="163"/>
      <c r="UEE3" s="163"/>
      <c r="UEF3" s="163"/>
      <c r="UEG3" s="163"/>
      <c r="UEH3" s="163"/>
      <c r="UEI3" s="163"/>
      <c r="UEJ3" s="163"/>
      <c r="UEK3" s="163"/>
      <c r="UEL3" s="163"/>
      <c r="UEM3" s="163"/>
      <c r="UEN3" s="163"/>
      <c r="UEO3" s="163"/>
      <c r="UEP3" s="163"/>
      <c r="UEQ3" s="163"/>
      <c r="UER3" s="163"/>
      <c r="UES3" s="163"/>
      <c r="UET3" s="163"/>
      <c r="UEU3" s="163"/>
      <c r="UEV3" s="163"/>
      <c r="UEW3" s="163"/>
      <c r="UEX3" s="163"/>
      <c r="UEY3" s="163"/>
      <c r="UEZ3" s="163"/>
      <c r="UFA3" s="163"/>
      <c r="UFB3" s="163"/>
      <c r="UFC3" s="163"/>
      <c r="UFD3" s="163"/>
      <c r="UFE3" s="163"/>
      <c r="UFF3" s="163"/>
      <c r="UFG3" s="163"/>
      <c r="UFH3" s="163"/>
      <c r="UFI3" s="163"/>
      <c r="UFJ3" s="163"/>
      <c r="UFK3" s="163"/>
      <c r="UFL3" s="163"/>
      <c r="UFM3" s="163"/>
      <c r="UFN3" s="163"/>
      <c r="UFO3" s="163"/>
      <c r="UFP3" s="163"/>
      <c r="UFQ3" s="163"/>
      <c r="UFR3" s="163"/>
      <c r="UFS3" s="163"/>
      <c r="UFT3" s="163"/>
      <c r="UFU3" s="163"/>
      <c r="UFV3" s="163"/>
      <c r="UFW3" s="163"/>
      <c r="UFX3" s="163"/>
      <c r="UFY3" s="163"/>
      <c r="UFZ3" s="163"/>
      <c r="UGA3" s="163"/>
      <c r="UGB3" s="163"/>
      <c r="UGC3" s="163"/>
      <c r="UGD3" s="163"/>
      <c r="UGE3" s="163"/>
      <c r="UGF3" s="163"/>
      <c r="UGG3" s="163"/>
      <c r="UGH3" s="163"/>
      <c r="UGI3" s="163"/>
      <c r="UGJ3" s="163"/>
      <c r="UGK3" s="163"/>
      <c r="UGL3" s="163"/>
      <c r="UGM3" s="163"/>
      <c r="UGN3" s="163"/>
      <c r="UGO3" s="163"/>
      <c r="UGP3" s="163"/>
      <c r="UGQ3" s="163"/>
      <c r="UGR3" s="163"/>
      <c r="UGS3" s="163"/>
      <c r="UGT3" s="163"/>
      <c r="UGU3" s="163"/>
      <c r="UGV3" s="163"/>
      <c r="UGW3" s="163"/>
      <c r="UGX3" s="163"/>
      <c r="UGY3" s="163"/>
      <c r="UGZ3" s="163"/>
      <c r="UHA3" s="163"/>
      <c r="UHB3" s="163"/>
      <c r="UHC3" s="163"/>
      <c r="UHD3" s="163"/>
      <c r="UHE3" s="163"/>
      <c r="UHF3" s="163"/>
      <c r="UHG3" s="163"/>
      <c r="UHH3" s="163"/>
      <c r="UHI3" s="163"/>
      <c r="UHJ3" s="163"/>
      <c r="UHK3" s="163"/>
      <c r="UHL3" s="163"/>
      <c r="UHM3" s="163"/>
      <c r="UHN3" s="163"/>
      <c r="UHO3" s="163"/>
      <c r="UHP3" s="163"/>
      <c r="UHQ3" s="163"/>
      <c r="UHR3" s="163"/>
      <c r="UHS3" s="163"/>
      <c r="UHT3" s="163"/>
      <c r="UHU3" s="163"/>
      <c r="UHV3" s="163"/>
      <c r="UHW3" s="163"/>
      <c r="UHX3" s="163"/>
      <c r="UHY3" s="163"/>
      <c r="UHZ3" s="163"/>
      <c r="UIA3" s="163"/>
      <c r="UIB3" s="163"/>
      <c r="UIC3" s="163"/>
      <c r="UID3" s="163"/>
      <c r="UIE3" s="163"/>
      <c r="UIF3" s="163"/>
      <c r="UIG3" s="163"/>
      <c r="UIH3" s="163"/>
      <c r="UII3" s="163"/>
      <c r="UIJ3" s="163"/>
      <c r="UIK3" s="163"/>
      <c r="UIL3" s="163"/>
      <c r="UIM3" s="163"/>
      <c r="UIN3" s="163"/>
      <c r="UIO3" s="163"/>
      <c r="UIP3" s="163"/>
      <c r="UIQ3" s="163"/>
      <c r="UIR3" s="163"/>
      <c r="UIS3" s="163"/>
      <c r="UIT3" s="163"/>
      <c r="UIU3" s="163"/>
      <c r="UIV3" s="163"/>
      <c r="UIW3" s="163"/>
      <c r="UIX3" s="163"/>
      <c r="UIY3" s="163"/>
      <c r="UIZ3" s="163"/>
      <c r="UJA3" s="163"/>
      <c r="UJB3" s="163"/>
      <c r="UJC3" s="163"/>
      <c r="UJD3" s="163"/>
      <c r="UJE3" s="163"/>
      <c r="UJF3" s="163"/>
      <c r="UJG3" s="163"/>
      <c r="UJH3" s="163"/>
      <c r="UJI3" s="163"/>
      <c r="UJJ3" s="163"/>
      <c r="UJK3" s="163"/>
      <c r="UJL3" s="163"/>
      <c r="UJM3" s="163"/>
      <c r="UJN3" s="163"/>
      <c r="UJO3" s="163"/>
      <c r="UJP3" s="163"/>
      <c r="UJQ3" s="163"/>
      <c r="UJR3" s="163"/>
      <c r="UJS3" s="163"/>
      <c r="UJT3" s="163"/>
      <c r="UJU3" s="163"/>
      <c r="UJV3" s="163"/>
      <c r="UJW3" s="163"/>
      <c r="UJX3" s="163"/>
      <c r="UJY3" s="163"/>
      <c r="UJZ3" s="163"/>
      <c r="UKA3" s="163"/>
      <c r="UKB3" s="163"/>
      <c r="UKC3" s="163"/>
      <c r="UKD3" s="163"/>
      <c r="UKE3" s="163"/>
      <c r="UKF3" s="163"/>
      <c r="UKG3" s="163"/>
      <c r="UKH3" s="163"/>
      <c r="UKI3" s="163"/>
      <c r="UKJ3" s="163"/>
      <c r="UKK3" s="163"/>
      <c r="UKL3" s="163"/>
      <c r="UKM3" s="163"/>
      <c r="UKN3" s="163"/>
      <c r="UKO3" s="163"/>
      <c r="UKP3" s="163"/>
      <c r="UKQ3" s="163"/>
      <c r="UKR3" s="163"/>
      <c r="UKS3" s="163"/>
      <c r="UKT3" s="163"/>
      <c r="UKU3" s="163"/>
      <c r="UKV3" s="163"/>
      <c r="UKW3" s="163"/>
      <c r="UKX3" s="163"/>
      <c r="UKY3" s="163"/>
      <c r="UKZ3" s="163"/>
      <c r="ULA3" s="163"/>
      <c r="ULB3" s="163"/>
      <c r="ULC3" s="163"/>
      <c r="ULD3" s="163"/>
      <c r="ULE3" s="163"/>
      <c r="ULF3" s="163"/>
      <c r="ULG3" s="163"/>
      <c r="ULH3" s="163"/>
      <c r="ULI3" s="163"/>
      <c r="ULJ3" s="163"/>
      <c r="ULK3" s="163"/>
      <c r="ULL3" s="163"/>
      <c r="ULM3" s="163"/>
      <c r="ULN3" s="163"/>
      <c r="ULO3" s="163"/>
      <c r="ULP3" s="163"/>
      <c r="ULQ3" s="163"/>
      <c r="ULR3" s="163"/>
      <c r="ULS3" s="163"/>
      <c r="ULT3" s="163"/>
      <c r="ULU3" s="163"/>
      <c r="ULV3" s="163"/>
      <c r="ULW3" s="163"/>
      <c r="ULX3" s="163"/>
      <c r="ULY3" s="163"/>
      <c r="ULZ3" s="163"/>
      <c r="UMA3" s="163"/>
      <c r="UMB3" s="163"/>
      <c r="UMC3" s="163"/>
      <c r="UMD3" s="163"/>
      <c r="UME3" s="163"/>
      <c r="UMF3" s="163"/>
      <c r="UMG3" s="163"/>
      <c r="UMH3" s="163"/>
      <c r="UMI3" s="163"/>
      <c r="UMJ3" s="163"/>
      <c r="UMK3" s="163"/>
      <c r="UML3" s="163"/>
      <c r="UMM3" s="163"/>
      <c r="UMN3" s="163"/>
      <c r="UMO3" s="163"/>
      <c r="UMP3" s="163"/>
      <c r="UMQ3" s="163"/>
      <c r="UMR3" s="163"/>
      <c r="UMS3" s="163"/>
      <c r="UMT3" s="163"/>
      <c r="UMU3" s="163"/>
      <c r="UMV3" s="163"/>
      <c r="UMW3" s="163"/>
      <c r="UMX3" s="163"/>
      <c r="UMY3" s="163"/>
      <c r="UMZ3" s="163"/>
      <c r="UNA3" s="163"/>
      <c r="UNB3" s="163"/>
      <c r="UNC3" s="163"/>
      <c r="UND3" s="163"/>
      <c r="UNE3" s="163"/>
      <c r="UNF3" s="163"/>
      <c r="UNG3" s="163"/>
      <c r="UNH3" s="163"/>
      <c r="UNI3" s="163"/>
      <c r="UNJ3" s="163"/>
      <c r="UNK3" s="163"/>
      <c r="UNL3" s="163"/>
      <c r="UNM3" s="163"/>
      <c r="UNN3" s="163"/>
      <c r="UNO3" s="163"/>
      <c r="UNP3" s="163"/>
      <c r="UNQ3" s="163"/>
      <c r="UNR3" s="163"/>
      <c r="UNS3" s="163"/>
      <c r="UNT3" s="163"/>
      <c r="UNU3" s="163"/>
      <c r="UNV3" s="163"/>
      <c r="UNW3" s="163"/>
      <c r="UNX3" s="163"/>
      <c r="UNY3" s="163"/>
      <c r="UNZ3" s="163"/>
      <c r="UOA3" s="163"/>
      <c r="UOB3" s="163"/>
      <c r="UOC3" s="163"/>
      <c r="UOD3" s="163"/>
      <c r="UOE3" s="163"/>
      <c r="UOF3" s="163"/>
      <c r="UOG3" s="163"/>
      <c r="UOH3" s="163"/>
      <c r="UOI3" s="163"/>
      <c r="UOJ3" s="163"/>
      <c r="UOK3" s="163"/>
      <c r="UOL3" s="163"/>
      <c r="UOM3" s="163"/>
      <c r="UON3" s="163"/>
      <c r="UOO3" s="163"/>
      <c r="UOP3" s="163"/>
      <c r="UOQ3" s="163"/>
      <c r="UOR3" s="163"/>
      <c r="UOS3" s="163"/>
      <c r="UOT3" s="163"/>
      <c r="UOU3" s="163"/>
      <c r="UOV3" s="163"/>
      <c r="UOW3" s="163"/>
      <c r="UOX3" s="163"/>
      <c r="UOY3" s="163"/>
      <c r="UOZ3" s="163"/>
      <c r="UPA3" s="163"/>
      <c r="UPB3" s="163"/>
      <c r="UPC3" s="163"/>
      <c r="UPD3" s="163"/>
      <c r="UPE3" s="163"/>
      <c r="UPF3" s="163"/>
      <c r="UPG3" s="163"/>
      <c r="UPH3" s="163"/>
      <c r="UPI3" s="163"/>
      <c r="UPJ3" s="163"/>
      <c r="UPK3" s="163"/>
      <c r="UPL3" s="163"/>
      <c r="UPM3" s="163"/>
      <c r="UPN3" s="163"/>
      <c r="UPO3" s="163"/>
      <c r="UPP3" s="163"/>
      <c r="UPQ3" s="163"/>
      <c r="UPR3" s="163"/>
      <c r="UPS3" s="163"/>
      <c r="UPT3" s="163"/>
      <c r="UPU3" s="163"/>
      <c r="UPV3" s="163"/>
      <c r="UPW3" s="163"/>
      <c r="UPX3" s="163"/>
      <c r="UPY3" s="163"/>
      <c r="UPZ3" s="163"/>
      <c r="UQA3" s="163"/>
      <c r="UQB3" s="163"/>
      <c r="UQC3" s="163"/>
      <c r="UQD3" s="163"/>
      <c r="UQE3" s="163"/>
      <c r="UQF3" s="163"/>
      <c r="UQG3" s="163"/>
      <c r="UQH3" s="163"/>
      <c r="UQI3" s="163"/>
      <c r="UQJ3" s="163"/>
      <c r="UQK3" s="163"/>
      <c r="UQL3" s="163"/>
      <c r="UQM3" s="163"/>
      <c r="UQN3" s="163"/>
      <c r="UQO3" s="163"/>
      <c r="UQP3" s="163"/>
      <c r="UQQ3" s="163"/>
      <c r="UQR3" s="163"/>
      <c r="UQS3" s="163"/>
      <c r="UQT3" s="163"/>
      <c r="UQU3" s="163"/>
      <c r="UQV3" s="163"/>
      <c r="UQW3" s="163"/>
      <c r="UQX3" s="163"/>
      <c r="UQY3" s="163"/>
      <c r="UQZ3" s="163"/>
      <c r="URA3" s="163"/>
      <c r="URB3" s="163"/>
      <c r="URC3" s="163"/>
      <c r="URD3" s="163"/>
      <c r="URE3" s="163"/>
      <c r="URF3" s="163"/>
      <c r="URG3" s="163"/>
      <c r="URH3" s="163"/>
      <c r="URI3" s="163"/>
      <c r="URJ3" s="163"/>
      <c r="URK3" s="163"/>
      <c r="URL3" s="163"/>
      <c r="URM3" s="163"/>
      <c r="URN3" s="163"/>
      <c r="URO3" s="163"/>
      <c r="URP3" s="163"/>
      <c r="URQ3" s="163"/>
      <c r="URR3" s="163"/>
      <c r="URS3" s="163"/>
      <c r="URT3" s="163"/>
      <c r="URU3" s="163"/>
      <c r="URV3" s="163"/>
      <c r="URW3" s="163"/>
      <c r="URX3" s="163"/>
      <c r="URY3" s="163"/>
      <c r="URZ3" s="163"/>
      <c r="USA3" s="163"/>
      <c r="USB3" s="163"/>
      <c r="USC3" s="163"/>
      <c r="USD3" s="163"/>
      <c r="USE3" s="163"/>
      <c r="USF3" s="163"/>
      <c r="USG3" s="163"/>
      <c r="USH3" s="163"/>
      <c r="USI3" s="163"/>
      <c r="USJ3" s="163"/>
      <c r="USK3" s="163"/>
      <c r="USL3" s="163"/>
      <c r="USM3" s="163"/>
      <c r="USN3" s="163"/>
      <c r="USO3" s="163"/>
      <c r="USP3" s="163"/>
      <c r="USQ3" s="163"/>
      <c r="USR3" s="163"/>
      <c r="USS3" s="163"/>
      <c r="UST3" s="163"/>
      <c r="USU3" s="163"/>
      <c r="USV3" s="163"/>
      <c r="USW3" s="163"/>
      <c r="USX3" s="163"/>
      <c r="USY3" s="163"/>
      <c r="USZ3" s="163"/>
      <c r="UTA3" s="163"/>
      <c r="UTB3" s="163"/>
      <c r="UTC3" s="163"/>
      <c r="UTD3" s="163"/>
      <c r="UTE3" s="163"/>
      <c r="UTF3" s="163"/>
      <c r="UTG3" s="163"/>
      <c r="UTH3" s="163"/>
      <c r="UTI3" s="163"/>
      <c r="UTJ3" s="163"/>
      <c r="UTK3" s="163"/>
      <c r="UTL3" s="163"/>
      <c r="UTM3" s="163"/>
      <c r="UTN3" s="163"/>
      <c r="UTO3" s="163"/>
      <c r="UTP3" s="163"/>
      <c r="UTQ3" s="163"/>
      <c r="UTR3" s="163"/>
      <c r="UTS3" s="163"/>
      <c r="UTT3" s="163"/>
      <c r="UTU3" s="163"/>
      <c r="UTV3" s="163"/>
      <c r="UTW3" s="163"/>
      <c r="UTX3" s="163"/>
      <c r="UTY3" s="163"/>
      <c r="UTZ3" s="163"/>
      <c r="UUA3" s="163"/>
      <c r="UUB3" s="163"/>
      <c r="UUC3" s="163"/>
      <c r="UUD3" s="163"/>
      <c r="UUE3" s="163"/>
      <c r="UUF3" s="163"/>
      <c r="UUG3" s="163"/>
      <c r="UUH3" s="163"/>
      <c r="UUI3" s="163"/>
      <c r="UUJ3" s="163"/>
      <c r="UUK3" s="163"/>
      <c r="UUL3" s="163"/>
      <c r="UUM3" s="163"/>
      <c r="UUN3" s="163"/>
      <c r="UUO3" s="163"/>
      <c r="UUP3" s="163"/>
      <c r="UUQ3" s="163"/>
      <c r="UUR3" s="163"/>
      <c r="UUS3" s="163"/>
      <c r="UUT3" s="163"/>
      <c r="UUU3" s="163"/>
      <c r="UUV3" s="163"/>
      <c r="UUW3" s="163"/>
      <c r="UUX3" s="163"/>
      <c r="UUY3" s="163"/>
      <c r="UUZ3" s="163"/>
      <c r="UVA3" s="163"/>
      <c r="UVB3" s="163"/>
      <c r="UVC3" s="163"/>
      <c r="UVD3" s="163"/>
      <c r="UVE3" s="163"/>
      <c r="UVF3" s="163"/>
      <c r="UVG3" s="163"/>
      <c r="UVH3" s="163"/>
      <c r="UVI3" s="163"/>
      <c r="UVJ3" s="163"/>
      <c r="UVK3" s="163"/>
      <c r="UVL3" s="163"/>
      <c r="UVM3" s="163"/>
      <c r="UVN3" s="163"/>
      <c r="UVO3" s="163"/>
      <c r="UVP3" s="163"/>
      <c r="UVQ3" s="163"/>
      <c r="UVR3" s="163"/>
      <c r="UVS3" s="163"/>
      <c r="UVT3" s="163"/>
      <c r="UVU3" s="163"/>
      <c r="UVV3" s="163"/>
      <c r="UVW3" s="163"/>
      <c r="UVX3" s="163"/>
      <c r="UVY3" s="163"/>
      <c r="UVZ3" s="163"/>
      <c r="UWA3" s="163"/>
      <c r="UWB3" s="163"/>
      <c r="UWC3" s="163"/>
      <c r="UWD3" s="163"/>
      <c r="UWE3" s="163"/>
      <c r="UWF3" s="163"/>
      <c r="UWG3" s="163"/>
      <c r="UWH3" s="163"/>
      <c r="UWI3" s="163"/>
      <c r="UWJ3" s="163"/>
      <c r="UWK3" s="163"/>
      <c r="UWL3" s="163"/>
      <c r="UWM3" s="163"/>
      <c r="UWN3" s="163"/>
      <c r="UWO3" s="163"/>
      <c r="UWP3" s="163"/>
      <c r="UWQ3" s="163"/>
      <c r="UWR3" s="163"/>
      <c r="UWS3" s="163"/>
      <c r="UWT3" s="163"/>
      <c r="UWU3" s="163"/>
      <c r="UWV3" s="163"/>
      <c r="UWW3" s="163"/>
      <c r="UWX3" s="163"/>
      <c r="UWY3" s="163"/>
      <c r="UWZ3" s="163"/>
      <c r="UXA3" s="163"/>
      <c r="UXB3" s="163"/>
      <c r="UXC3" s="163"/>
      <c r="UXD3" s="163"/>
      <c r="UXE3" s="163"/>
      <c r="UXF3" s="163"/>
      <c r="UXG3" s="163"/>
      <c r="UXH3" s="163"/>
      <c r="UXI3" s="163"/>
      <c r="UXJ3" s="163"/>
      <c r="UXK3" s="163"/>
      <c r="UXL3" s="163"/>
      <c r="UXM3" s="163"/>
      <c r="UXN3" s="163"/>
      <c r="UXO3" s="163"/>
      <c r="UXP3" s="163"/>
      <c r="UXQ3" s="163"/>
      <c r="UXR3" s="163"/>
      <c r="UXS3" s="163"/>
      <c r="UXT3" s="163"/>
      <c r="UXU3" s="163"/>
      <c r="UXV3" s="163"/>
      <c r="UXW3" s="163"/>
      <c r="UXX3" s="163"/>
      <c r="UXY3" s="163"/>
      <c r="UXZ3" s="163"/>
      <c r="UYA3" s="163"/>
      <c r="UYB3" s="163"/>
      <c r="UYC3" s="163"/>
      <c r="UYD3" s="163"/>
      <c r="UYE3" s="163"/>
      <c r="UYF3" s="163"/>
      <c r="UYG3" s="163"/>
      <c r="UYH3" s="163"/>
      <c r="UYI3" s="163"/>
      <c r="UYJ3" s="163"/>
      <c r="UYK3" s="163"/>
      <c r="UYL3" s="163"/>
      <c r="UYM3" s="163"/>
      <c r="UYN3" s="163"/>
      <c r="UYO3" s="163"/>
      <c r="UYP3" s="163"/>
      <c r="UYQ3" s="163"/>
      <c r="UYR3" s="163"/>
      <c r="UYS3" s="163"/>
      <c r="UYT3" s="163"/>
      <c r="UYU3" s="163"/>
      <c r="UYV3" s="163"/>
      <c r="UYW3" s="163"/>
      <c r="UYX3" s="163"/>
      <c r="UYY3" s="163"/>
      <c r="UYZ3" s="163"/>
      <c r="UZA3" s="163"/>
      <c r="UZB3" s="163"/>
      <c r="UZC3" s="163"/>
      <c r="UZD3" s="163"/>
      <c r="UZE3" s="163"/>
      <c r="UZF3" s="163"/>
      <c r="UZG3" s="163"/>
      <c r="UZH3" s="163"/>
      <c r="UZI3" s="163"/>
      <c r="UZJ3" s="163"/>
      <c r="UZK3" s="163"/>
      <c r="UZL3" s="163"/>
      <c r="UZM3" s="163"/>
      <c r="UZN3" s="163"/>
      <c r="UZO3" s="163"/>
      <c r="UZP3" s="163"/>
      <c r="UZQ3" s="163"/>
      <c r="UZR3" s="163"/>
      <c r="UZS3" s="163"/>
      <c r="UZT3" s="163"/>
      <c r="UZU3" s="163"/>
      <c r="UZV3" s="163"/>
      <c r="UZW3" s="163"/>
      <c r="UZX3" s="163"/>
      <c r="UZY3" s="163"/>
      <c r="UZZ3" s="163"/>
      <c r="VAA3" s="163"/>
      <c r="VAB3" s="163"/>
      <c r="VAC3" s="163"/>
      <c r="VAD3" s="163"/>
      <c r="VAE3" s="163"/>
      <c r="VAF3" s="163"/>
      <c r="VAG3" s="163"/>
      <c r="VAH3" s="163"/>
      <c r="VAI3" s="163"/>
      <c r="VAJ3" s="163"/>
      <c r="VAK3" s="163"/>
      <c r="VAL3" s="163"/>
      <c r="VAM3" s="163"/>
      <c r="VAN3" s="163"/>
      <c r="VAO3" s="163"/>
      <c r="VAP3" s="163"/>
      <c r="VAQ3" s="163"/>
      <c r="VAR3" s="163"/>
      <c r="VAS3" s="163"/>
      <c r="VAT3" s="163"/>
      <c r="VAU3" s="163"/>
      <c r="VAV3" s="163"/>
      <c r="VAW3" s="163"/>
      <c r="VAX3" s="163"/>
      <c r="VAY3" s="163"/>
      <c r="VAZ3" s="163"/>
      <c r="VBA3" s="163"/>
      <c r="VBB3" s="163"/>
      <c r="VBC3" s="163"/>
      <c r="VBD3" s="163"/>
      <c r="VBE3" s="163"/>
      <c r="VBF3" s="163"/>
      <c r="VBG3" s="163"/>
      <c r="VBH3" s="163"/>
      <c r="VBI3" s="163"/>
      <c r="VBJ3" s="163"/>
      <c r="VBK3" s="163"/>
      <c r="VBL3" s="163"/>
      <c r="VBM3" s="163"/>
      <c r="VBN3" s="163"/>
      <c r="VBO3" s="163"/>
      <c r="VBP3" s="163"/>
      <c r="VBQ3" s="163"/>
      <c r="VBR3" s="163"/>
      <c r="VBS3" s="163"/>
      <c r="VBT3" s="163"/>
      <c r="VBU3" s="163"/>
      <c r="VBV3" s="163"/>
      <c r="VBW3" s="163"/>
      <c r="VBX3" s="163"/>
      <c r="VBY3" s="163"/>
      <c r="VBZ3" s="163"/>
      <c r="VCA3" s="163"/>
      <c r="VCB3" s="163"/>
      <c r="VCC3" s="163"/>
      <c r="VCD3" s="163"/>
      <c r="VCE3" s="163"/>
      <c r="VCF3" s="163"/>
      <c r="VCG3" s="163"/>
      <c r="VCH3" s="163"/>
      <c r="VCI3" s="163"/>
      <c r="VCJ3" s="163"/>
      <c r="VCK3" s="163"/>
      <c r="VCL3" s="163"/>
      <c r="VCM3" s="163"/>
      <c r="VCN3" s="163"/>
      <c r="VCO3" s="163"/>
      <c r="VCP3" s="163"/>
      <c r="VCQ3" s="163"/>
      <c r="VCR3" s="163"/>
      <c r="VCS3" s="163"/>
      <c r="VCT3" s="163"/>
      <c r="VCU3" s="163"/>
      <c r="VCV3" s="163"/>
      <c r="VCW3" s="163"/>
      <c r="VCX3" s="163"/>
      <c r="VCY3" s="163"/>
      <c r="VCZ3" s="163"/>
      <c r="VDA3" s="163"/>
      <c r="VDB3" s="163"/>
      <c r="VDC3" s="163"/>
      <c r="VDD3" s="163"/>
      <c r="VDE3" s="163"/>
      <c r="VDF3" s="163"/>
      <c r="VDG3" s="163"/>
      <c r="VDH3" s="163"/>
      <c r="VDI3" s="163"/>
      <c r="VDJ3" s="163"/>
      <c r="VDK3" s="163"/>
      <c r="VDL3" s="163"/>
      <c r="VDM3" s="163"/>
      <c r="VDN3" s="163"/>
      <c r="VDO3" s="163"/>
      <c r="VDP3" s="163"/>
      <c r="VDQ3" s="163"/>
      <c r="VDR3" s="163"/>
      <c r="VDS3" s="163"/>
      <c r="VDT3" s="163"/>
      <c r="VDU3" s="163"/>
      <c r="VDV3" s="163"/>
      <c r="VDW3" s="163"/>
      <c r="VDX3" s="163"/>
      <c r="VDY3" s="163"/>
      <c r="VDZ3" s="163"/>
      <c r="VEA3" s="163"/>
      <c r="VEB3" s="163"/>
      <c r="VEC3" s="163"/>
      <c r="VED3" s="163"/>
      <c r="VEE3" s="163"/>
      <c r="VEF3" s="163"/>
      <c r="VEG3" s="163"/>
      <c r="VEH3" s="163"/>
      <c r="VEI3" s="163"/>
      <c r="VEJ3" s="163"/>
      <c r="VEK3" s="163"/>
      <c r="VEL3" s="163"/>
      <c r="VEM3" s="163"/>
      <c r="VEN3" s="163"/>
      <c r="VEO3" s="163"/>
      <c r="VEP3" s="163"/>
      <c r="VEQ3" s="163"/>
      <c r="VER3" s="163"/>
      <c r="VES3" s="163"/>
      <c r="VET3" s="163"/>
      <c r="VEU3" s="163"/>
      <c r="VEV3" s="163"/>
      <c r="VEW3" s="163"/>
      <c r="VEX3" s="163"/>
      <c r="VEY3" s="163"/>
      <c r="VEZ3" s="163"/>
      <c r="VFA3" s="163"/>
      <c r="VFB3" s="163"/>
      <c r="VFC3" s="163"/>
      <c r="VFD3" s="163"/>
      <c r="VFE3" s="163"/>
      <c r="VFF3" s="163"/>
      <c r="VFG3" s="163"/>
      <c r="VFH3" s="163"/>
      <c r="VFI3" s="163"/>
      <c r="VFJ3" s="163"/>
      <c r="VFK3" s="163"/>
      <c r="VFL3" s="163"/>
      <c r="VFM3" s="163"/>
      <c r="VFN3" s="163"/>
      <c r="VFO3" s="163"/>
      <c r="VFP3" s="163"/>
      <c r="VFQ3" s="163"/>
      <c r="VFR3" s="163"/>
      <c r="VFS3" s="163"/>
      <c r="VFT3" s="163"/>
      <c r="VFU3" s="163"/>
      <c r="VFV3" s="163"/>
      <c r="VFW3" s="163"/>
      <c r="VFX3" s="163"/>
      <c r="VFY3" s="163"/>
      <c r="VFZ3" s="163"/>
      <c r="VGA3" s="163"/>
      <c r="VGB3" s="163"/>
      <c r="VGC3" s="163"/>
      <c r="VGD3" s="163"/>
      <c r="VGE3" s="163"/>
      <c r="VGF3" s="163"/>
      <c r="VGG3" s="163"/>
      <c r="VGH3" s="163"/>
      <c r="VGI3" s="163"/>
      <c r="VGJ3" s="163"/>
      <c r="VGK3" s="163"/>
      <c r="VGL3" s="163"/>
      <c r="VGM3" s="163"/>
      <c r="VGN3" s="163"/>
      <c r="VGO3" s="163"/>
      <c r="VGP3" s="163"/>
      <c r="VGQ3" s="163"/>
      <c r="VGR3" s="163"/>
      <c r="VGS3" s="163"/>
      <c r="VGT3" s="163"/>
      <c r="VGU3" s="163"/>
      <c r="VGV3" s="163"/>
      <c r="VGW3" s="163"/>
      <c r="VGX3" s="163"/>
      <c r="VGY3" s="163"/>
      <c r="VGZ3" s="163"/>
      <c r="VHA3" s="163"/>
      <c r="VHB3" s="163"/>
      <c r="VHC3" s="163"/>
      <c r="VHD3" s="163"/>
      <c r="VHE3" s="163"/>
      <c r="VHF3" s="163"/>
      <c r="VHG3" s="163"/>
      <c r="VHH3" s="163"/>
      <c r="VHI3" s="163"/>
      <c r="VHJ3" s="163"/>
      <c r="VHK3" s="163"/>
      <c r="VHL3" s="163"/>
      <c r="VHM3" s="163"/>
      <c r="VHN3" s="163"/>
      <c r="VHO3" s="163"/>
      <c r="VHP3" s="163"/>
      <c r="VHQ3" s="163"/>
      <c r="VHR3" s="163"/>
      <c r="VHS3" s="163"/>
      <c r="VHT3" s="163"/>
      <c r="VHU3" s="163"/>
      <c r="VHV3" s="163"/>
      <c r="VHW3" s="163"/>
      <c r="VHX3" s="163"/>
      <c r="VHY3" s="163"/>
      <c r="VHZ3" s="163"/>
      <c r="VIA3" s="163"/>
      <c r="VIB3" s="163"/>
      <c r="VIC3" s="163"/>
      <c r="VID3" s="163"/>
      <c r="VIE3" s="163"/>
      <c r="VIF3" s="163"/>
      <c r="VIG3" s="163"/>
      <c r="VIH3" s="163"/>
      <c r="VII3" s="163"/>
      <c r="VIJ3" s="163"/>
      <c r="VIK3" s="163"/>
      <c r="VIL3" s="163"/>
      <c r="VIM3" s="163"/>
      <c r="VIN3" s="163"/>
      <c r="VIO3" s="163"/>
      <c r="VIP3" s="163"/>
      <c r="VIQ3" s="163"/>
      <c r="VIR3" s="163"/>
      <c r="VIS3" s="163"/>
      <c r="VIT3" s="163"/>
      <c r="VIU3" s="163"/>
      <c r="VIV3" s="163"/>
      <c r="VIW3" s="163"/>
      <c r="VIX3" s="163"/>
      <c r="VIY3" s="163"/>
      <c r="VIZ3" s="163"/>
      <c r="VJA3" s="163"/>
      <c r="VJB3" s="163"/>
      <c r="VJC3" s="163"/>
      <c r="VJD3" s="163"/>
      <c r="VJE3" s="163"/>
      <c r="VJF3" s="163"/>
      <c r="VJG3" s="163"/>
      <c r="VJH3" s="163"/>
      <c r="VJI3" s="163"/>
      <c r="VJJ3" s="163"/>
      <c r="VJK3" s="163"/>
      <c r="VJL3" s="163"/>
      <c r="VJM3" s="163"/>
      <c r="VJN3" s="163"/>
      <c r="VJO3" s="163"/>
      <c r="VJP3" s="163"/>
      <c r="VJQ3" s="163"/>
      <c r="VJR3" s="163"/>
      <c r="VJS3" s="163"/>
      <c r="VJT3" s="163"/>
      <c r="VJU3" s="163"/>
      <c r="VJV3" s="163"/>
      <c r="VJW3" s="163"/>
      <c r="VJX3" s="163"/>
      <c r="VJY3" s="163"/>
      <c r="VJZ3" s="163"/>
      <c r="VKA3" s="163"/>
      <c r="VKB3" s="163"/>
      <c r="VKC3" s="163"/>
      <c r="VKD3" s="163"/>
      <c r="VKE3" s="163"/>
      <c r="VKF3" s="163"/>
      <c r="VKG3" s="163"/>
      <c r="VKH3" s="163"/>
      <c r="VKI3" s="163"/>
      <c r="VKJ3" s="163"/>
      <c r="VKK3" s="163"/>
      <c r="VKL3" s="163"/>
      <c r="VKM3" s="163"/>
      <c r="VKN3" s="163"/>
      <c r="VKO3" s="163"/>
      <c r="VKP3" s="163"/>
      <c r="VKQ3" s="163"/>
      <c r="VKR3" s="163"/>
      <c r="VKS3" s="163"/>
      <c r="VKT3" s="163"/>
      <c r="VKU3" s="163"/>
      <c r="VKV3" s="163"/>
      <c r="VKW3" s="163"/>
      <c r="VKX3" s="163"/>
      <c r="VKY3" s="163"/>
      <c r="VKZ3" s="163"/>
      <c r="VLA3" s="163"/>
      <c r="VLB3" s="163"/>
      <c r="VLC3" s="163"/>
      <c r="VLD3" s="163"/>
      <c r="VLE3" s="163"/>
      <c r="VLF3" s="163"/>
      <c r="VLG3" s="163"/>
      <c r="VLH3" s="163"/>
      <c r="VLI3" s="163"/>
      <c r="VLJ3" s="163"/>
      <c r="VLK3" s="163"/>
      <c r="VLL3" s="163"/>
      <c r="VLM3" s="163"/>
      <c r="VLN3" s="163"/>
      <c r="VLO3" s="163"/>
      <c r="VLP3" s="163"/>
      <c r="VLQ3" s="163"/>
      <c r="VLR3" s="163"/>
      <c r="VLS3" s="163"/>
      <c r="VLT3" s="163"/>
      <c r="VLU3" s="163"/>
      <c r="VLV3" s="163"/>
      <c r="VLW3" s="163"/>
      <c r="VLX3" s="163"/>
      <c r="VLY3" s="163"/>
      <c r="VLZ3" s="163"/>
      <c r="VMA3" s="163"/>
      <c r="VMB3" s="163"/>
      <c r="VMC3" s="163"/>
      <c r="VMD3" s="163"/>
      <c r="VME3" s="163"/>
      <c r="VMF3" s="163"/>
      <c r="VMG3" s="163"/>
      <c r="VMH3" s="163"/>
      <c r="VMI3" s="163"/>
      <c r="VMJ3" s="163"/>
      <c r="VMK3" s="163"/>
      <c r="VML3" s="163"/>
      <c r="VMM3" s="163"/>
      <c r="VMN3" s="163"/>
      <c r="VMO3" s="163"/>
      <c r="VMP3" s="163"/>
      <c r="VMQ3" s="163"/>
      <c r="VMR3" s="163"/>
      <c r="VMS3" s="163"/>
      <c r="VMT3" s="163"/>
      <c r="VMU3" s="163"/>
      <c r="VMV3" s="163"/>
      <c r="VMW3" s="163"/>
      <c r="VMX3" s="163"/>
      <c r="VMY3" s="163"/>
      <c r="VMZ3" s="163"/>
      <c r="VNA3" s="163"/>
      <c r="VNB3" s="163"/>
      <c r="VNC3" s="163"/>
      <c r="VND3" s="163"/>
      <c r="VNE3" s="163"/>
      <c r="VNF3" s="163"/>
      <c r="VNG3" s="163"/>
      <c r="VNH3" s="163"/>
      <c r="VNI3" s="163"/>
      <c r="VNJ3" s="163"/>
      <c r="VNK3" s="163"/>
      <c r="VNL3" s="163"/>
      <c r="VNM3" s="163"/>
      <c r="VNN3" s="163"/>
      <c r="VNO3" s="163"/>
      <c r="VNP3" s="163"/>
      <c r="VNQ3" s="163"/>
      <c r="VNR3" s="163"/>
      <c r="VNS3" s="163"/>
      <c r="VNT3" s="163"/>
      <c r="VNU3" s="163"/>
      <c r="VNV3" s="163"/>
      <c r="VNW3" s="163"/>
      <c r="VNX3" s="163"/>
      <c r="VNY3" s="163"/>
      <c r="VNZ3" s="163"/>
      <c r="VOA3" s="163"/>
      <c r="VOB3" s="163"/>
      <c r="VOC3" s="163"/>
      <c r="VOD3" s="163"/>
      <c r="VOE3" s="163"/>
      <c r="VOF3" s="163"/>
      <c r="VOG3" s="163"/>
      <c r="VOH3" s="163"/>
      <c r="VOI3" s="163"/>
      <c r="VOJ3" s="163"/>
      <c r="VOK3" s="163"/>
      <c r="VOL3" s="163"/>
      <c r="VOM3" s="163"/>
      <c r="VON3" s="163"/>
      <c r="VOO3" s="163"/>
      <c r="VOP3" s="163"/>
      <c r="VOQ3" s="163"/>
      <c r="VOR3" s="163"/>
      <c r="VOS3" s="163"/>
      <c r="VOT3" s="163"/>
      <c r="VOU3" s="163"/>
      <c r="VOV3" s="163"/>
      <c r="VOW3" s="163"/>
      <c r="VOX3" s="163"/>
      <c r="VOY3" s="163"/>
      <c r="VOZ3" s="163"/>
      <c r="VPA3" s="163"/>
      <c r="VPB3" s="163"/>
      <c r="VPC3" s="163"/>
      <c r="VPD3" s="163"/>
      <c r="VPE3" s="163"/>
      <c r="VPF3" s="163"/>
      <c r="VPG3" s="163"/>
      <c r="VPH3" s="163"/>
      <c r="VPI3" s="163"/>
      <c r="VPJ3" s="163"/>
      <c r="VPK3" s="163"/>
      <c r="VPL3" s="163"/>
      <c r="VPM3" s="163"/>
      <c r="VPN3" s="163"/>
      <c r="VPO3" s="163"/>
      <c r="VPP3" s="163"/>
      <c r="VPQ3" s="163"/>
      <c r="VPR3" s="163"/>
      <c r="VPS3" s="163"/>
      <c r="VPT3" s="163"/>
      <c r="VPU3" s="163"/>
      <c r="VPV3" s="163"/>
      <c r="VPW3" s="163"/>
      <c r="VPX3" s="163"/>
      <c r="VPY3" s="163"/>
      <c r="VPZ3" s="163"/>
      <c r="VQA3" s="163"/>
      <c r="VQB3" s="163"/>
      <c r="VQC3" s="163"/>
      <c r="VQD3" s="163"/>
      <c r="VQE3" s="163"/>
      <c r="VQF3" s="163"/>
      <c r="VQG3" s="163"/>
      <c r="VQH3" s="163"/>
      <c r="VQI3" s="163"/>
      <c r="VQJ3" s="163"/>
      <c r="VQK3" s="163"/>
      <c r="VQL3" s="163"/>
      <c r="VQM3" s="163"/>
      <c r="VQN3" s="163"/>
      <c r="VQO3" s="163"/>
      <c r="VQP3" s="163"/>
      <c r="VQQ3" s="163"/>
      <c r="VQR3" s="163"/>
      <c r="VQS3" s="163"/>
      <c r="VQT3" s="163"/>
      <c r="VQU3" s="163"/>
      <c r="VQV3" s="163"/>
      <c r="VQW3" s="163"/>
      <c r="VQX3" s="163"/>
      <c r="VQY3" s="163"/>
      <c r="VQZ3" s="163"/>
      <c r="VRA3" s="163"/>
      <c r="VRB3" s="163"/>
      <c r="VRC3" s="163"/>
      <c r="VRD3" s="163"/>
      <c r="VRE3" s="163"/>
      <c r="VRF3" s="163"/>
      <c r="VRG3" s="163"/>
      <c r="VRH3" s="163"/>
      <c r="VRI3" s="163"/>
      <c r="VRJ3" s="163"/>
      <c r="VRK3" s="163"/>
      <c r="VRL3" s="163"/>
      <c r="VRM3" s="163"/>
      <c r="VRN3" s="163"/>
      <c r="VRO3" s="163"/>
      <c r="VRP3" s="163"/>
      <c r="VRQ3" s="163"/>
      <c r="VRR3" s="163"/>
      <c r="VRS3" s="163"/>
      <c r="VRT3" s="163"/>
      <c r="VRU3" s="163"/>
      <c r="VRV3" s="163"/>
      <c r="VRW3" s="163"/>
      <c r="VRX3" s="163"/>
      <c r="VRY3" s="163"/>
      <c r="VRZ3" s="163"/>
      <c r="VSA3" s="163"/>
      <c r="VSB3" s="163"/>
      <c r="VSC3" s="163"/>
      <c r="VSD3" s="163"/>
      <c r="VSE3" s="163"/>
      <c r="VSF3" s="163"/>
      <c r="VSG3" s="163"/>
      <c r="VSH3" s="163"/>
      <c r="VSI3" s="163"/>
      <c r="VSJ3" s="163"/>
      <c r="VSK3" s="163"/>
      <c r="VSL3" s="163"/>
      <c r="VSM3" s="163"/>
      <c r="VSN3" s="163"/>
      <c r="VSO3" s="163"/>
      <c r="VSP3" s="163"/>
      <c r="VSQ3" s="163"/>
      <c r="VSR3" s="163"/>
      <c r="VSS3" s="163"/>
      <c r="VST3" s="163"/>
      <c r="VSU3" s="163"/>
      <c r="VSV3" s="163"/>
      <c r="VSW3" s="163"/>
      <c r="VSX3" s="163"/>
      <c r="VSY3" s="163"/>
      <c r="VSZ3" s="163"/>
      <c r="VTA3" s="163"/>
      <c r="VTB3" s="163"/>
      <c r="VTC3" s="163"/>
      <c r="VTD3" s="163"/>
      <c r="VTE3" s="163"/>
      <c r="VTF3" s="163"/>
      <c r="VTG3" s="163"/>
      <c r="VTH3" s="163"/>
      <c r="VTI3" s="163"/>
      <c r="VTJ3" s="163"/>
      <c r="VTK3" s="163"/>
      <c r="VTL3" s="163"/>
      <c r="VTM3" s="163"/>
      <c r="VTN3" s="163"/>
      <c r="VTO3" s="163"/>
      <c r="VTP3" s="163"/>
      <c r="VTQ3" s="163"/>
      <c r="VTR3" s="163"/>
      <c r="VTS3" s="163"/>
      <c r="VTT3" s="163"/>
      <c r="VTU3" s="163"/>
      <c r="VTV3" s="163"/>
      <c r="VTW3" s="163"/>
      <c r="VTX3" s="163"/>
      <c r="VTY3" s="163"/>
      <c r="VTZ3" s="163"/>
      <c r="VUA3" s="163"/>
      <c r="VUB3" s="163"/>
      <c r="VUC3" s="163"/>
      <c r="VUD3" s="163"/>
      <c r="VUE3" s="163"/>
      <c r="VUF3" s="163"/>
      <c r="VUG3" s="163"/>
      <c r="VUH3" s="163"/>
      <c r="VUI3" s="163"/>
      <c r="VUJ3" s="163"/>
      <c r="VUK3" s="163"/>
      <c r="VUL3" s="163"/>
      <c r="VUM3" s="163"/>
      <c r="VUN3" s="163"/>
      <c r="VUO3" s="163"/>
      <c r="VUP3" s="163"/>
      <c r="VUQ3" s="163"/>
      <c r="VUR3" s="163"/>
      <c r="VUS3" s="163"/>
      <c r="VUT3" s="163"/>
      <c r="VUU3" s="163"/>
      <c r="VUV3" s="163"/>
      <c r="VUW3" s="163"/>
      <c r="VUX3" s="163"/>
      <c r="VUY3" s="163"/>
      <c r="VUZ3" s="163"/>
      <c r="VVA3" s="163"/>
      <c r="VVB3" s="163"/>
      <c r="VVC3" s="163"/>
      <c r="VVD3" s="163"/>
      <c r="VVE3" s="163"/>
      <c r="VVF3" s="163"/>
      <c r="VVG3" s="163"/>
      <c r="VVH3" s="163"/>
      <c r="VVI3" s="163"/>
      <c r="VVJ3" s="163"/>
      <c r="VVK3" s="163"/>
      <c r="VVL3" s="163"/>
      <c r="VVM3" s="163"/>
      <c r="VVN3" s="163"/>
      <c r="VVO3" s="163"/>
      <c r="VVP3" s="163"/>
      <c r="VVQ3" s="163"/>
      <c r="VVR3" s="163"/>
      <c r="VVS3" s="163"/>
      <c r="VVT3" s="163"/>
      <c r="VVU3" s="163"/>
      <c r="VVV3" s="163"/>
      <c r="VVW3" s="163"/>
      <c r="VVX3" s="163"/>
      <c r="VVY3" s="163"/>
      <c r="VVZ3" s="163"/>
      <c r="VWA3" s="163"/>
      <c r="VWB3" s="163"/>
      <c r="VWC3" s="163"/>
      <c r="VWD3" s="163"/>
      <c r="VWE3" s="163"/>
      <c r="VWF3" s="163"/>
      <c r="VWG3" s="163"/>
      <c r="VWH3" s="163"/>
      <c r="VWI3" s="163"/>
      <c r="VWJ3" s="163"/>
      <c r="VWK3" s="163"/>
      <c r="VWL3" s="163"/>
      <c r="VWM3" s="163"/>
      <c r="VWN3" s="163"/>
      <c r="VWO3" s="163"/>
      <c r="VWP3" s="163"/>
      <c r="VWQ3" s="163"/>
      <c r="VWR3" s="163"/>
      <c r="VWS3" s="163"/>
      <c r="VWT3" s="163"/>
      <c r="VWU3" s="163"/>
      <c r="VWV3" s="163"/>
      <c r="VWW3" s="163"/>
      <c r="VWX3" s="163"/>
      <c r="VWY3" s="163"/>
      <c r="VWZ3" s="163"/>
      <c r="VXA3" s="163"/>
      <c r="VXB3" s="163"/>
      <c r="VXC3" s="163"/>
      <c r="VXD3" s="163"/>
      <c r="VXE3" s="163"/>
      <c r="VXF3" s="163"/>
      <c r="VXG3" s="163"/>
      <c r="VXH3" s="163"/>
      <c r="VXI3" s="163"/>
      <c r="VXJ3" s="163"/>
      <c r="VXK3" s="163"/>
      <c r="VXL3" s="163"/>
      <c r="VXM3" s="163"/>
      <c r="VXN3" s="163"/>
      <c r="VXO3" s="163"/>
      <c r="VXP3" s="163"/>
      <c r="VXQ3" s="163"/>
      <c r="VXR3" s="163"/>
      <c r="VXS3" s="163"/>
      <c r="VXT3" s="163"/>
      <c r="VXU3" s="163"/>
      <c r="VXV3" s="163"/>
      <c r="VXW3" s="163"/>
      <c r="VXX3" s="163"/>
      <c r="VXY3" s="163"/>
      <c r="VXZ3" s="163"/>
      <c r="VYA3" s="163"/>
      <c r="VYB3" s="163"/>
      <c r="VYC3" s="163"/>
      <c r="VYD3" s="163"/>
      <c r="VYE3" s="163"/>
      <c r="VYF3" s="163"/>
      <c r="VYG3" s="163"/>
      <c r="VYH3" s="163"/>
      <c r="VYI3" s="163"/>
      <c r="VYJ3" s="163"/>
      <c r="VYK3" s="163"/>
      <c r="VYL3" s="163"/>
      <c r="VYM3" s="163"/>
      <c r="VYN3" s="163"/>
      <c r="VYO3" s="163"/>
      <c r="VYP3" s="163"/>
      <c r="VYQ3" s="163"/>
      <c r="VYR3" s="163"/>
      <c r="VYS3" s="163"/>
      <c r="VYT3" s="163"/>
      <c r="VYU3" s="163"/>
      <c r="VYV3" s="163"/>
      <c r="VYW3" s="163"/>
      <c r="VYX3" s="163"/>
      <c r="VYY3" s="163"/>
      <c r="VYZ3" s="163"/>
      <c r="VZA3" s="163"/>
      <c r="VZB3" s="163"/>
      <c r="VZC3" s="163"/>
      <c r="VZD3" s="163"/>
      <c r="VZE3" s="163"/>
      <c r="VZF3" s="163"/>
      <c r="VZG3" s="163"/>
      <c r="VZH3" s="163"/>
      <c r="VZI3" s="163"/>
      <c r="VZJ3" s="163"/>
      <c r="VZK3" s="163"/>
      <c r="VZL3" s="163"/>
      <c r="VZM3" s="163"/>
      <c r="VZN3" s="163"/>
      <c r="VZO3" s="163"/>
      <c r="VZP3" s="163"/>
      <c r="VZQ3" s="163"/>
      <c r="VZR3" s="163"/>
      <c r="VZS3" s="163"/>
      <c r="VZT3" s="163"/>
      <c r="VZU3" s="163"/>
      <c r="VZV3" s="163"/>
      <c r="VZW3" s="163"/>
      <c r="VZX3" s="163"/>
      <c r="VZY3" s="163"/>
      <c r="VZZ3" s="163"/>
      <c r="WAA3" s="163"/>
      <c r="WAB3" s="163"/>
      <c r="WAC3" s="163"/>
      <c r="WAD3" s="163"/>
      <c r="WAE3" s="163"/>
      <c r="WAF3" s="163"/>
      <c r="WAG3" s="163"/>
      <c r="WAH3" s="163"/>
      <c r="WAI3" s="163"/>
      <c r="WAJ3" s="163"/>
      <c r="WAK3" s="163"/>
      <c r="WAL3" s="163"/>
      <c r="WAM3" s="163"/>
      <c r="WAN3" s="163"/>
      <c r="WAO3" s="163"/>
      <c r="WAP3" s="163"/>
      <c r="WAQ3" s="163"/>
      <c r="WAR3" s="163"/>
      <c r="WAS3" s="163"/>
      <c r="WAT3" s="163"/>
      <c r="WAU3" s="163"/>
      <c r="WAV3" s="163"/>
      <c r="WAW3" s="163"/>
      <c r="WAX3" s="163"/>
      <c r="WAY3" s="163"/>
      <c r="WAZ3" s="163"/>
      <c r="WBA3" s="163"/>
      <c r="WBB3" s="163"/>
      <c r="WBC3" s="163"/>
      <c r="WBD3" s="163"/>
      <c r="WBE3" s="163"/>
      <c r="WBF3" s="163"/>
      <c r="WBG3" s="163"/>
      <c r="WBH3" s="163"/>
      <c r="WBI3" s="163"/>
      <c r="WBJ3" s="163"/>
      <c r="WBK3" s="163"/>
      <c r="WBL3" s="163"/>
      <c r="WBM3" s="163"/>
      <c r="WBN3" s="163"/>
      <c r="WBO3" s="163"/>
      <c r="WBP3" s="163"/>
      <c r="WBQ3" s="163"/>
      <c r="WBR3" s="163"/>
      <c r="WBS3" s="163"/>
      <c r="WBT3" s="163"/>
      <c r="WBU3" s="163"/>
      <c r="WBV3" s="163"/>
      <c r="WBW3" s="163"/>
      <c r="WBX3" s="163"/>
      <c r="WBY3" s="163"/>
      <c r="WBZ3" s="163"/>
      <c r="WCA3" s="163"/>
      <c r="WCB3" s="163"/>
      <c r="WCC3" s="163"/>
      <c r="WCD3" s="163"/>
      <c r="WCE3" s="163"/>
      <c r="WCF3" s="163"/>
      <c r="WCG3" s="163"/>
      <c r="WCH3" s="163"/>
      <c r="WCI3" s="163"/>
      <c r="WCJ3" s="163"/>
      <c r="WCK3" s="163"/>
      <c r="WCL3" s="163"/>
      <c r="WCM3" s="163"/>
      <c r="WCN3" s="163"/>
      <c r="WCO3" s="163"/>
      <c r="WCP3" s="163"/>
      <c r="WCQ3" s="163"/>
      <c r="WCR3" s="163"/>
      <c r="WCS3" s="163"/>
      <c r="WCT3" s="163"/>
      <c r="WCU3" s="163"/>
      <c r="WCV3" s="163"/>
      <c r="WCW3" s="163"/>
      <c r="WCX3" s="163"/>
      <c r="WCY3" s="163"/>
      <c r="WCZ3" s="163"/>
      <c r="WDA3" s="163"/>
      <c r="WDB3" s="163"/>
      <c r="WDC3" s="163"/>
      <c r="WDD3" s="163"/>
      <c r="WDE3" s="163"/>
      <c r="WDF3" s="163"/>
      <c r="WDG3" s="163"/>
      <c r="WDH3" s="163"/>
      <c r="WDI3" s="163"/>
      <c r="WDJ3" s="163"/>
      <c r="WDK3" s="163"/>
      <c r="WDL3" s="163"/>
      <c r="WDM3" s="163"/>
      <c r="WDN3" s="163"/>
      <c r="WDO3" s="163"/>
      <c r="WDP3" s="163"/>
      <c r="WDQ3" s="163"/>
      <c r="WDR3" s="163"/>
      <c r="WDS3" s="163"/>
      <c r="WDT3" s="163"/>
      <c r="WDU3" s="163"/>
      <c r="WDV3" s="163"/>
      <c r="WDW3" s="163"/>
      <c r="WDX3" s="163"/>
      <c r="WDY3" s="163"/>
      <c r="WDZ3" s="163"/>
      <c r="WEA3" s="163"/>
      <c r="WEB3" s="163"/>
      <c r="WEC3" s="163"/>
      <c r="WED3" s="163"/>
      <c r="WEE3" s="163"/>
      <c r="WEF3" s="163"/>
      <c r="WEG3" s="163"/>
      <c r="WEH3" s="163"/>
      <c r="WEI3" s="163"/>
      <c r="WEJ3" s="163"/>
      <c r="WEK3" s="163"/>
      <c r="WEL3" s="163"/>
      <c r="WEM3" s="163"/>
      <c r="WEN3" s="163"/>
      <c r="WEO3" s="163"/>
      <c r="WEP3" s="163"/>
      <c r="WEQ3" s="163"/>
      <c r="WER3" s="163"/>
      <c r="WES3" s="163"/>
      <c r="WET3" s="163"/>
      <c r="WEU3" s="163"/>
      <c r="WEV3" s="163"/>
      <c r="WEW3" s="163"/>
      <c r="WEX3" s="163"/>
      <c r="WEY3" s="163"/>
      <c r="WEZ3" s="163"/>
      <c r="WFA3" s="163"/>
      <c r="WFB3" s="163"/>
      <c r="WFC3" s="163"/>
      <c r="WFD3" s="163"/>
      <c r="WFE3" s="163"/>
      <c r="WFF3" s="163"/>
      <c r="WFG3" s="163"/>
      <c r="WFH3" s="163"/>
      <c r="WFI3" s="163"/>
      <c r="WFJ3" s="163"/>
      <c r="WFK3" s="163"/>
      <c r="WFL3" s="163"/>
      <c r="WFM3" s="163"/>
      <c r="WFN3" s="163"/>
      <c r="WFO3" s="163"/>
      <c r="WFP3" s="163"/>
      <c r="WFQ3" s="163"/>
      <c r="WFR3" s="163"/>
      <c r="WFS3" s="163"/>
      <c r="WFT3" s="163"/>
      <c r="WFU3" s="163"/>
      <c r="WFV3" s="163"/>
      <c r="WFW3" s="163"/>
      <c r="WFX3" s="163"/>
      <c r="WFY3" s="163"/>
      <c r="WFZ3" s="163"/>
      <c r="WGA3" s="163"/>
      <c r="WGB3" s="163"/>
      <c r="WGC3" s="163"/>
      <c r="WGD3" s="163"/>
      <c r="WGE3" s="163"/>
      <c r="WGF3" s="163"/>
      <c r="WGG3" s="163"/>
      <c r="WGH3" s="163"/>
      <c r="WGI3" s="163"/>
      <c r="WGJ3" s="163"/>
      <c r="WGK3" s="163"/>
      <c r="WGL3" s="163"/>
      <c r="WGM3" s="163"/>
      <c r="WGN3" s="163"/>
      <c r="WGO3" s="163"/>
      <c r="WGP3" s="163"/>
      <c r="WGQ3" s="163"/>
      <c r="WGR3" s="163"/>
      <c r="WGS3" s="163"/>
      <c r="WGT3" s="163"/>
      <c r="WGU3" s="163"/>
      <c r="WGV3" s="163"/>
      <c r="WGW3" s="163"/>
      <c r="WGX3" s="163"/>
      <c r="WGY3" s="163"/>
      <c r="WGZ3" s="163"/>
      <c r="WHA3" s="163"/>
      <c r="WHB3" s="163"/>
      <c r="WHC3" s="163"/>
      <c r="WHD3" s="163"/>
      <c r="WHE3" s="163"/>
      <c r="WHF3" s="163"/>
      <c r="WHG3" s="163"/>
      <c r="WHH3" s="163"/>
      <c r="WHI3" s="163"/>
      <c r="WHJ3" s="163"/>
      <c r="WHK3" s="163"/>
      <c r="WHL3" s="163"/>
      <c r="WHM3" s="163"/>
      <c r="WHN3" s="163"/>
      <c r="WHO3" s="163"/>
      <c r="WHP3" s="163"/>
      <c r="WHQ3" s="163"/>
      <c r="WHR3" s="163"/>
      <c r="WHS3" s="163"/>
      <c r="WHT3" s="163"/>
      <c r="WHU3" s="163"/>
      <c r="WHV3" s="163"/>
      <c r="WHW3" s="163"/>
      <c r="WHX3" s="163"/>
      <c r="WHY3" s="163"/>
      <c r="WHZ3" s="163"/>
      <c r="WIA3" s="163"/>
      <c r="WIB3" s="163"/>
      <c r="WIC3" s="163"/>
      <c r="WID3" s="163"/>
      <c r="WIE3" s="163"/>
      <c r="WIF3" s="163"/>
      <c r="WIG3" s="163"/>
      <c r="WIH3" s="163"/>
      <c r="WII3" s="163"/>
      <c r="WIJ3" s="163"/>
      <c r="WIK3" s="163"/>
      <c r="WIL3" s="163"/>
      <c r="WIM3" s="163"/>
      <c r="WIN3" s="163"/>
      <c r="WIO3" s="163"/>
      <c r="WIP3" s="163"/>
      <c r="WIQ3" s="163"/>
      <c r="WIR3" s="163"/>
      <c r="WIS3" s="163"/>
      <c r="WIT3" s="163"/>
      <c r="WIU3" s="163"/>
      <c r="WIV3" s="163"/>
      <c r="WIW3" s="163"/>
      <c r="WIX3" s="163"/>
      <c r="WIY3" s="163"/>
      <c r="WIZ3" s="163"/>
      <c r="WJA3" s="163"/>
      <c r="WJB3" s="163"/>
      <c r="WJC3" s="163"/>
      <c r="WJD3" s="163"/>
      <c r="WJE3" s="163"/>
      <c r="WJF3" s="163"/>
      <c r="WJG3" s="163"/>
      <c r="WJH3" s="163"/>
      <c r="WJI3" s="163"/>
      <c r="WJJ3" s="163"/>
      <c r="WJK3" s="163"/>
      <c r="WJL3" s="163"/>
      <c r="WJM3" s="163"/>
      <c r="WJN3" s="163"/>
      <c r="WJO3" s="163"/>
      <c r="WJP3" s="163"/>
      <c r="WJQ3" s="163"/>
      <c r="WJR3" s="163"/>
      <c r="WJS3" s="163"/>
      <c r="WJT3" s="163"/>
      <c r="WJU3" s="163"/>
      <c r="WJV3" s="163"/>
      <c r="WJW3" s="163"/>
      <c r="WJX3" s="163"/>
      <c r="WJY3" s="163"/>
      <c r="WJZ3" s="163"/>
      <c r="WKA3" s="163"/>
      <c r="WKB3" s="163"/>
      <c r="WKC3" s="163"/>
      <c r="WKD3" s="163"/>
      <c r="WKE3" s="163"/>
      <c r="WKF3" s="163"/>
      <c r="WKG3" s="163"/>
      <c r="WKH3" s="163"/>
      <c r="WKI3" s="163"/>
      <c r="WKJ3" s="163"/>
      <c r="WKK3" s="163"/>
      <c r="WKL3" s="163"/>
      <c r="WKM3" s="163"/>
      <c r="WKN3" s="163"/>
      <c r="WKO3" s="163"/>
      <c r="WKP3" s="163"/>
      <c r="WKQ3" s="163"/>
      <c r="WKR3" s="163"/>
      <c r="WKS3" s="163"/>
      <c r="WKT3" s="163"/>
      <c r="WKU3" s="163"/>
      <c r="WKV3" s="163"/>
      <c r="WKW3" s="163"/>
      <c r="WKX3" s="163"/>
      <c r="WKY3" s="163"/>
      <c r="WKZ3" s="163"/>
      <c r="WLA3" s="163"/>
      <c r="WLB3" s="163"/>
      <c r="WLC3" s="163"/>
      <c r="WLD3" s="163"/>
      <c r="WLE3" s="163"/>
      <c r="WLF3" s="163"/>
      <c r="WLG3" s="163"/>
      <c r="WLH3" s="163"/>
      <c r="WLI3" s="163"/>
      <c r="WLJ3" s="163"/>
      <c r="WLK3" s="163"/>
      <c r="WLL3" s="163"/>
      <c r="WLM3" s="163"/>
      <c r="WLN3" s="163"/>
      <c r="WLO3" s="163"/>
      <c r="WLP3" s="163"/>
      <c r="WLQ3" s="163"/>
      <c r="WLR3" s="163"/>
      <c r="WLS3" s="163"/>
      <c r="WLT3" s="163"/>
      <c r="WLU3" s="163"/>
      <c r="WLV3" s="163"/>
      <c r="WLW3" s="163"/>
      <c r="WLX3" s="163"/>
      <c r="WLY3" s="163"/>
      <c r="WLZ3" s="163"/>
      <c r="WMA3" s="163"/>
      <c r="WMB3" s="163"/>
      <c r="WMC3" s="163"/>
      <c r="WMD3" s="163"/>
      <c r="WME3" s="163"/>
      <c r="WMF3" s="163"/>
      <c r="WMG3" s="163"/>
      <c r="WMH3" s="163"/>
      <c r="WMI3" s="163"/>
      <c r="WMJ3" s="163"/>
      <c r="WMK3" s="163"/>
      <c r="WML3" s="163"/>
      <c r="WMM3" s="163"/>
      <c r="WMN3" s="163"/>
      <c r="WMO3" s="163"/>
      <c r="WMP3" s="163"/>
      <c r="WMQ3" s="163"/>
      <c r="WMR3" s="163"/>
      <c r="WMS3" s="163"/>
      <c r="WMT3" s="163"/>
      <c r="WMU3" s="163"/>
      <c r="WMV3" s="163"/>
      <c r="WMW3" s="163"/>
      <c r="WMX3" s="163"/>
      <c r="WMY3" s="163"/>
      <c r="WMZ3" s="163"/>
      <c r="WNA3" s="163"/>
      <c r="WNB3" s="163"/>
      <c r="WNC3" s="163"/>
      <c r="WND3" s="163"/>
      <c r="WNE3" s="163"/>
      <c r="WNF3" s="163"/>
      <c r="WNG3" s="163"/>
      <c r="WNH3" s="163"/>
      <c r="WNI3" s="163"/>
      <c r="WNJ3" s="163"/>
      <c r="WNK3" s="163"/>
      <c r="WNL3" s="163"/>
      <c r="WNM3" s="163"/>
      <c r="WNN3" s="163"/>
      <c r="WNO3" s="163"/>
      <c r="WNP3" s="163"/>
      <c r="WNQ3" s="163"/>
      <c r="WNR3" s="163"/>
      <c r="WNS3" s="163"/>
      <c r="WNT3" s="163"/>
      <c r="WNU3" s="163"/>
      <c r="WNV3" s="163"/>
      <c r="WNW3" s="163"/>
      <c r="WNX3" s="163"/>
      <c r="WNY3" s="163"/>
      <c r="WNZ3" s="163"/>
      <c r="WOA3" s="163"/>
      <c r="WOB3" s="163"/>
      <c r="WOC3" s="163"/>
      <c r="WOD3" s="163"/>
      <c r="WOE3" s="163"/>
      <c r="WOF3" s="163"/>
      <c r="WOG3" s="163"/>
      <c r="WOH3" s="163"/>
      <c r="WOI3" s="163"/>
      <c r="WOJ3" s="163"/>
      <c r="WOK3" s="163"/>
      <c r="WOL3" s="163"/>
      <c r="WOM3" s="163"/>
      <c r="WON3" s="163"/>
      <c r="WOO3" s="163"/>
      <c r="WOP3" s="163"/>
      <c r="WOQ3" s="163"/>
      <c r="WOR3" s="163"/>
      <c r="WOS3" s="163"/>
      <c r="WOT3" s="163"/>
      <c r="WOU3" s="163"/>
      <c r="WOV3" s="163"/>
      <c r="WOW3" s="163"/>
      <c r="WOX3" s="163"/>
      <c r="WOY3" s="163"/>
      <c r="WOZ3" s="163"/>
      <c r="WPA3" s="163"/>
      <c r="WPB3" s="163"/>
      <c r="WPC3" s="163"/>
      <c r="WPD3" s="163"/>
      <c r="WPE3" s="163"/>
      <c r="WPF3" s="163"/>
      <c r="WPG3" s="163"/>
      <c r="WPH3" s="163"/>
      <c r="WPI3" s="163"/>
      <c r="WPJ3" s="163"/>
      <c r="WPK3" s="163"/>
      <c r="WPL3" s="163"/>
      <c r="WPM3" s="163"/>
      <c r="WPN3" s="163"/>
      <c r="WPO3" s="163"/>
      <c r="WPP3" s="163"/>
      <c r="WPQ3" s="163"/>
      <c r="WPR3" s="163"/>
      <c r="WPS3" s="163"/>
      <c r="WPT3" s="163"/>
      <c r="WPU3" s="163"/>
      <c r="WPV3" s="163"/>
      <c r="WPW3" s="163"/>
      <c r="WPX3" s="163"/>
      <c r="WPY3" s="163"/>
      <c r="WPZ3" s="163"/>
      <c r="WQA3" s="163"/>
      <c r="WQB3" s="163"/>
      <c r="WQC3" s="163"/>
      <c r="WQD3" s="163"/>
      <c r="WQE3" s="163"/>
      <c r="WQF3" s="163"/>
      <c r="WQG3" s="163"/>
      <c r="WQH3" s="163"/>
      <c r="WQI3" s="163"/>
      <c r="WQJ3" s="163"/>
      <c r="WQK3" s="163"/>
      <c r="WQL3" s="163"/>
      <c r="WQM3" s="163"/>
      <c r="WQN3" s="163"/>
      <c r="WQO3" s="163"/>
      <c r="WQP3" s="163"/>
      <c r="WQQ3" s="163"/>
      <c r="WQR3" s="163"/>
      <c r="WQS3" s="163"/>
      <c r="WQT3" s="163"/>
      <c r="WQU3" s="163"/>
      <c r="WQV3" s="163"/>
      <c r="WQW3" s="163"/>
      <c r="WQX3" s="163"/>
      <c r="WQY3" s="163"/>
      <c r="WQZ3" s="163"/>
      <c r="WRA3" s="163"/>
      <c r="WRB3" s="163"/>
      <c r="WRC3" s="163"/>
      <c r="WRD3" s="163"/>
      <c r="WRE3" s="163"/>
      <c r="WRF3" s="163"/>
      <c r="WRG3" s="163"/>
      <c r="WRH3" s="163"/>
      <c r="WRI3" s="163"/>
      <c r="WRJ3" s="163"/>
      <c r="WRK3" s="163"/>
      <c r="WRL3" s="163"/>
      <c r="WRM3" s="163"/>
      <c r="WRN3" s="163"/>
      <c r="WRO3" s="163"/>
      <c r="WRP3" s="163"/>
      <c r="WRQ3" s="163"/>
      <c r="WRR3" s="163"/>
      <c r="WRS3" s="163"/>
      <c r="WRT3" s="163"/>
      <c r="WRU3" s="163"/>
      <c r="WRV3" s="163"/>
      <c r="WRW3" s="163"/>
      <c r="WRX3" s="163"/>
      <c r="WRY3" s="163"/>
      <c r="WRZ3" s="163"/>
      <c r="WSA3" s="163"/>
      <c r="WSB3" s="163"/>
      <c r="WSC3" s="163"/>
      <c r="WSD3" s="163"/>
      <c r="WSE3" s="163"/>
      <c r="WSF3" s="163"/>
      <c r="WSG3" s="163"/>
      <c r="WSH3" s="163"/>
      <c r="WSI3" s="163"/>
      <c r="WSJ3" s="163"/>
      <c r="WSK3" s="163"/>
      <c r="WSL3" s="163"/>
      <c r="WSM3" s="163"/>
      <c r="WSN3" s="163"/>
      <c r="WSO3" s="163"/>
      <c r="WSP3" s="163"/>
      <c r="WSQ3" s="163"/>
      <c r="WSR3" s="163"/>
      <c r="WSS3" s="163"/>
      <c r="WST3" s="163"/>
      <c r="WSU3" s="163"/>
      <c r="WSV3" s="163"/>
      <c r="WSW3" s="163"/>
      <c r="WSX3" s="163"/>
      <c r="WSY3" s="163"/>
      <c r="WSZ3" s="163"/>
      <c r="WTA3" s="163"/>
      <c r="WTB3" s="163"/>
      <c r="WTC3" s="163"/>
      <c r="WTD3" s="163"/>
      <c r="WTE3" s="163"/>
      <c r="WTF3" s="163"/>
      <c r="WTG3" s="163"/>
      <c r="WTH3" s="163"/>
      <c r="WTI3" s="163"/>
      <c r="WTJ3" s="163"/>
      <c r="WTK3" s="163"/>
      <c r="WTL3" s="163"/>
      <c r="WTM3" s="163"/>
      <c r="WTN3" s="163"/>
      <c r="WTO3" s="163"/>
      <c r="WTP3" s="163"/>
      <c r="WTQ3" s="163"/>
      <c r="WTR3" s="163"/>
      <c r="WTS3" s="163"/>
      <c r="WTT3" s="163"/>
      <c r="WTU3" s="163"/>
      <c r="WTV3" s="163"/>
      <c r="WTW3" s="163"/>
      <c r="WTX3" s="163"/>
      <c r="WTY3" s="163"/>
      <c r="WTZ3" s="163"/>
      <c r="WUA3" s="163"/>
      <c r="WUB3" s="163"/>
      <c r="WUC3" s="163"/>
      <c r="WUD3" s="163"/>
      <c r="WUE3" s="163"/>
      <c r="WUF3" s="163"/>
      <c r="WUG3" s="163"/>
      <c r="WUH3" s="163"/>
      <c r="WUI3" s="163"/>
      <c r="WUJ3" s="163"/>
      <c r="WUK3" s="163"/>
      <c r="WUL3" s="163"/>
      <c r="WUM3" s="163"/>
      <c r="WUN3" s="163"/>
      <c r="WUO3" s="163"/>
      <c r="WUP3" s="163"/>
      <c r="WUQ3" s="163"/>
      <c r="WUR3" s="163"/>
      <c r="WUS3" s="163"/>
      <c r="WUT3" s="163"/>
      <c r="WUU3" s="163"/>
      <c r="WUV3" s="163"/>
      <c r="WUW3" s="163"/>
      <c r="WUX3" s="163"/>
      <c r="WUY3" s="163"/>
      <c r="WUZ3" s="163"/>
      <c r="WVA3" s="163"/>
      <c r="WVB3" s="163"/>
      <c r="WVC3" s="163"/>
      <c r="WVD3" s="163"/>
      <c r="WVE3" s="163"/>
      <c r="WVF3" s="163"/>
      <c r="WVG3" s="163"/>
      <c r="WVH3" s="163"/>
      <c r="WVI3" s="163"/>
      <c r="WVJ3" s="163"/>
      <c r="WVK3" s="163"/>
      <c r="WVL3" s="163"/>
      <c r="WVM3" s="163"/>
      <c r="WVN3" s="163"/>
      <c r="WVO3" s="163"/>
      <c r="WVP3" s="163"/>
      <c r="WVQ3" s="163"/>
      <c r="WVR3" s="163"/>
      <c r="WVS3" s="163"/>
      <c r="WVT3" s="163"/>
      <c r="WVU3" s="163"/>
      <c r="WVV3" s="163"/>
      <c r="WVW3" s="163"/>
      <c r="WVX3" s="163"/>
      <c r="WVY3" s="163"/>
      <c r="WVZ3" s="163"/>
      <c r="WWA3" s="163"/>
      <c r="WWB3" s="163"/>
      <c r="WWC3" s="163"/>
      <c r="WWD3" s="163"/>
      <c r="WWE3" s="163"/>
      <c r="WWF3" s="163"/>
      <c r="WWG3" s="163"/>
      <c r="WWH3" s="163"/>
      <c r="WWI3" s="163"/>
      <c r="WWJ3" s="163"/>
      <c r="WWK3" s="163"/>
      <c r="WWL3" s="163"/>
      <c r="WWM3" s="163"/>
      <c r="WWN3" s="163"/>
      <c r="WWO3" s="163"/>
      <c r="WWP3" s="163"/>
      <c r="WWQ3" s="163"/>
      <c r="WWR3" s="163"/>
      <c r="WWS3" s="163"/>
      <c r="WWT3" s="163"/>
      <c r="WWU3" s="163"/>
      <c r="WWV3" s="163"/>
      <c r="WWW3" s="163"/>
      <c r="WWX3" s="163"/>
      <c r="WWY3" s="163"/>
      <c r="WWZ3" s="163"/>
      <c r="WXA3" s="163"/>
      <c r="WXB3" s="163"/>
      <c r="WXC3" s="163"/>
      <c r="WXD3" s="163"/>
      <c r="WXE3" s="163"/>
      <c r="WXF3" s="163"/>
      <c r="WXG3" s="163"/>
      <c r="WXH3" s="163"/>
      <c r="WXI3" s="163"/>
      <c r="WXJ3" s="163"/>
      <c r="WXK3" s="163"/>
      <c r="WXL3" s="163"/>
      <c r="WXM3" s="163"/>
      <c r="WXN3" s="163"/>
      <c r="WXO3" s="163"/>
      <c r="WXP3" s="163"/>
      <c r="WXQ3" s="163"/>
      <c r="WXR3" s="163"/>
      <c r="WXS3" s="163"/>
      <c r="WXT3" s="163"/>
      <c r="WXU3" s="163"/>
      <c r="WXV3" s="163"/>
      <c r="WXW3" s="163"/>
      <c r="WXX3" s="163"/>
      <c r="WXY3" s="163"/>
      <c r="WXZ3" s="163"/>
      <c r="WYA3" s="163"/>
      <c r="WYB3" s="163"/>
      <c r="WYC3" s="163"/>
      <c r="WYD3" s="163"/>
      <c r="WYE3" s="163"/>
      <c r="WYF3" s="163"/>
      <c r="WYG3" s="163"/>
      <c r="WYH3" s="163"/>
      <c r="WYI3" s="163"/>
      <c r="WYJ3" s="163"/>
      <c r="WYK3" s="163"/>
      <c r="WYL3" s="163"/>
      <c r="WYM3" s="163"/>
      <c r="WYN3" s="163"/>
      <c r="WYO3" s="163"/>
      <c r="WYP3" s="163"/>
      <c r="WYQ3" s="163"/>
      <c r="WYR3" s="163"/>
      <c r="WYS3" s="163"/>
      <c r="WYT3" s="163"/>
      <c r="WYU3" s="163"/>
      <c r="WYV3" s="163"/>
      <c r="WYW3" s="163"/>
      <c r="WYX3" s="163"/>
      <c r="WYY3" s="163"/>
      <c r="WYZ3" s="163"/>
      <c r="WZA3" s="163"/>
      <c r="WZB3" s="163"/>
      <c r="WZC3" s="163"/>
      <c r="WZD3" s="163"/>
      <c r="WZE3" s="163"/>
      <c r="WZF3" s="163"/>
      <c r="WZG3" s="163"/>
      <c r="WZH3" s="163"/>
      <c r="WZI3" s="163"/>
      <c r="WZJ3" s="163"/>
      <c r="WZK3" s="163"/>
      <c r="WZL3" s="163"/>
      <c r="WZM3" s="163"/>
      <c r="WZN3" s="163"/>
      <c r="WZO3" s="163"/>
      <c r="WZP3" s="163"/>
      <c r="WZQ3" s="163"/>
      <c r="WZR3" s="163"/>
      <c r="WZS3" s="163"/>
      <c r="WZT3" s="163"/>
      <c r="WZU3" s="163"/>
      <c r="WZV3" s="163"/>
      <c r="WZW3" s="163"/>
      <c r="WZX3" s="163"/>
      <c r="WZY3" s="163"/>
      <c r="WZZ3" s="163"/>
      <c r="XAA3" s="163"/>
      <c r="XAB3" s="163"/>
      <c r="XAC3" s="163"/>
      <c r="XAD3" s="163"/>
      <c r="XAE3" s="163"/>
      <c r="XAF3" s="163"/>
      <c r="XAG3" s="163"/>
      <c r="XAH3" s="163"/>
      <c r="XAI3" s="163"/>
      <c r="XAJ3" s="163"/>
      <c r="XAK3" s="163"/>
      <c r="XAL3" s="163"/>
      <c r="XAM3" s="163"/>
      <c r="XAN3" s="163"/>
      <c r="XAO3" s="163"/>
      <c r="XAP3" s="163"/>
      <c r="XAQ3" s="163"/>
      <c r="XAR3" s="163"/>
      <c r="XAS3" s="163"/>
      <c r="XAT3" s="163"/>
      <c r="XAU3" s="163"/>
      <c r="XAV3" s="163"/>
      <c r="XAW3" s="163"/>
      <c r="XAX3" s="163"/>
      <c r="XAY3" s="163"/>
      <c r="XAZ3" s="163"/>
      <c r="XBA3" s="163"/>
      <c r="XBB3" s="163"/>
      <c r="XBC3" s="163"/>
      <c r="XBD3" s="163"/>
      <c r="XBE3" s="163"/>
      <c r="XBF3" s="163"/>
      <c r="XBG3" s="163"/>
      <c r="XBH3" s="163"/>
      <c r="XBI3" s="163"/>
      <c r="XBJ3" s="163"/>
      <c r="XBK3" s="163"/>
      <c r="XBL3" s="163"/>
      <c r="XBM3" s="163"/>
      <c r="XBN3" s="163"/>
      <c r="XBO3" s="163"/>
      <c r="XBP3" s="163"/>
      <c r="XBQ3" s="163"/>
      <c r="XBR3" s="163"/>
      <c r="XBS3" s="163"/>
      <c r="XBT3" s="163"/>
      <c r="XBU3" s="163"/>
      <c r="XBV3" s="163"/>
      <c r="XBW3" s="163"/>
      <c r="XBX3" s="163"/>
      <c r="XBY3" s="163"/>
      <c r="XBZ3" s="163"/>
      <c r="XCA3" s="163"/>
      <c r="XCB3" s="163"/>
      <c r="XCC3" s="163"/>
      <c r="XCD3" s="163"/>
      <c r="XCE3" s="163"/>
      <c r="XCF3" s="163"/>
      <c r="XCG3" s="163"/>
      <c r="XCH3" s="163"/>
      <c r="XCI3" s="163"/>
      <c r="XCJ3" s="163"/>
      <c r="XCK3" s="163"/>
      <c r="XCL3" s="163"/>
      <c r="XCM3" s="163"/>
      <c r="XCN3" s="163"/>
      <c r="XCO3" s="163"/>
      <c r="XCP3" s="163"/>
      <c r="XCQ3" s="163"/>
      <c r="XCR3" s="163"/>
      <c r="XCS3" s="163"/>
      <c r="XCT3" s="163"/>
      <c r="XCU3" s="163"/>
      <c r="XCV3" s="163"/>
      <c r="XCW3" s="163"/>
      <c r="XCX3" s="163"/>
      <c r="XCY3" s="163"/>
      <c r="XCZ3" s="163"/>
      <c r="XDA3" s="163"/>
      <c r="XDB3" s="163"/>
      <c r="XDC3" s="163"/>
      <c r="XDD3" s="163"/>
      <c r="XDE3" s="163"/>
      <c r="XDF3" s="163"/>
      <c r="XDG3" s="163"/>
      <c r="XDH3" s="163"/>
      <c r="XDI3" s="163"/>
      <c r="XDJ3" s="163"/>
      <c r="XDK3" s="163"/>
      <c r="XDL3" s="163"/>
      <c r="XDM3" s="163"/>
      <c r="XDN3" s="163"/>
      <c r="XDO3" s="163"/>
      <c r="XDP3" s="163"/>
      <c r="XDQ3" s="163"/>
      <c r="XDR3" s="163"/>
      <c r="XDS3" s="163"/>
      <c r="XDT3" s="163"/>
      <c r="XDU3" s="163"/>
      <c r="XDV3" s="163"/>
      <c r="XDW3" s="163"/>
      <c r="XDX3" s="163"/>
      <c r="XDY3" s="163"/>
      <c r="XDZ3" s="163"/>
      <c r="XEA3" s="163"/>
      <c r="XEB3" s="163"/>
      <c r="XEC3" s="163"/>
      <c r="XED3" s="163"/>
      <c r="XEE3" s="163"/>
      <c r="XEF3" s="163"/>
      <c r="XEG3" s="163"/>
      <c r="XEH3" s="163"/>
      <c r="XEI3" s="163"/>
    </row>
    <row r="4" s="163" customFormat="1" ht="39.75" customHeight="1" spans="1:4">
      <c r="A4" s="254" t="s">
        <v>1737</v>
      </c>
      <c r="B4" s="255" t="s">
        <v>1710</v>
      </c>
      <c r="C4" s="255" t="s">
        <v>1738</v>
      </c>
      <c r="D4" s="256" t="s">
        <v>1739</v>
      </c>
    </row>
    <row r="5" s="163" customFormat="1" ht="20.1" customHeight="1" spans="1:8">
      <c r="A5" s="431" t="s">
        <v>1709</v>
      </c>
      <c r="B5" s="432" t="s">
        <v>1715</v>
      </c>
      <c r="C5" s="433">
        <f>SUM(C6:C24)</f>
        <v>0</v>
      </c>
      <c r="D5" s="434">
        <f>SUM(D6:D24)</f>
        <v>0</v>
      </c>
      <c r="H5" s="435"/>
    </row>
    <row r="6" s="163" customFormat="1" ht="20.1" customHeight="1" spans="1:4">
      <c r="A6" s="436">
        <v>1</v>
      </c>
      <c r="B6" s="432" t="s">
        <v>1716</v>
      </c>
      <c r="C6" s="433"/>
      <c r="D6" s="434"/>
    </row>
    <row r="7" s="163" customFormat="1" ht="20.1" customHeight="1" spans="1:4">
      <c r="A7" s="436">
        <v>2</v>
      </c>
      <c r="B7" s="432" t="s">
        <v>1717</v>
      </c>
      <c r="C7" s="433"/>
      <c r="D7" s="434"/>
    </row>
    <row r="8" s="163" customFormat="1" ht="20.1" customHeight="1" spans="1:4">
      <c r="A8" s="436">
        <v>3</v>
      </c>
      <c r="B8" s="432" t="s">
        <v>1718</v>
      </c>
      <c r="C8" s="433"/>
      <c r="D8" s="434"/>
    </row>
    <row r="9" s="163" customFormat="1" ht="20.1" customHeight="1" spans="1:4">
      <c r="A9" s="436">
        <v>4</v>
      </c>
      <c r="B9" s="432" t="s">
        <v>1719</v>
      </c>
      <c r="C9" s="433"/>
      <c r="D9" s="434"/>
    </row>
    <row r="10" s="163" customFormat="1" ht="20.1" customHeight="1" spans="1:4">
      <c r="A10" s="436">
        <v>5</v>
      </c>
      <c r="B10" s="432" t="s">
        <v>1720</v>
      </c>
      <c r="C10" s="433"/>
      <c r="D10" s="434"/>
    </row>
    <row r="11" s="163" customFormat="1" ht="20.1" customHeight="1" spans="1:4">
      <c r="A11" s="436">
        <v>6</v>
      </c>
      <c r="B11" s="432" t="s">
        <v>1721</v>
      </c>
      <c r="C11" s="433"/>
      <c r="D11" s="434"/>
    </row>
    <row r="12" s="163" customFormat="1" ht="20.1" customHeight="1" spans="1:4">
      <c r="A12" s="436">
        <v>7</v>
      </c>
      <c r="B12" s="432" t="s">
        <v>1722</v>
      </c>
      <c r="C12" s="433"/>
      <c r="D12" s="434"/>
    </row>
    <row r="13" s="163" customFormat="1" ht="20.1" customHeight="1" spans="1:4">
      <c r="A13" s="436">
        <v>8</v>
      </c>
      <c r="B13" s="432" t="s">
        <v>1723</v>
      </c>
      <c r="C13" s="433"/>
      <c r="D13" s="434"/>
    </row>
    <row r="14" s="163" customFormat="1" ht="20.1" customHeight="1" spans="1:4">
      <c r="A14" s="436">
        <v>9</v>
      </c>
      <c r="B14" s="432" t="s">
        <v>1724</v>
      </c>
      <c r="C14" s="433"/>
      <c r="D14" s="434"/>
    </row>
    <row r="15" s="163" customFormat="1" ht="20.1" customHeight="1" spans="1:4">
      <c r="A15" s="436">
        <v>10</v>
      </c>
      <c r="B15" s="432" t="s">
        <v>1725</v>
      </c>
      <c r="C15" s="433"/>
      <c r="D15" s="434"/>
    </row>
    <row r="16" s="163" customFormat="1" ht="20.1" customHeight="1" spans="1:4">
      <c r="A16" s="436">
        <v>11</v>
      </c>
      <c r="B16" s="432" t="s">
        <v>1726</v>
      </c>
      <c r="C16" s="433"/>
      <c r="D16" s="434"/>
    </row>
    <row r="17" s="163" customFormat="1" ht="20.1" customHeight="1" spans="1:4">
      <c r="A17" s="436">
        <v>12</v>
      </c>
      <c r="B17" s="432" t="s">
        <v>1727</v>
      </c>
      <c r="C17" s="433"/>
      <c r="D17" s="434"/>
    </row>
    <row r="18" s="163" customFormat="1" ht="20.1" customHeight="1" spans="1:4">
      <c r="A18" s="436">
        <v>13</v>
      </c>
      <c r="B18" s="432" t="s">
        <v>1728</v>
      </c>
      <c r="C18" s="433"/>
      <c r="D18" s="434"/>
    </row>
    <row r="19" s="163" customFormat="1" ht="20.1" customHeight="1" spans="1:4">
      <c r="A19" s="436">
        <v>14</v>
      </c>
      <c r="B19" s="432" t="s">
        <v>1729</v>
      </c>
      <c r="C19" s="433"/>
      <c r="D19" s="434"/>
    </row>
    <row r="20" s="163" customFormat="1" ht="20.1" customHeight="1" spans="1:4">
      <c r="A20" s="436">
        <v>15</v>
      </c>
      <c r="B20" s="432" t="s">
        <v>1730</v>
      </c>
      <c r="C20" s="433"/>
      <c r="D20" s="434"/>
    </row>
    <row r="21" s="163" customFormat="1" ht="20.1" customHeight="1" spans="1:4">
      <c r="A21" s="436">
        <v>16</v>
      </c>
      <c r="B21" s="432" t="s">
        <v>1731</v>
      </c>
      <c r="C21" s="433"/>
      <c r="D21" s="434"/>
    </row>
    <row r="22" s="163" customFormat="1" ht="20.1" customHeight="1" spans="1:4">
      <c r="A22" s="436">
        <v>17</v>
      </c>
      <c r="B22" s="432" t="s">
        <v>1732</v>
      </c>
      <c r="C22" s="433"/>
      <c r="D22" s="434"/>
    </row>
    <row r="23" s="163" customFormat="1" ht="20.1" customHeight="1" spans="1:4">
      <c r="A23" s="436">
        <v>18</v>
      </c>
      <c r="B23" s="432" t="s">
        <v>1733</v>
      </c>
      <c r="C23" s="433"/>
      <c r="D23" s="434"/>
    </row>
    <row r="24" s="163" customFormat="1" ht="20.1" customHeight="1" spans="1:4">
      <c r="A24" s="436">
        <v>19</v>
      </c>
      <c r="B24" s="437" t="s">
        <v>1734</v>
      </c>
      <c r="C24" s="438"/>
      <c r="D24" s="439"/>
    </row>
    <row r="25" s="163" customFormat="1" ht="20.1" customHeight="1" spans="1:4">
      <c r="A25" s="440"/>
      <c r="B25" s="441"/>
      <c r="C25" s="441"/>
      <c r="D25" s="441"/>
    </row>
    <row r="26" s="163" customFormat="1" ht="20.1" customHeight="1" spans="1:4">
      <c r="A26" s="442"/>
      <c r="B26" s="443"/>
      <c r="C26" s="444"/>
      <c r="D26" s="444"/>
    </row>
    <row r="27" s="163" customFormat="1" ht="20.1" customHeight="1" spans="1:4">
      <c r="A27" s="426"/>
      <c r="B27" s="427"/>
      <c r="C27" s="428"/>
      <c r="D27" s="428"/>
    </row>
    <row r="28" s="163" customFormat="1" ht="20.1" customHeight="1" spans="1:4">
      <c r="A28" s="426"/>
      <c r="B28" s="427"/>
      <c r="C28" s="428"/>
      <c r="D28" s="428"/>
    </row>
    <row r="29" s="163" customFormat="1" ht="20.1" customHeight="1" spans="1:4">
      <c r="A29" s="426"/>
      <c r="B29" s="427"/>
      <c r="C29" s="428"/>
      <c r="D29" s="428"/>
    </row>
    <row r="30" s="163" customFormat="1" ht="20.1" customHeight="1" spans="1:4">
      <c r="A30" s="426"/>
      <c r="B30" s="427"/>
      <c r="C30" s="428"/>
      <c r="D30" s="428"/>
    </row>
  </sheetData>
  <mergeCells count="3">
    <mergeCell ref="A2:D2"/>
    <mergeCell ref="A3:D3"/>
    <mergeCell ref="A25:D2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1"/>
  <sheetViews>
    <sheetView showGridLines="0" workbookViewId="0">
      <selection activeCell="A1" sqref="A1"/>
    </sheetView>
  </sheetViews>
  <sheetFormatPr defaultColWidth="15.775" defaultRowHeight="14.25" outlineLevelCol="3"/>
  <cols>
    <col min="1" max="1" width="46.2166666666667" style="264" customWidth="1"/>
    <col min="2" max="16357" width="15.775" style="264" customWidth="1"/>
    <col min="16358" max="16384" width="15.775" style="264"/>
  </cols>
  <sheetData>
    <row r="1" s="402" customFormat="1" ht="21.9" customHeight="1" spans="1:4">
      <c r="A1" s="266" t="s">
        <v>1740</v>
      </c>
      <c r="B1" s="266"/>
      <c r="C1" s="266"/>
      <c r="D1" s="407"/>
    </row>
    <row r="2" s="402" customFormat="1" ht="44" customHeight="1" spans="1:4">
      <c r="A2" s="201" t="s">
        <v>1741</v>
      </c>
      <c r="B2" s="201"/>
      <c r="C2" s="201"/>
      <c r="D2" s="408"/>
    </row>
    <row r="3" s="402" customFormat="1" ht="23" customHeight="1" spans="1:4">
      <c r="A3" s="409"/>
      <c r="B3" s="203"/>
      <c r="C3" s="203"/>
      <c r="D3" s="266" t="s">
        <v>126</v>
      </c>
    </row>
    <row r="4" s="403" customFormat="1" ht="22.95" customHeight="1" spans="1:4">
      <c r="A4" s="410" t="s">
        <v>1742</v>
      </c>
      <c r="B4" s="411" t="s">
        <v>505</v>
      </c>
      <c r="C4" s="411" t="s">
        <v>1743</v>
      </c>
      <c r="D4" s="412" t="s">
        <v>1744</v>
      </c>
    </row>
    <row r="5" s="403" customFormat="1" ht="32" customHeight="1" spans="1:4">
      <c r="A5" s="413"/>
      <c r="B5" s="414"/>
      <c r="C5" s="414"/>
      <c r="D5" s="415"/>
    </row>
    <row r="6" s="402" customFormat="1" ht="21.9" customHeight="1" spans="1:4">
      <c r="A6" s="414" t="s">
        <v>1745</v>
      </c>
      <c r="B6" s="416">
        <f>SUM(B7:B30)</f>
        <v>654105</v>
      </c>
      <c r="C6" s="416">
        <f>SUM(C7:C30)</f>
        <v>605998</v>
      </c>
      <c r="D6" s="417">
        <f>(B6-C6)/C6</f>
        <v>0.0793847504447209</v>
      </c>
    </row>
    <row r="7" s="404" customFormat="1" ht="21.9" customHeight="1" spans="1:4">
      <c r="A7" s="418" t="s">
        <v>380</v>
      </c>
      <c r="B7" s="395">
        <v>55365</v>
      </c>
      <c r="C7" s="395">
        <v>60394</v>
      </c>
      <c r="D7" s="417">
        <f t="shared" ref="D7:D29" si="0">(B7-C7)/C7</f>
        <v>-0.0832698612444945</v>
      </c>
    </row>
    <row r="8" s="404" customFormat="1" ht="21.9" customHeight="1" spans="1:4">
      <c r="A8" s="418" t="s">
        <v>381</v>
      </c>
      <c r="B8" s="395">
        <v>306</v>
      </c>
      <c r="C8" s="395"/>
      <c r="D8" s="417">
        <v>1</v>
      </c>
    </row>
    <row r="9" s="403" customFormat="1" ht="21.9" customHeight="1" spans="1:4">
      <c r="A9" s="418" t="s">
        <v>382</v>
      </c>
      <c r="B9" s="395">
        <v>30152</v>
      </c>
      <c r="C9" s="395">
        <v>19990</v>
      </c>
      <c r="D9" s="417">
        <f t="shared" si="0"/>
        <v>0.508354177088544</v>
      </c>
    </row>
    <row r="10" s="403" customFormat="1" ht="21.9" customHeight="1" spans="1:4">
      <c r="A10" s="418" t="s">
        <v>383</v>
      </c>
      <c r="B10" s="395">
        <v>183092</v>
      </c>
      <c r="C10" s="395">
        <v>148649</v>
      </c>
      <c r="D10" s="417">
        <f t="shared" si="0"/>
        <v>0.231706906874584</v>
      </c>
    </row>
    <row r="11" s="403" customFormat="1" ht="21.9" customHeight="1" spans="1:4">
      <c r="A11" s="418" t="s">
        <v>384</v>
      </c>
      <c r="B11" s="395">
        <v>37691</v>
      </c>
      <c r="C11" s="395">
        <v>23758</v>
      </c>
      <c r="D11" s="417">
        <f t="shared" si="0"/>
        <v>0.58645508881219</v>
      </c>
    </row>
    <row r="12" s="403" customFormat="1" ht="21.9" customHeight="1" spans="1:4">
      <c r="A12" s="418" t="s">
        <v>385</v>
      </c>
      <c r="B12" s="395">
        <v>14028</v>
      </c>
      <c r="C12" s="395">
        <v>17334</v>
      </c>
      <c r="D12" s="417">
        <f t="shared" si="0"/>
        <v>-0.190723433714088</v>
      </c>
    </row>
    <row r="13" s="404" customFormat="1" ht="21.9" customHeight="1" spans="1:4">
      <c r="A13" s="418" t="s">
        <v>386</v>
      </c>
      <c r="B13" s="395">
        <v>98462</v>
      </c>
      <c r="C13" s="395">
        <v>97994</v>
      </c>
      <c r="D13" s="417">
        <f t="shared" si="0"/>
        <v>0.00477580260015919</v>
      </c>
    </row>
    <row r="14" s="404" customFormat="1" ht="21.9" customHeight="1" spans="1:4">
      <c r="A14" s="419" t="s">
        <v>387</v>
      </c>
      <c r="B14" s="395">
        <v>60968</v>
      </c>
      <c r="C14" s="395">
        <v>74320</v>
      </c>
      <c r="D14" s="417">
        <f t="shared" si="0"/>
        <v>-0.179655543595264</v>
      </c>
    </row>
    <row r="15" s="405" customFormat="1" ht="21.9" customHeight="1" spans="1:4">
      <c r="A15" s="418" t="s">
        <v>388</v>
      </c>
      <c r="B15" s="395">
        <v>5020</v>
      </c>
      <c r="C15" s="395">
        <v>632</v>
      </c>
      <c r="D15" s="417">
        <f t="shared" si="0"/>
        <v>6.94303797468354</v>
      </c>
    </row>
    <row r="16" s="404" customFormat="1" ht="21.9" customHeight="1" spans="1:4">
      <c r="A16" s="418" t="s">
        <v>389</v>
      </c>
      <c r="B16" s="395">
        <v>38418</v>
      </c>
      <c r="C16" s="395">
        <v>42112</v>
      </c>
      <c r="D16" s="417">
        <f t="shared" si="0"/>
        <v>-0.0877184650455927</v>
      </c>
    </row>
    <row r="17" s="404" customFormat="1" ht="21.9" customHeight="1" spans="1:4">
      <c r="A17" s="418" t="s">
        <v>390</v>
      </c>
      <c r="B17" s="395">
        <v>52160</v>
      </c>
      <c r="C17" s="395">
        <v>51524</v>
      </c>
      <c r="D17" s="417">
        <f t="shared" si="0"/>
        <v>0.0123437621302694</v>
      </c>
    </row>
    <row r="18" s="404" customFormat="1" ht="21.9" customHeight="1" spans="1:4">
      <c r="A18" s="418" t="s">
        <v>391</v>
      </c>
      <c r="B18" s="395">
        <v>5644</v>
      </c>
      <c r="C18" s="395">
        <v>7153</v>
      </c>
      <c r="D18" s="417">
        <f t="shared" si="0"/>
        <v>-0.210960436180624</v>
      </c>
    </row>
    <row r="19" s="406" customFormat="1" ht="21.9" customHeight="1" spans="1:4">
      <c r="A19" s="418" t="s">
        <v>1746</v>
      </c>
      <c r="B19" s="395">
        <v>36641</v>
      </c>
      <c r="C19" s="395">
        <v>24114</v>
      </c>
      <c r="D19" s="417">
        <f t="shared" si="0"/>
        <v>0.519490752260098</v>
      </c>
    </row>
    <row r="20" s="406" customFormat="1" ht="21.9" customHeight="1" spans="1:4">
      <c r="A20" s="418" t="s">
        <v>393</v>
      </c>
      <c r="B20" s="395"/>
      <c r="C20" s="395"/>
      <c r="D20" s="417"/>
    </row>
    <row r="21" s="406" customFormat="1" ht="21.9" customHeight="1" spans="1:4">
      <c r="A21" s="418" t="s">
        <v>394</v>
      </c>
      <c r="B21" s="395">
        <v>2000</v>
      </c>
      <c r="C21" s="395">
        <v>278</v>
      </c>
      <c r="D21" s="417">
        <f t="shared" si="0"/>
        <v>6.19424460431655</v>
      </c>
    </row>
    <row r="22" s="406" customFormat="1" ht="21.9" customHeight="1" spans="1:4">
      <c r="A22" s="418" t="s">
        <v>395</v>
      </c>
      <c r="B22" s="395"/>
      <c r="C22" s="395"/>
      <c r="D22" s="417"/>
    </row>
    <row r="23" s="406" customFormat="1" ht="21.9" customHeight="1" spans="1:4">
      <c r="A23" s="420" t="s">
        <v>396</v>
      </c>
      <c r="B23" s="395">
        <v>4401</v>
      </c>
      <c r="C23" s="395">
        <v>1960</v>
      </c>
      <c r="D23" s="417">
        <f t="shared" si="0"/>
        <v>1.24540816326531</v>
      </c>
    </row>
    <row r="24" s="406" customFormat="1" ht="21.9" customHeight="1" spans="1:4">
      <c r="A24" s="418" t="s">
        <v>397</v>
      </c>
      <c r="B24" s="395">
        <v>383</v>
      </c>
      <c r="C24" s="395">
        <v>243</v>
      </c>
      <c r="D24" s="417">
        <f t="shared" si="0"/>
        <v>0.576131687242798</v>
      </c>
    </row>
    <row r="25" s="406" customFormat="1" ht="21.9" customHeight="1" spans="1:4">
      <c r="A25" s="418" t="s">
        <v>398</v>
      </c>
      <c r="B25" s="395">
        <v>200</v>
      </c>
      <c r="C25" s="395">
        <v>400</v>
      </c>
      <c r="D25" s="417">
        <f t="shared" si="0"/>
        <v>-0.5</v>
      </c>
    </row>
    <row r="26" s="406" customFormat="1" ht="21.9" customHeight="1" spans="1:4">
      <c r="A26" s="418" t="s">
        <v>399</v>
      </c>
      <c r="B26" s="395">
        <v>3824</v>
      </c>
      <c r="C26" s="395">
        <v>2343</v>
      </c>
      <c r="D26" s="417">
        <f t="shared" si="0"/>
        <v>0.63209560392659</v>
      </c>
    </row>
    <row r="27" s="406" customFormat="1" ht="21.9" customHeight="1" spans="1:4">
      <c r="A27" s="421" t="s">
        <v>1747</v>
      </c>
      <c r="B27" s="395">
        <v>10000</v>
      </c>
      <c r="C27" s="395">
        <v>10000</v>
      </c>
      <c r="D27" s="417"/>
    </row>
    <row r="28" s="406" customFormat="1" ht="21.9" customHeight="1" spans="1:4">
      <c r="A28" s="421" t="s">
        <v>1748</v>
      </c>
      <c r="B28" s="395"/>
      <c r="C28" s="395"/>
      <c r="D28" s="417"/>
    </row>
    <row r="29" s="406" customFormat="1" ht="21.9" customHeight="1" spans="1:4">
      <c r="A29" s="421" t="s">
        <v>400</v>
      </c>
      <c r="B29" s="395">
        <v>15200</v>
      </c>
      <c r="C29" s="395">
        <v>22800</v>
      </c>
      <c r="D29" s="417">
        <f t="shared" si="0"/>
        <v>-0.333333333333333</v>
      </c>
    </row>
    <row r="30" s="406" customFormat="1" ht="21.9" customHeight="1" spans="1:4">
      <c r="A30" s="422" t="s">
        <v>401</v>
      </c>
      <c r="B30" s="423">
        <v>150</v>
      </c>
      <c r="C30" s="422"/>
      <c r="D30" s="424">
        <v>1</v>
      </c>
    </row>
    <row r="31" s="406" customFormat="1" ht="33" customHeight="1" spans="1:4">
      <c r="A31" s="425"/>
      <c r="B31" s="425"/>
      <c r="C31" s="425"/>
      <c r="D31" s="425"/>
    </row>
  </sheetData>
  <mergeCells count="6">
    <mergeCell ref="A2:D2"/>
    <mergeCell ref="A31:D31"/>
    <mergeCell ref="A4:A5"/>
    <mergeCell ref="B4:B5"/>
    <mergeCell ref="C4:C5"/>
    <mergeCell ref="D4:D5"/>
  </mergeCells>
  <printOptions horizontalCentered="1"/>
  <pageMargins left="0.707638888888889" right="0.707638888888889" top="0.751388888888889" bottom="0.751388888888889" header="0.310416666666667" footer="0.310416666666667"/>
  <pageSetup paperSize="9" scale="95" fitToHeight="0"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B28"/>
  <sheetViews>
    <sheetView workbookViewId="0">
      <selection activeCell="F9" sqref="F9"/>
    </sheetView>
  </sheetViews>
  <sheetFormatPr defaultColWidth="9" defaultRowHeight="14.25"/>
  <cols>
    <col min="1" max="1" width="5.21666666666667" style="315" customWidth="1"/>
    <col min="2" max="2" width="48" style="315" customWidth="1"/>
    <col min="3" max="3" width="10.775" style="388" customWidth="1"/>
    <col min="4" max="4" width="24.775" style="389" customWidth="1"/>
    <col min="5" max="16384" width="9" style="315"/>
  </cols>
  <sheetData>
    <row r="1" ht="21.9" customHeight="1" spans="1:3">
      <c r="A1" s="266" t="s">
        <v>1749</v>
      </c>
      <c r="C1" s="390"/>
    </row>
    <row r="2" ht="46.05" customHeight="1" spans="1:4">
      <c r="A2" s="201" t="s">
        <v>1750</v>
      </c>
      <c r="B2" s="202"/>
      <c r="C2" s="202"/>
      <c r="D2" s="202"/>
    </row>
    <row r="3" ht="20.1" customHeight="1" spans="1:4">
      <c r="A3" s="203"/>
      <c r="B3" s="203"/>
      <c r="D3" s="391" t="s">
        <v>126</v>
      </c>
    </row>
    <row r="4" ht="32.25" customHeight="1" spans="1:4">
      <c r="A4" s="392" t="s">
        <v>1709</v>
      </c>
      <c r="B4" s="376" t="s">
        <v>1751</v>
      </c>
      <c r="C4" s="176" t="s">
        <v>1752</v>
      </c>
      <c r="D4" s="176" t="s">
        <v>1753</v>
      </c>
    </row>
    <row r="5" customFormat="1" ht="30.6" customHeight="1" spans="1:236">
      <c r="A5" s="393">
        <v>1</v>
      </c>
      <c r="B5" s="394" t="s">
        <v>1754</v>
      </c>
      <c r="C5" s="395">
        <v>800</v>
      </c>
      <c r="D5" s="396" t="s">
        <v>1755</v>
      </c>
      <c r="E5" s="397"/>
      <c r="F5" s="397"/>
      <c r="G5" s="397"/>
      <c r="H5" s="397"/>
      <c r="I5" s="397"/>
      <c r="J5" s="397"/>
      <c r="K5" s="397"/>
      <c r="L5" s="397"/>
      <c r="M5" s="397"/>
      <c r="N5" s="397"/>
      <c r="O5" s="397"/>
      <c r="P5" s="397"/>
      <c r="Q5" s="397"/>
      <c r="R5" s="397"/>
      <c r="S5" s="397"/>
      <c r="T5" s="397"/>
      <c r="U5" s="397"/>
      <c r="V5" s="397"/>
      <c r="W5" s="397"/>
      <c r="X5" s="397"/>
      <c r="Y5" s="397"/>
      <c r="Z5" s="397"/>
      <c r="AA5" s="397"/>
      <c r="AB5" s="397"/>
      <c r="AC5" s="397"/>
      <c r="AD5" s="397"/>
      <c r="AE5" s="397"/>
      <c r="AF5" s="397"/>
      <c r="AG5" s="397"/>
      <c r="AH5" s="397"/>
      <c r="AI5" s="397"/>
      <c r="AJ5" s="397"/>
      <c r="AK5" s="397"/>
      <c r="AL5" s="397"/>
      <c r="AM5" s="397"/>
      <c r="AN5" s="397"/>
      <c r="AO5" s="397"/>
      <c r="AP5" s="397"/>
      <c r="AQ5" s="397"/>
      <c r="AR5" s="397"/>
      <c r="AS5" s="397"/>
      <c r="AT5" s="397"/>
      <c r="AU5" s="397"/>
      <c r="AV5" s="397"/>
      <c r="AW5" s="397"/>
      <c r="AX5" s="397"/>
      <c r="AY5" s="397"/>
      <c r="AZ5" s="397"/>
      <c r="BA5" s="397"/>
      <c r="BB5" s="397"/>
      <c r="BC5" s="397"/>
      <c r="BD5" s="397"/>
      <c r="BE5" s="397"/>
      <c r="BF5" s="397"/>
      <c r="BG5" s="397"/>
      <c r="BH5" s="397"/>
      <c r="BI5" s="397"/>
      <c r="BJ5" s="397"/>
      <c r="BK5" s="397"/>
      <c r="BL5" s="397"/>
      <c r="BM5" s="397"/>
      <c r="BN5" s="397"/>
      <c r="BO5" s="397"/>
      <c r="BP5" s="397"/>
      <c r="BQ5" s="397"/>
      <c r="BR5" s="397"/>
      <c r="BS5" s="397"/>
      <c r="BT5" s="397"/>
      <c r="BU5" s="397"/>
      <c r="BV5" s="397"/>
      <c r="BW5" s="397"/>
      <c r="BX5" s="397"/>
      <c r="BY5" s="397"/>
      <c r="BZ5" s="397"/>
      <c r="CA5" s="397"/>
      <c r="CB5" s="397"/>
      <c r="CC5" s="397"/>
      <c r="CD5" s="397"/>
      <c r="CE5" s="397"/>
      <c r="CF5" s="397"/>
      <c r="CG5" s="397"/>
      <c r="CH5" s="397"/>
      <c r="CI5" s="397"/>
      <c r="CJ5" s="397"/>
      <c r="CK5" s="397"/>
      <c r="CL5" s="397"/>
      <c r="CM5" s="397"/>
      <c r="CN5" s="397"/>
      <c r="CO5" s="397"/>
      <c r="CP5" s="397"/>
      <c r="CQ5" s="397"/>
      <c r="CR5" s="397"/>
      <c r="CS5" s="397"/>
      <c r="CT5" s="397"/>
      <c r="CU5" s="397"/>
      <c r="CV5" s="397"/>
      <c r="CW5" s="397"/>
      <c r="CX5" s="397"/>
      <c r="CY5" s="397"/>
      <c r="CZ5" s="397"/>
      <c r="DA5" s="397"/>
      <c r="DB5" s="397"/>
      <c r="DC5" s="397"/>
      <c r="DD5" s="397"/>
      <c r="DE5" s="397"/>
      <c r="DF5" s="397"/>
      <c r="DG5" s="397"/>
      <c r="DH5" s="397"/>
      <c r="DI5" s="397"/>
      <c r="DJ5" s="397"/>
      <c r="DK5" s="397"/>
      <c r="DL5" s="397"/>
      <c r="DM5" s="397"/>
      <c r="DN5" s="397"/>
      <c r="DO5" s="397"/>
      <c r="DP5" s="397"/>
      <c r="DQ5" s="397"/>
      <c r="DR5" s="397"/>
      <c r="DS5" s="397"/>
      <c r="DT5" s="397"/>
      <c r="DU5" s="397"/>
      <c r="DV5" s="397"/>
      <c r="DW5" s="397"/>
      <c r="DX5" s="397"/>
      <c r="DY5" s="397"/>
      <c r="DZ5" s="397"/>
      <c r="EA5" s="397"/>
      <c r="EB5" s="397"/>
      <c r="EC5" s="397"/>
      <c r="ED5" s="397"/>
      <c r="EE5" s="397"/>
      <c r="EF5" s="397"/>
      <c r="EG5" s="397"/>
      <c r="EH5" s="397"/>
      <c r="EI5" s="397"/>
      <c r="EJ5" s="397"/>
      <c r="EK5" s="397"/>
      <c r="EL5" s="397"/>
      <c r="EM5" s="397"/>
      <c r="EN5" s="397"/>
      <c r="EO5" s="397"/>
      <c r="EP5" s="397"/>
      <c r="EQ5" s="397"/>
      <c r="ER5" s="397"/>
      <c r="ES5" s="397"/>
      <c r="ET5" s="397"/>
      <c r="EU5" s="397"/>
      <c r="EV5" s="397"/>
      <c r="EW5" s="397"/>
      <c r="EX5" s="397"/>
      <c r="EY5" s="397"/>
      <c r="EZ5" s="397"/>
      <c r="FA5" s="397"/>
      <c r="FB5" s="397"/>
      <c r="FC5" s="397"/>
      <c r="FD5" s="397"/>
      <c r="FE5" s="397"/>
      <c r="FF5" s="397"/>
      <c r="FG5" s="397"/>
      <c r="FH5" s="397"/>
      <c r="FI5" s="397"/>
      <c r="FJ5" s="397"/>
      <c r="FK5" s="397"/>
      <c r="FL5" s="397"/>
      <c r="FM5" s="397"/>
      <c r="FN5" s="397"/>
      <c r="FO5" s="397"/>
      <c r="FP5" s="397"/>
      <c r="FQ5" s="397"/>
      <c r="FR5" s="397"/>
      <c r="FS5" s="397"/>
      <c r="FT5" s="397"/>
      <c r="FU5" s="397"/>
      <c r="FV5" s="397"/>
      <c r="FW5" s="397"/>
      <c r="FX5" s="397"/>
      <c r="FY5" s="397"/>
      <c r="FZ5" s="397"/>
      <c r="GA5" s="397"/>
      <c r="GB5" s="397"/>
      <c r="GC5" s="397"/>
      <c r="GD5" s="397"/>
      <c r="GE5" s="397"/>
      <c r="GF5" s="397"/>
      <c r="GG5" s="397"/>
      <c r="GH5" s="397"/>
      <c r="GI5" s="397"/>
      <c r="GJ5" s="397"/>
      <c r="GK5" s="397"/>
      <c r="GL5" s="397"/>
      <c r="GM5" s="397"/>
      <c r="GN5" s="397"/>
      <c r="GO5" s="397"/>
      <c r="GP5" s="397"/>
      <c r="GQ5" s="397"/>
      <c r="GR5" s="397"/>
      <c r="GS5" s="397"/>
      <c r="GT5" s="397"/>
      <c r="GU5" s="397"/>
      <c r="GV5" s="397"/>
      <c r="GW5" s="397"/>
      <c r="GX5" s="397"/>
      <c r="GY5" s="397"/>
      <c r="GZ5" s="397"/>
      <c r="HA5" s="397"/>
      <c r="HB5" s="397"/>
      <c r="HC5" s="397"/>
      <c r="HD5" s="397"/>
      <c r="HE5" s="397"/>
      <c r="HF5" s="397"/>
      <c r="HG5" s="397"/>
      <c r="HH5" s="397"/>
      <c r="HI5" s="397"/>
      <c r="HJ5" s="397"/>
      <c r="HK5" s="397"/>
      <c r="HL5" s="397"/>
      <c r="HM5" s="397"/>
      <c r="HN5" s="397"/>
      <c r="HO5" s="397"/>
      <c r="HP5" s="397"/>
      <c r="HQ5" s="397"/>
      <c r="HR5" s="397"/>
      <c r="HS5" s="397"/>
      <c r="HT5" s="397"/>
      <c r="HU5" s="397"/>
      <c r="HV5" s="397"/>
      <c r="HW5" s="397"/>
      <c r="HX5" s="397"/>
      <c r="HY5" s="397"/>
      <c r="HZ5" s="397"/>
      <c r="IA5" s="397"/>
      <c r="IB5" s="397"/>
    </row>
    <row r="6" customFormat="1" ht="30.6" customHeight="1" spans="1:236">
      <c r="A6" s="393">
        <v>2</v>
      </c>
      <c r="B6" s="394" t="s">
        <v>1756</v>
      </c>
      <c r="C6" s="395">
        <v>500</v>
      </c>
      <c r="D6" s="396" t="s">
        <v>1757</v>
      </c>
      <c r="E6" s="397"/>
      <c r="F6" s="397"/>
      <c r="G6" s="397"/>
      <c r="H6" s="397"/>
      <c r="I6" s="397"/>
      <c r="J6" s="397"/>
      <c r="K6" s="397"/>
      <c r="L6" s="397"/>
      <c r="M6" s="397"/>
      <c r="N6" s="397"/>
      <c r="O6" s="397"/>
      <c r="P6" s="397"/>
      <c r="Q6" s="397"/>
      <c r="R6" s="397"/>
      <c r="S6" s="397"/>
      <c r="T6" s="397"/>
      <c r="U6" s="397"/>
      <c r="V6" s="397"/>
      <c r="W6" s="397"/>
      <c r="X6" s="397"/>
      <c r="Y6" s="397"/>
      <c r="Z6" s="397"/>
      <c r="AA6" s="397"/>
      <c r="AB6" s="397"/>
      <c r="AC6" s="397"/>
      <c r="AD6" s="397"/>
      <c r="AE6" s="397"/>
      <c r="AF6" s="397"/>
      <c r="AG6" s="397"/>
      <c r="AH6" s="397"/>
      <c r="AI6" s="397"/>
      <c r="AJ6" s="397"/>
      <c r="AK6" s="397"/>
      <c r="AL6" s="397"/>
      <c r="AM6" s="397"/>
      <c r="AN6" s="397"/>
      <c r="AO6" s="397"/>
      <c r="AP6" s="397"/>
      <c r="AQ6" s="397"/>
      <c r="AR6" s="397"/>
      <c r="AS6" s="397"/>
      <c r="AT6" s="397"/>
      <c r="AU6" s="397"/>
      <c r="AV6" s="397"/>
      <c r="AW6" s="397"/>
      <c r="AX6" s="397"/>
      <c r="AY6" s="397"/>
      <c r="AZ6" s="397"/>
      <c r="BA6" s="397"/>
      <c r="BB6" s="397"/>
      <c r="BC6" s="397"/>
      <c r="BD6" s="397"/>
      <c r="BE6" s="397"/>
      <c r="BF6" s="397"/>
      <c r="BG6" s="397"/>
      <c r="BH6" s="397"/>
      <c r="BI6" s="397"/>
      <c r="BJ6" s="397"/>
      <c r="BK6" s="397"/>
      <c r="BL6" s="397"/>
      <c r="BM6" s="397"/>
      <c r="BN6" s="397"/>
      <c r="BO6" s="397"/>
      <c r="BP6" s="397"/>
      <c r="BQ6" s="397"/>
      <c r="BR6" s="397"/>
      <c r="BS6" s="397"/>
      <c r="BT6" s="397"/>
      <c r="BU6" s="397"/>
      <c r="BV6" s="397"/>
      <c r="BW6" s="397"/>
      <c r="BX6" s="397"/>
      <c r="BY6" s="397"/>
      <c r="BZ6" s="397"/>
      <c r="CA6" s="397"/>
      <c r="CB6" s="397"/>
      <c r="CC6" s="397"/>
      <c r="CD6" s="397"/>
      <c r="CE6" s="397"/>
      <c r="CF6" s="397"/>
      <c r="CG6" s="397"/>
      <c r="CH6" s="397"/>
      <c r="CI6" s="397"/>
      <c r="CJ6" s="397"/>
      <c r="CK6" s="397"/>
      <c r="CL6" s="397"/>
      <c r="CM6" s="397"/>
      <c r="CN6" s="397"/>
      <c r="CO6" s="397"/>
      <c r="CP6" s="397"/>
      <c r="CQ6" s="397"/>
      <c r="CR6" s="397"/>
      <c r="CS6" s="397"/>
      <c r="CT6" s="397"/>
      <c r="CU6" s="397"/>
      <c r="CV6" s="397"/>
      <c r="CW6" s="397"/>
      <c r="CX6" s="397"/>
      <c r="CY6" s="397"/>
      <c r="CZ6" s="397"/>
      <c r="DA6" s="397"/>
      <c r="DB6" s="397"/>
      <c r="DC6" s="397"/>
      <c r="DD6" s="397"/>
      <c r="DE6" s="397"/>
      <c r="DF6" s="397"/>
      <c r="DG6" s="397"/>
      <c r="DH6" s="397"/>
      <c r="DI6" s="397"/>
      <c r="DJ6" s="397"/>
      <c r="DK6" s="397"/>
      <c r="DL6" s="397"/>
      <c r="DM6" s="397"/>
      <c r="DN6" s="397"/>
      <c r="DO6" s="397"/>
      <c r="DP6" s="397"/>
      <c r="DQ6" s="397"/>
      <c r="DR6" s="397"/>
      <c r="DS6" s="397"/>
      <c r="DT6" s="397"/>
      <c r="DU6" s="397"/>
      <c r="DV6" s="397"/>
      <c r="DW6" s="397"/>
      <c r="DX6" s="397"/>
      <c r="DY6" s="397"/>
      <c r="DZ6" s="397"/>
      <c r="EA6" s="397"/>
      <c r="EB6" s="397"/>
      <c r="EC6" s="397"/>
      <c r="ED6" s="397"/>
      <c r="EE6" s="397"/>
      <c r="EF6" s="397"/>
      <c r="EG6" s="397"/>
      <c r="EH6" s="397"/>
      <c r="EI6" s="397"/>
      <c r="EJ6" s="397"/>
      <c r="EK6" s="397"/>
      <c r="EL6" s="397"/>
      <c r="EM6" s="397"/>
      <c r="EN6" s="397"/>
      <c r="EO6" s="397"/>
      <c r="EP6" s="397"/>
      <c r="EQ6" s="397"/>
      <c r="ER6" s="397"/>
      <c r="ES6" s="397"/>
      <c r="ET6" s="397"/>
      <c r="EU6" s="397"/>
      <c r="EV6" s="397"/>
      <c r="EW6" s="397"/>
      <c r="EX6" s="397"/>
      <c r="EY6" s="397"/>
      <c r="EZ6" s="397"/>
      <c r="FA6" s="397"/>
      <c r="FB6" s="397"/>
      <c r="FC6" s="397"/>
      <c r="FD6" s="397"/>
      <c r="FE6" s="397"/>
      <c r="FF6" s="397"/>
      <c r="FG6" s="397"/>
      <c r="FH6" s="397"/>
      <c r="FI6" s="397"/>
      <c r="FJ6" s="397"/>
      <c r="FK6" s="397"/>
      <c r="FL6" s="397"/>
      <c r="FM6" s="397"/>
      <c r="FN6" s="397"/>
      <c r="FO6" s="397"/>
      <c r="FP6" s="397"/>
      <c r="FQ6" s="397"/>
      <c r="FR6" s="397"/>
      <c r="FS6" s="397"/>
      <c r="FT6" s="397"/>
      <c r="FU6" s="397"/>
      <c r="FV6" s="397"/>
      <c r="FW6" s="397"/>
      <c r="FX6" s="397"/>
      <c r="FY6" s="397"/>
      <c r="FZ6" s="397"/>
      <c r="GA6" s="397"/>
      <c r="GB6" s="397"/>
      <c r="GC6" s="397"/>
      <c r="GD6" s="397"/>
      <c r="GE6" s="397"/>
      <c r="GF6" s="397"/>
      <c r="GG6" s="397"/>
      <c r="GH6" s="397"/>
      <c r="GI6" s="397"/>
      <c r="GJ6" s="397"/>
      <c r="GK6" s="397"/>
      <c r="GL6" s="397"/>
      <c r="GM6" s="397"/>
      <c r="GN6" s="397"/>
      <c r="GO6" s="397"/>
      <c r="GP6" s="397"/>
      <c r="GQ6" s="397"/>
      <c r="GR6" s="397"/>
      <c r="GS6" s="397"/>
      <c r="GT6" s="397"/>
      <c r="GU6" s="397"/>
      <c r="GV6" s="397"/>
      <c r="GW6" s="397"/>
      <c r="GX6" s="397"/>
      <c r="GY6" s="397"/>
      <c r="GZ6" s="397"/>
      <c r="HA6" s="397"/>
      <c r="HB6" s="397"/>
      <c r="HC6" s="397"/>
      <c r="HD6" s="397"/>
      <c r="HE6" s="397"/>
      <c r="HF6" s="397"/>
      <c r="HG6" s="397"/>
      <c r="HH6" s="397"/>
      <c r="HI6" s="397"/>
      <c r="HJ6" s="397"/>
      <c r="HK6" s="397"/>
      <c r="HL6" s="397"/>
      <c r="HM6" s="397"/>
      <c r="HN6" s="397"/>
      <c r="HO6" s="397"/>
      <c r="HP6" s="397"/>
      <c r="HQ6" s="397"/>
      <c r="HR6" s="397"/>
      <c r="HS6" s="397"/>
      <c r="HT6" s="397"/>
      <c r="HU6" s="397"/>
      <c r="HV6" s="397"/>
      <c r="HW6" s="397"/>
      <c r="HX6" s="397"/>
      <c r="HY6" s="397"/>
      <c r="HZ6" s="397"/>
      <c r="IA6" s="397"/>
      <c r="IB6" s="397"/>
    </row>
    <row r="7" customFormat="1" ht="30.6" customHeight="1" spans="1:236">
      <c r="A7" s="393">
        <v>3</v>
      </c>
      <c r="B7" s="394" t="s">
        <v>1758</v>
      </c>
      <c r="C7" s="395">
        <v>500</v>
      </c>
      <c r="D7" s="396" t="s">
        <v>1759</v>
      </c>
      <c r="E7" s="397"/>
      <c r="F7" s="397"/>
      <c r="G7" s="397"/>
      <c r="H7" s="397"/>
      <c r="I7" s="397"/>
      <c r="J7" s="397"/>
      <c r="K7" s="397"/>
      <c r="L7" s="397"/>
      <c r="M7" s="397"/>
      <c r="N7" s="397"/>
      <c r="O7" s="397"/>
      <c r="P7" s="397"/>
      <c r="Q7" s="397"/>
      <c r="R7" s="397"/>
      <c r="S7" s="397"/>
      <c r="T7" s="397"/>
      <c r="U7" s="397"/>
      <c r="V7" s="397"/>
      <c r="W7" s="397"/>
      <c r="X7" s="397"/>
      <c r="Y7" s="397"/>
      <c r="Z7" s="397"/>
      <c r="AA7" s="397"/>
      <c r="AB7" s="397"/>
      <c r="AC7" s="397"/>
      <c r="AD7" s="397"/>
      <c r="AE7" s="397"/>
      <c r="AF7" s="397"/>
      <c r="AG7" s="397"/>
      <c r="AH7" s="397"/>
      <c r="AI7" s="397"/>
      <c r="AJ7" s="397"/>
      <c r="AK7" s="397"/>
      <c r="AL7" s="397"/>
      <c r="AM7" s="397"/>
      <c r="AN7" s="397"/>
      <c r="AO7" s="397"/>
      <c r="AP7" s="397"/>
      <c r="AQ7" s="397"/>
      <c r="AR7" s="397"/>
      <c r="AS7" s="397"/>
      <c r="AT7" s="397"/>
      <c r="AU7" s="397"/>
      <c r="AV7" s="397"/>
      <c r="AW7" s="397"/>
      <c r="AX7" s="397"/>
      <c r="AY7" s="397"/>
      <c r="AZ7" s="397"/>
      <c r="BA7" s="397"/>
      <c r="BB7" s="397"/>
      <c r="BC7" s="397"/>
      <c r="BD7" s="397"/>
      <c r="BE7" s="397"/>
      <c r="BF7" s="397"/>
      <c r="BG7" s="397"/>
      <c r="BH7" s="397"/>
      <c r="BI7" s="397"/>
      <c r="BJ7" s="397"/>
      <c r="BK7" s="397"/>
      <c r="BL7" s="397"/>
      <c r="BM7" s="397"/>
      <c r="BN7" s="397"/>
      <c r="BO7" s="397"/>
      <c r="BP7" s="397"/>
      <c r="BQ7" s="397"/>
      <c r="BR7" s="397"/>
      <c r="BS7" s="397"/>
      <c r="BT7" s="397"/>
      <c r="BU7" s="397"/>
      <c r="BV7" s="397"/>
      <c r="BW7" s="397"/>
      <c r="BX7" s="397"/>
      <c r="BY7" s="397"/>
      <c r="BZ7" s="397"/>
      <c r="CA7" s="397"/>
      <c r="CB7" s="397"/>
      <c r="CC7" s="397"/>
      <c r="CD7" s="397"/>
      <c r="CE7" s="397"/>
      <c r="CF7" s="397"/>
      <c r="CG7" s="397"/>
      <c r="CH7" s="397"/>
      <c r="CI7" s="397"/>
      <c r="CJ7" s="397"/>
      <c r="CK7" s="397"/>
      <c r="CL7" s="397"/>
      <c r="CM7" s="397"/>
      <c r="CN7" s="397"/>
      <c r="CO7" s="397"/>
      <c r="CP7" s="397"/>
      <c r="CQ7" s="397"/>
      <c r="CR7" s="397"/>
      <c r="CS7" s="397"/>
      <c r="CT7" s="397"/>
      <c r="CU7" s="397"/>
      <c r="CV7" s="397"/>
      <c r="CW7" s="397"/>
      <c r="CX7" s="397"/>
      <c r="CY7" s="397"/>
      <c r="CZ7" s="397"/>
      <c r="DA7" s="397"/>
      <c r="DB7" s="397"/>
      <c r="DC7" s="397"/>
      <c r="DD7" s="397"/>
      <c r="DE7" s="397"/>
      <c r="DF7" s="397"/>
      <c r="DG7" s="397"/>
      <c r="DH7" s="397"/>
      <c r="DI7" s="397"/>
      <c r="DJ7" s="397"/>
      <c r="DK7" s="397"/>
      <c r="DL7" s="397"/>
      <c r="DM7" s="397"/>
      <c r="DN7" s="397"/>
      <c r="DO7" s="397"/>
      <c r="DP7" s="397"/>
      <c r="DQ7" s="397"/>
      <c r="DR7" s="397"/>
      <c r="DS7" s="397"/>
      <c r="DT7" s="397"/>
      <c r="DU7" s="397"/>
      <c r="DV7" s="397"/>
      <c r="DW7" s="397"/>
      <c r="DX7" s="397"/>
      <c r="DY7" s="397"/>
      <c r="DZ7" s="397"/>
      <c r="EA7" s="397"/>
      <c r="EB7" s="397"/>
      <c r="EC7" s="397"/>
      <c r="ED7" s="397"/>
      <c r="EE7" s="397"/>
      <c r="EF7" s="397"/>
      <c r="EG7" s="397"/>
      <c r="EH7" s="397"/>
      <c r="EI7" s="397"/>
      <c r="EJ7" s="397"/>
      <c r="EK7" s="397"/>
      <c r="EL7" s="397"/>
      <c r="EM7" s="397"/>
      <c r="EN7" s="397"/>
      <c r="EO7" s="397"/>
      <c r="EP7" s="397"/>
      <c r="EQ7" s="397"/>
      <c r="ER7" s="397"/>
      <c r="ES7" s="397"/>
      <c r="ET7" s="397"/>
      <c r="EU7" s="397"/>
      <c r="EV7" s="397"/>
      <c r="EW7" s="397"/>
      <c r="EX7" s="397"/>
      <c r="EY7" s="397"/>
      <c r="EZ7" s="397"/>
      <c r="FA7" s="397"/>
      <c r="FB7" s="397"/>
      <c r="FC7" s="397"/>
      <c r="FD7" s="397"/>
      <c r="FE7" s="397"/>
      <c r="FF7" s="397"/>
      <c r="FG7" s="397"/>
      <c r="FH7" s="397"/>
      <c r="FI7" s="397"/>
      <c r="FJ7" s="397"/>
      <c r="FK7" s="397"/>
      <c r="FL7" s="397"/>
      <c r="FM7" s="397"/>
      <c r="FN7" s="397"/>
      <c r="FO7" s="397"/>
      <c r="FP7" s="397"/>
      <c r="FQ7" s="397"/>
      <c r="FR7" s="397"/>
      <c r="FS7" s="397"/>
      <c r="FT7" s="397"/>
      <c r="FU7" s="397"/>
      <c r="FV7" s="397"/>
      <c r="FW7" s="397"/>
      <c r="FX7" s="397"/>
      <c r="FY7" s="397"/>
      <c r="FZ7" s="397"/>
      <c r="GA7" s="397"/>
      <c r="GB7" s="397"/>
      <c r="GC7" s="397"/>
      <c r="GD7" s="397"/>
      <c r="GE7" s="397"/>
      <c r="GF7" s="397"/>
      <c r="GG7" s="397"/>
      <c r="GH7" s="397"/>
      <c r="GI7" s="397"/>
      <c r="GJ7" s="397"/>
      <c r="GK7" s="397"/>
      <c r="GL7" s="397"/>
      <c r="GM7" s="397"/>
      <c r="GN7" s="397"/>
      <c r="GO7" s="397"/>
      <c r="GP7" s="397"/>
      <c r="GQ7" s="397"/>
      <c r="GR7" s="397"/>
      <c r="GS7" s="397"/>
      <c r="GT7" s="397"/>
      <c r="GU7" s="397"/>
      <c r="GV7" s="397"/>
      <c r="GW7" s="397"/>
      <c r="GX7" s="397"/>
      <c r="GY7" s="397"/>
      <c r="GZ7" s="397"/>
      <c r="HA7" s="397"/>
      <c r="HB7" s="397"/>
      <c r="HC7" s="397"/>
      <c r="HD7" s="397"/>
      <c r="HE7" s="397"/>
      <c r="HF7" s="397"/>
      <c r="HG7" s="397"/>
      <c r="HH7" s="397"/>
      <c r="HI7" s="397"/>
      <c r="HJ7" s="397"/>
      <c r="HK7" s="397"/>
      <c r="HL7" s="397"/>
      <c r="HM7" s="397"/>
      <c r="HN7" s="397"/>
      <c r="HO7" s="397"/>
      <c r="HP7" s="397"/>
      <c r="HQ7" s="397"/>
      <c r="HR7" s="397"/>
      <c r="HS7" s="397"/>
      <c r="HT7" s="397"/>
      <c r="HU7" s="397"/>
      <c r="HV7" s="397"/>
      <c r="HW7" s="397"/>
      <c r="HX7" s="397"/>
      <c r="HY7" s="397"/>
      <c r="HZ7" s="397"/>
      <c r="IA7" s="397"/>
      <c r="IB7" s="397"/>
    </row>
    <row r="8" customFormat="1" ht="30.6" customHeight="1" spans="1:236">
      <c r="A8" s="393">
        <v>4</v>
      </c>
      <c r="B8" s="394" t="s">
        <v>1760</v>
      </c>
      <c r="C8" s="395">
        <v>3029</v>
      </c>
      <c r="D8" s="396" t="s">
        <v>1761</v>
      </c>
      <c r="E8" s="397"/>
      <c r="F8" s="397"/>
      <c r="G8" s="397"/>
      <c r="H8" s="397"/>
      <c r="I8" s="397"/>
      <c r="J8" s="397"/>
      <c r="K8" s="397"/>
      <c r="L8" s="397"/>
      <c r="M8" s="397"/>
      <c r="N8" s="397"/>
      <c r="O8" s="397"/>
      <c r="P8" s="397"/>
      <c r="Q8" s="397"/>
      <c r="R8" s="397"/>
      <c r="S8" s="397"/>
      <c r="T8" s="397"/>
      <c r="U8" s="397"/>
      <c r="V8" s="397"/>
      <c r="W8" s="397"/>
      <c r="X8" s="397"/>
      <c r="Y8" s="397"/>
      <c r="Z8" s="397"/>
      <c r="AA8" s="397"/>
      <c r="AB8" s="397"/>
      <c r="AC8" s="397"/>
      <c r="AD8" s="397"/>
      <c r="AE8" s="397"/>
      <c r="AF8" s="397"/>
      <c r="AG8" s="397"/>
      <c r="AH8" s="397"/>
      <c r="AI8" s="397"/>
      <c r="AJ8" s="397"/>
      <c r="AK8" s="397"/>
      <c r="AL8" s="397"/>
      <c r="AM8" s="397"/>
      <c r="AN8" s="397"/>
      <c r="AO8" s="397"/>
      <c r="AP8" s="397"/>
      <c r="AQ8" s="397"/>
      <c r="AR8" s="397"/>
      <c r="AS8" s="397"/>
      <c r="AT8" s="397"/>
      <c r="AU8" s="397"/>
      <c r="AV8" s="397"/>
      <c r="AW8" s="397"/>
      <c r="AX8" s="397"/>
      <c r="AY8" s="397"/>
      <c r="AZ8" s="397"/>
      <c r="BA8" s="397"/>
      <c r="BB8" s="397"/>
      <c r="BC8" s="397"/>
      <c r="BD8" s="397"/>
      <c r="BE8" s="397"/>
      <c r="BF8" s="397"/>
      <c r="BG8" s="397"/>
      <c r="BH8" s="397"/>
      <c r="BI8" s="397"/>
      <c r="BJ8" s="397"/>
      <c r="BK8" s="397"/>
      <c r="BL8" s="397"/>
      <c r="BM8" s="397"/>
      <c r="BN8" s="397"/>
      <c r="BO8" s="397"/>
      <c r="BP8" s="397"/>
      <c r="BQ8" s="397"/>
      <c r="BR8" s="397"/>
      <c r="BS8" s="397"/>
      <c r="BT8" s="397"/>
      <c r="BU8" s="397"/>
      <c r="BV8" s="397"/>
      <c r="BW8" s="397"/>
      <c r="BX8" s="397"/>
      <c r="BY8" s="397"/>
      <c r="BZ8" s="397"/>
      <c r="CA8" s="397"/>
      <c r="CB8" s="397"/>
      <c r="CC8" s="397"/>
      <c r="CD8" s="397"/>
      <c r="CE8" s="397"/>
      <c r="CF8" s="397"/>
      <c r="CG8" s="397"/>
      <c r="CH8" s="397"/>
      <c r="CI8" s="397"/>
      <c r="CJ8" s="397"/>
      <c r="CK8" s="397"/>
      <c r="CL8" s="397"/>
      <c r="CM8" s="397"/>
      <c r="CN8" s="397"/>
      <c r="CO8" s="397"/>
      <c r="CP8" s="397"/>
      <c r="CQ8" s="397"/>
      <c r="CR8" s="397"/>
      <c r="CS8" s="397"/>
      <c r="CT8" s="397"/>
      <c r="CU8" s="397"/>
      <c r="CV8" s="397"/>
      <c r="CW8" s="397"/>
      <c r="CX8" s="397"/>
      <c r="CY8" s="397"/>
      <c r="CZ8" s="397"/>
      <c r="DA8" s="397"/>
      <c r="DB8" s="397"/>
      <c r="DC8" s="397"/>
      <c r="DD8" s="397"/>
      <c r="DE8" s="397"/>
      <c r="DF8" s="397"/>
      <c r="DG8" s="397"/>
      <c r="DH8" s="397"/>
      <c r="DI8" s="397"/>
      <c r="DJ8" s="397"/>
      <c r="DK8" s="397"/>
      <c r="DL8" s="397"/>
      <c r="DM8" s="397"/>
      <c r="DN8" s="397"/>
      <c r="DO8" s="397"/>
      <c r="DP8" s="397"/>
      <c r="DQ8" s="397"/>
      <c r="DR8" s="397"/>
      <c r="DS8" s="397"/>
      <c r="DT8" s="397"/>
      <c r="DU8" s="397"/>
      <c r="DV8" s="397"/>
      <c r="DW8" s="397"/>
      <c r="DX8" s="397"/>
      <c r="DY8" s="397"/>
      <c r="DZ8" s="397"/>
      <c r="EA8" s="397"/>
      <c r="EB8" s="397"/>
      <c r="EC8" s="397"/>
      <c r="ED8" s="397"/>
      <c r="EE8" s="397"/>
      <c r="EF8" s="397"/>
      <c r="EG8" s="397"/>
      <c r="EH8" s="397"/>
      <c r="EI8" s="397"/>
      <c r="EJ8" s="397"/>
      <c r="EK8" s="397"/>
      <c r="EL8" s="397"/>
      <c r="EM8" s="397"/>
      <c r="EN8" s="397"/>
      <c r="EO8" s="397"/>
      <c r="EP8" s="397"/>
      <c r="EQ8" s="397"/>
      <c r="ER8" s="397"/>
      <c r="ES8" s="397"/>
      <c r="ET8" s="397"/>
      <c r="EU8" s="397"/>
      <c r="EV8" s="397"/>
      <c r="EW8" s="397"/>
      <c r="EX8" s="397"/>
      <c r="EY8" s="397"/>
      <c r="EZ8" s="397"/>
      <c r="FA8" s="397"/>
      <c r="FB8" s="397"/>
      <c r="FC8" s="397"/>
      <c r="FD8" s="397"/>
      <c r="FE8" s="397"/>
      <c r="FF8" s="397"/>
      <c r="FG8" s="397"/>
      <c r="FH8" s="397"/>
      <c r="FI8" s="397"/>
      <c r="FJ8" s="397"/>
      <c r="FK8" s="397"/>
      <c r="FL8" s="397"/>
      <c r="FM8" s="397"/>
      <c r="FN8" s="397"/>
      <c r="FO8" s="397"/>
      <c r="FP8" s="397"/>
      <c r="FQ8" s="397"/>
      <c r="FR8" s="397"/>
      <c r="FS8" s="397"/>
      <c r="FT8" s="397"/>
      <c r="FU8" s="397"/>
      <c r="FV8" s="397"/>
      <c r="FW8" s="397"/>
      <c r="FX8" s="397"/>
      <c r="FY8" s="397"/>
      <c r="FZ8" s="397"/>
      <c r="GA8" s="397"/>
      <c r="GB8" s="397"/>
      <c r="GC8" s="397"/>
      <c r="GD8" s="397"/>
      <c r="GE8" s="397"/>
      <c r="GF8" s="397"/>
      <c r="GG8" s="397"/>
      <c r="GH8" s="397"/>
      <c r="GI8" s="397"/>
      <c r="GJ8" s="397"/>
      <c r="GK8" s="397"/>
      <c r="GL8" s="397"/>
      <c r="GM8" s="397"/>
      <c r="GN8" s="397"/>
      <c r="GO8" s="397"/>
      <c r="GP8" s="397"/>
      <c r="GQ8" s="397"/>
      <c r="GR8" s="397"/>
      <c r="GS8" s="397"/>
      <c r="GT8" s="397"/>
      <c r="GU8" s="397"/>
      <c r="GV8" s="397"/>
      <c r="GW8" s="397"/>
      <c r="GX8" s="397"/>
      <c r="GY8" s="397"/>
      <c r="GZ8" s="397"/>
      <c r="HA8" s="397"/>
      <c r="HB8" s="397"/>
      <c r="HC8" s="397"/>
      <c r="HD8" s="397"/>
      <c r="HE8" s="397"/>
      <c r="HF8" s="397"/>
      <c r="HG8" s="397"/>
      <c r="HH8" s="397"/>
      <c r="HI8" s="397"/>
      <c r="HJ8" s="397"/>
      <c r="HK8" s="397"/>
      <c r="HL8" s="397"/>
      <c r="HM8" s="397"/>
      <c r="HN8" s="397"/>
      <c r="HO8" s="397"/>
      <c r="HP8" s="397"/>
      <c r="HQ8" s="397"/>
      <c r="HR8" s="397"/>
      <c r="HS8" s="397"/>
      <c r="HT8" s="397"/>
      <c r="HU8" s="397"/>
      <c r="HV8" s="397"/>
      <c r="HW8" s="397"/>
      <c r="HX8" s="397"/>
      <c r="HY8" s="397"/>
      <c r="HZ8" s="397"/>
      <c r="IA8" s="397"/>
      <c r="IB8" s="397"/>
    </row>
    <row r="9" customFormat="1" ht="30.6" customHeight="1" spans="1:236">
      <c r="A9" s="393">
        <v>5</v>
      </c>
      <c r="B9" s="394" t="s">
        <v>1762</v>
      </c>
      <c r="C9" s="395">
        <v>892</v>
      </c>
      <c r="D9" s="396" t="s">
        <v>1761</v>
      </c>
      <c r="E9" s="397"/>
      <c r="F9" s="397"/>
      <c r="G9" s="397"/>
      <c r="H9" s="397"/>
      <c r="I9" s="397"/>
      <c r="J9" s="397"/>
      <c r="K9" s="397"/>
      <c r="L9" s="397"/>
      <c r="M9" s="397"/>
      <c r="N9" s="397"/>
      <c r="O9" s="397"/>
      <c r="P9" s="397"/>
      <c r="Q9" s="397"/>
      <c r="R9" s="397"/>
      <c r="S9" s="397"/>
      <c r="T9" s="397"/>
      <c r="U9" s="397"/>
      <c r="V9" s="397"/>
      <c r="W9" s="397"/>
      <c r="X9" s="397"/>
      <c r="Y9" s="397"/>
      <c r="Z9" s="397"/>
      <c r="AA9" s="397"/>
      <c r="AB9" s="397"/>
      <c r="AC9" s="397"/>
      <c r="AD9" s="397"/>
      <c r="AE9" s="397"/>
      <c r="AF9" s="397"/>
      <c r="AG9" s="397"/>
      <c r="AH9" s="397"/>
      <c r="AI9" s="397"/>
      <c r="AJ9" s="397"/>
      <c r="AK9" s="397"/>
      <c r="AL9" s="397"/>
      <c r="AM9" s="397"/>
      <c r="AN9" s="397"/>
      <c r="AO9" s="397"/>
      <c r="AP9" s="397"/>
      <c r="AQ9" s="397"/>
      <c r="AR9" s="397"/>
      <c r="AS9" s="397"/>
      <c r="AT9" s="397"/>
      <c r="AU9" s="397"/>
      <c r="AV9" s="397"/>
      <c r="AW9" s="397"/>
      <c r="AX9" s="397"/>
      <c r="AY9" s="397"/>
      <c r="AZ9" s="397"/>
      <c r="BA9" s="397"/>
      <c r="BB9" s="397"/>
      <c r="BC9" s="397"/>
      <c r="BD9" s="397"/>
      <c r="BE9" s="397"/>
      <c r="BF9" s="397"/>
      <c r="BG9" s="397"/>
      <c r="BH9" s="397"/>
      <c r="BI9" s="397"/>
      <c r="BJ9" s="397"/>
      <c r="BK9" s="397"/>
      <c r="BL9" s="397"/>
      <c r="BM9" s="397"/>
      <c r="BN9" s="397"/>
      <c r="BO9" s="397"/>
      <c r="BP9" s="397"/>
      <c r="BQ9" s="397"/>
      <c r="BR9" s="397"/>
      <c r="BS9" s="397"/>
      <c r="BT9" s="397"/>
      <c r="BU9" s="397"/>
      <c r="BV9" s="397"/>
      <c r="BW9" s="397"/>
      <c r="BX9" s="397"/>
      <c r="BY9" s="397"/>
      <c r="BZ9" s="397"/>
      <c r="CA9" s="397"/>
      <c r="CB9" s="397"/>
      <c r="CC9" s="397"/>
      <c r="CD9" s="397"/>
      <c r="CE9" s="397"/>
      <c r="CF9" s="397"/>
      <c r="CG9" s="397"/>
      <c r="CH9" s="397"/>
      <c r="CI9" s="397"/>
      <c r="CJ9" s="397"/>
      <c r="CK9" s="397"/>
      <c r="CL9" s="397"/>
      <c r="CM9" s="397"/>
      <c r="CN9" s="397"/>
      <c r="CO9" s="397"/>
      <c r="CP9" s="397"/>
      <c r="CQ9" s="397"/>
      <c r="CR9" s="397"/>
      <c r="CS9" s="397"/>
      <c r="CT9" s="397"/>
      <c r="CU9" s="397"/>
      <c r="CV9" s="397"/>
      <c r="CW9" s="397"/>
      <c r="CX9" s="397"/>
      <c r="CY9" s="397"/>
      <c r="CZ9" s="397"/>
      <c r="DA9" s="397"/>
      <c r="DB9" s="397"/>
      <c r="DC9" s="397"/>
      <c r="DD9" s="397"/>
      <c r="DE9" s="397"/>
      <c r="DF9" s="397"/>
      <c r="DG9" s="397"/>
      <c r="DH9" s="397"/>
      <c r="DI9" s="397"/>
      <c r="DJ9" s="397"/>
      <c r="DK9" s="397"/>
      <c r="DL9" s="397"/>
      <c r="DM9" s="397"/>
      <c r="DN9" s="397"/>
      <c r="DO9" s="397"/>
      <c r="DP9" s="397"/>
      <c r="DQ9" s="397"/>
      <c r="DR9" s="397"/>
      <c r="DS9" s="397"/>
      <c r="DT9" s="397"/>
      <c r="DU9" s="397"/>
      <c r="DV9" s="397"/>
      <c r="DW9" s="397"/>
      <c r="DX9" s="397"/>
      <c r="DY9" s="397"/>
      <c r="DZ9" s="397"/>
      <c r="EA9" s="397"/>
      <c r="EB9" s="397"/>
      <c r="EC9" s="397"/>
      <c r="ED9" s="397"/>
      <c r="EE9" s="397"/>
      <c r="EF9" s="397"/>
      <c r="EG9" s="397"/>
      <c r="EH9" s="397"/>
      <c r="EI9" s="397"/>
      <c r="EJ9" s="397"/>
      <c r="EK9" s="397"/>
      <c r="EL9" s="397"/>
      <c r="EM9" s="397"/>
      <c r="EN9" s="397"/>
      <c r="EO9" s="397"/>
      <c r="EP9" s="397"/>
      <c r="EQ9" s="397"/>
      <c r="ER9" s="397"/>
      <c r="ES9" s="397"/>
      <c r="ET9" s="397"/>
      <c r="EU9" s="397"/>
      <c r="EV9" s="397"/>
      <c r="EW9" s="397"/>
      <c r="EX9" s="397"/>
      <c r="EY9" s="397"/>
      <c r="EZ9" s="397"/>
      <c r="FA9" s="397"/>
      <c r="FB9" s="397"/>
      <c r="FC9" s="397"/>
      <c r="FD9" s="397"/>
      <c r="FE9" s="397"/>
      <c r="FF9" s="397"/>
      <c r="FG9" s="397"/>
      <c r="FH9" s="397"/>
      <c r="FI9" s="397"/>
      <c r="FJ9" s="397"/>
      <c r="FK9" s="397"/>
      <c r="FL9" s="397"/>
      <c r="FM9" s="397"/>
      <c r="FN9" s="397"/>
      <c r="FO9" s="397"/>
      <c r="FP9" s="397"/>
      <c r="FQ9" s="397"/>
      <c r="FR9" s="397"/>
      <c r="FS9" s="397"/>
      <c r="FT9" s="397"/>
      <c r="FU9" s="397"/>
      <c r="FV9" s="397"/>
      <c r="FW9" s="397"/>
      <c r="FX9" s="397"/>
      <c r="FY9" s="397"/>
      <c r="FZ9" s="397"/>
      <c r="GA9" s="397"/>
      <c r="GB9" s="397"/>
      <c r="GC9" s="397"/>
      <c r="GD9" s="397"/>
      <c r="GE9" s="397"/>
      <c r="GF9" s="397"/>
      <c r="GG9" s="397"/>
      <c r="GH9" s="397"/>
      <c r="GI9" s="397"/>
      <c r="GJ9" s="397"/>
      <c r="GK9" s="397"/>
      <c r="GL9" s="397"/>
      <c r="GM9" s="397"/>
      <c r="GN9" s="397"/>
      <c r="GO9" s="397"/>
      <c r="GP9" s="397"/>
      <c r="GQ9" s="397"/>
      <c r="GR9" s="397"/>
      <c r="GS9" s="397"/>
      <c r="GT9" s="397"/>
      <c r="GU9" s="397"/>
      <c r="GV9" s="397"/>
      <c r="GW9" s="397"/>
      <c r="GX9" s="397"/>
      <c r="GY9" s="397"/>
      <c r="GZ9" s="397"/>
      <c r="HA9" s="397"/>
      <c r="HB9" s="397"/>
      <c r="HC9" s="397"/>
      <c r="HD9" s="397"/>
      <c r="HE9" s="397"/>
      <c r="HF9" s="397"/>
      <c r="HG9" s="397"/>
      <c r="HH9" s="397"/>
      <c r="HI9" s="397"/>
      <c r="HJ9" s="397"/>
      <c r="HK9" s="397"/>
      <c r="HL9" s="397"/>
      <c r="HM9" s="397"/>
      <c r="HN9" s="397"/>
      <c r="HO9" s="397"/>
      <c r="HP9" s="397"/>
      <c r="HQ9" s="397"/>
      <c r="HR9" s="397"/>
      <c r="HS9" s="397"/>
      <c r="HT9" s="397"/>
      <c r="HU9" s="397"/>
      <c r="HV9" s="397"/>
      <c r="HW9" s="397"/>
      <c r="HX9" s="397"/>
      <c r="HY9" s="397"/>
      <c r="HZ9" s="397"/>
      <c r="IA9" s="397"/>
      <c r="IB9" s="397"/>
    </row>
    <row r="10" customFormat="1" ht="30.6" customHeight="1" spans="1:236">
      <c r="A10" s="393">
        <v>6</v>
      </c>
      <c r="B10" s="394" t="s">
        <v>1763</v>
      </c>
      <c r="C10" s="395">
        <v>2468</v>
      </c>
      <c r="D10" s="396" t="s">
        <v>1761</v>
      </c>
      <c r="E10" s="397"/>
      <c r="F10" s="397"/>
      <c r="G10" s="397"/>
      <c r="H10" s="397"/>
      <c r="I10" s="397"/>
      <c r="J10" s="397"/>
      <c r="K10" s="397"/>
      <c r="L10" s="397"/>
      <c r="M10" s="397"/>
      <c r="N10" s="397"/>
      <c r="O10" s="397"/>
      <c r="P10" s="397"/>
      <c r="Q10" s="397"/>
      <c r="R10" s="397"/>
      <c r="S10" s="397"/>
      <c r="T10" s="397"/>
      <c r="U10" s="397"/>
      <c r="V10" s="397"/>
      <c r="W10" s="397"/>
      <c r="X10" s="397"/>
      <c r="Y10" s="397"/>
      <c r="Z10" s="397"/>
      <c r="AA10" s="397"/>
      <c r="AB10" s="397"/>
      <c r="AC10" s="397"/>
      <c r="AD10" s="397"/>
      <c r="AE10" s="397"/>
      <c r="AF10" s="397"/>
      <c r="AG10" s="397"/>
      <c r="AH10" s="397"/>
      <c r="AI10" s="397"/>
      <c r="AJ10" s="397"/>
      <c r="AK10" s="397"/>
      <c r="AL10" s="397"/>
      <c r="AM10" s="397"/>
      <c r="AN10" s="397"/>
      <c r="AO10" s="397"/>
      <c r="AP10" s="397"/>
      <c r="AQ10" s="397"/>
      <c r="AR10" s="397"/>
      <c r="AS10" s="397"/>
      <c r="AT10" s="397"/>
      <c r="AU10" s="397"/>
      <c r="AV10" s="397"/>
      <c r="AW10" s="397"/>
      <c r="AX10" s="397"/>
      <c r="AY10" s="397"/>
      <c r="AZ10" s="397"/>
      <c r="BA10" s="397"/>
      <c r="BB10" s="397"/>
      <c r="BC10" s="397"/>
      <c r="BD10" s="397"/>
      <c r="BE10" s="397"/>
      <c r="BF10" s="397"/>
      <c r="BG10" s="397"/>
      <c r="BH10" s="397"/>
      <c r="BI10" s="397"/>
      <c r="BJ10" s="397"/>
      <c r="BK10" s="397"/>
      <c r="BL10" s="397"/>
      <c r="BM10" s="397"/>
      <c r="BN10" s="397"/>
      <c r="BO10" s="397"/>
      <c r="BP10" s="397"/>
      <c r="BQ10" s="397"/>
      <c r="BR10" s="397"/>
      <c r="BS10" s="397"/>
      <c r="BT10" s="397"/>
      <c r="BU10" s="397"/>
      <c r="BV10" s="397"/>
      <c r="BW10" s="397"/>
      <c r="BX10" s="397"/>
      <c r="BY10" s="397"/>
      <c r="BZ10" s="397"/>
      <c r="CA10" s="397"/>
      <c r="CB10" s="397"/>
      <c r="CC10" s="397"/>
      <c r="CD10" s="397"/>
      <c r="CE10" s="397"/>
      <c r="CF10" s="397"/>
      <c r="CG10" s="397"/>
      <c r="CH10" s="397"/>
      <c r="CI10" s="397"/>
      <c r="CJ10" s="397"/>
      <c r="CK10" s="397"/>
      <c r="CL10" s="397"/>
      <c r="CM10" s="397"/>
      <c r="CN10" s="397"/>
      <c r="CO10" s="397"/>
      <c r="CP10" s="397"/>
      <c r="CQ10" s="397"/>
      <c r="CR10" s="397"/>
      <c r="CS10" s="397"/>
      <c r="CT10" s="397"/>
      <c r="CU10" s="397"/>
      <c r="CV10" s="397"/>
      <c r="CW10" s="397"/>
      <c r="CX10" s="397"/>
      <c r="CY10" s="397"/>
      <c r="CZ10" s="397"/>
      <c r="DA10" s="397"/>
      <c r="DB10" s="397"/>
      <c r="DC10" s="397"/>
      <c r="DD10" s="397"/>
      <c r="DE10" s="397"/>
      <c r="DF10" s="397"/>
      <c r="DG10" s="397"/>
      <c r="DH10" s="397"/>
      <c r="DI10" s="397"/>
      <c r="DJ10" s="397"/>
      <c r="DK10" s="397"/>
      <c r="DL10" s="397"/>
      <c r="DM10" s="397"/>
      <c r="DN10" s="397"/>
      <c r="DO10" s="397"/>
      <c r="DP10" s="397"/>
      <c r="DQ10" s="397"/>
      <c r="DR10" s="397"/>
      <c r="DS10" s="397"/>
      <c r="DT10" s="397"/>
      <c r="DU10" s="397"/>
      <c r="DV10" s="397"/>
      <c r="DW10" s="397"/>
      <c r="DX10" s="397"/>
      <c r="DY10" s="397"/>
      <c r="DZ10" s="397"/>
      <c r="EA10" s="397"/>
      <c r="EB10" s="397"/>
      <c r="EC10" s="397"/>
      <c r="ED10" s="397"/>
      <c r="EE10" s="397"/>
      <c r="EF10" s="397"/>
      <c r="EG10" s="397"/>
      <c r="EH10" s="397"/>
      <c r="EI10" s="397"/>
      <c r="EJ10" s="397"/>
      <c r="EK10" s="397"/>
      <c r="EL10" s="397"/>
      <c r="EM10" s="397"/>
      <c r="EN10" s="397"/>
      <c r="EO10" s="397"/>
      <c r="EP10" s="397"/>
      <c r="EQ10" s="397"/>
      <c r="ER10" s="397"/>
      <c r="ES10" s="397"/>
      <c r="ET10" s="397"/>
      <c r="EU10" s="397"/>
      <c r="EV10" s="397"/>
      <c r="EW10" s="397"/>
      <c r="EX10" s="397"/>
      <c r="EY10" s="397"/>
      <c r="EZ10" s="397"/>
      <c r="FA10" s="397"/>
      <c r="FB10" s="397"/>
      <c r="FC10" s="397"/>
      <c r="FD10" s="397"/>
      <c r="FE10" s="397"/>
      <c r="FF10" s="397"/>
      <c r="FG10" s="397"/>
      <c r="FH10" s="397"/>
      <c r="FI10" s="397"/>
      <c r="FJ10" s="397"/>
      <c r="FK10" s="397"/>
      <c r="FL10" s="397"/>
      <c r="FM10" s="397"/>
      <c r="FN10" s="397"/>
      <c r="FO10" s="397"/>
      <c r="FP10" s="397"/>
      <c r="FQ10" s="397"/>
      <c r="FR10" s="397"/>
      <c r="FS10" s="397"/>
      <c r="FT10" s="397"/>
      <c r="FU10" s="397"/>
      <c r="FV10" s="397"/>
      <c r="FW10" s="397"/>
      <c r="FX10" s="397"/>
      <c r="FY10" s="397"/>
      <c r="FZ10" s="397"/>
      <c r="GA10" s="397"/>
      <c r="GB10" s="397"/>
      <c r="GC10" s="397"/>
      <c r="GD10" s="397"/>
      <c r="GE10" s="397"/>
      <c r="GF10" s="397"/>
      <c r="GG10" s="397"/>
      <c r="GH10" s="397"/>
      <c r="GI10" s="397"/>
      <c r="GJ10" s="397"/>
      <c r="GK10" s="397"/>
      <c r="GL10" s="397"/>
      <c r="GM10" s="397"/>
      <c r="GN10" s="397"/>
      <c r="GO10" s="397"/>
      <c r="GP10" s="397"/>
      <c r="GQ10" s="397"/>
      <c r="GR10" s="397"/>
      <c r="GS10" s="397"/>
      <c r="GT10" s="397"/>
      <c r="GU10" s="397"/>
      <c r="GV10" s="397"/>
      <c r="GW10" s="397"/>
      <c r="GX10" s="397"/>
      <c r="GY10" s="397"/>
      <c r="GZ10" s="397"/>
      <c r="HA10" s="397"/>
      <c r="HB10" s="397"/>
      <c r="HC10" s="397"/>
      <c r="HD10" s="397"/>
      <c r="HE10" s="397"/>
      <c r="HF10" s="397"/>
      <c r="HG10" s="397"/>
      <c r="HH10" s="397"/>
      <c r="HI10" s="397"/>
      <c r="HJ10" s="397"/>
      <c r="HK10" s="397"/>
      <c r="HL10" s="397"/>
      <c r="HM10" s="397"/>
      <c r="HN10" s="397"/>
      <c r="HO10" s="397"/>
      <c r="HP10" s="397"/>
      <c r="HQ10" s="397"/>
      <c r="HR10" s="397"/>
      <c r="HS10" s="397"/>
      <c r="HT10" s="397"/>
      <c r="HU10" s="397"/>
      <c r="HV10" s="397"/>
      <c r="HW10" s="397"/>
      <c r="HX10" s="397"/>
      <c r="HY10" s="397"/>
      <c r="HZ10" s="397"/>
      <c r="IA10" s="397"/>
      <c r="IB10" s="397"/>
    </row>
    <row r="11" customFormat="1" ht="30.6" customHeight="1" spans="1:236">
      <c r="A11" s="393">
        <v>7</v>
      </c>
      <c r="B11" s="394" t="s">
        <v>1764</v>
      </c>
      <c r="C11" s="395">
        <v>6331</v>
      </c>
      <c r="D11" s="396" t="s">
        <v>1765</v>
      </c>
      <c r="E11" s="397"/>
      <c r="F11" s="397"/>
      <c r="G11" s="397"/>
      <c r="H11" s="397"/>
      <c r="I11" s="397"/>
      <c r="J11" s="397"/>
      <c r="K11" s="397"/>
      <c r="L11" s="397"/>
      <c r="M11" s="397"/>
      <c r="N11" s="397"/>
      <c r="O11" s="397"/>
      <c r="P11" s="397"/>
      <c r="Q11" s="397"/>
      <c r="R11" s="397"/>
      <c r="S11" s="397"/>
      <c r="T11" s="397"/>
      <c r="U11" s="397"/>
      <c r="V11" s="397"/>
      <c r="W11" s="397"/>
      <c r="X11" s="397"/>
      <c r="Y11" s="397"/>
      <c r="Z11" s="397"/>
      <c r="AA11" s="397"/>
      <c r="AB11" s="397"/>
      <c r="AC11" s="397"/>
      <c r="AD11" s="397"/>
      <c r="AE11" s="397"/>
      <c r="AF11" s="397"/>
      <c r="AG11" s="397"/>
      <c r="AH11" s="397"/>
      <c r="AI11" s="397"/>
      <c r="AJ11" s="397"/>
      <c r="AK11" s="397"/>
      <c r="AL11" s="397"/>
      <c r="AM11" s="397"/>
      <c r="AN11" s="397"/>
      <c r="AO11" s="397"/>
      <c r="AP11" s="397"/>
      <c r="AQ11" s="397"/>
      <c r="AR11" s="397"/>
      <c r="AS11" s="397"/>
      <c r="AT11" s="397"/>
      <c r="AU11" s="397"/>
      <c r="AV11" s="397"/>
      <c r="AW11" s="397"/>
      <c r="AX11" s="397"/>
      <c r="AY11" s="397"/>
      <c r="AZ11" s="397"/>
      <c r="BA11" s="397"/>
      <c r="BB11" s="397"/>
      <c r="BC11" s="397"/>
      <c r="BD11" s="397"/>
      <c r="BE11" s="397"/>
      <c r="BF11" s="397"/>
      <c r="BG11" s="397"/>
      <c r="BH11" s="397"/>
      <c r="BI11" s="397"/>
      <c r="BJ11" s="397"/>
      <c r="BK11" s="397"/>
      <c r="BL11" s="397"/>
      <c r="BM11" s="397"/>
      <c r="BN11" s="397"/>
      <c r="BO11" s="397"/>
      <c r="BP11" s="397"/>
      <c r="BQ11" s="397"/>
      <c r="BR11" s="397"/>
      <c r="BS11" s="397"/>
      <c r="BT11" s="397"/>
      <c r="BU11" s="397"/>
      <c r="BV11" s="397"/>
      <c r="BW11" s="397"/>
      <c r="BX11" s="397"/>
      <c r="BY11" s="397"/>
      <c r="BZ11" s="397"/>
      <c r="CA11" s="397"/>
      <c r="CB11" s="397"/>
      <c r="CC11" s="397"/>
      <c r="CD11" s="397"/>
      <c r="CE11" s="397"/>
      <c r="CF11" s="397"/>
      <c r="CG11" s="397"/>
      <c r="CH11" s="397"/>
      <c r="CI11" s="397"/>
      <c r="CJ11" s="397"/>
      <c r="CK11" s="397"/>
      <c r="CL11" s="397"/>
      <c r="CM11" s="397"/>
      <c r="CN11" s="397"/>
      <c r="CO11" s="397"/>
      <c r="CP11" s="397"/>
      <c r="CQ11" s="397"/>
      <c r="CR11" s="397"/>
      <c r="CS11" s="397"/>
      <c r="CT11" s="397"/>
      <c r="CU11" s="397"/>
      <c r="CV11" s="397"/>
      <c r="CW11" s="397"/>
      <c r="CX11" s="397"/>
      <c r="CY11" s="397"/>
      <c r="CZ11" s="397"/>
      <c r="DA11" s="397"/>
      <c r="DB11" s="397"/>
      <c r="DC11" s="397"/>
      <c r="DD11" s="397"/>
      <c r="DE11" s="397"/>
      <c r="DF11" s="397"/>
      <c r="DG11" s="397"/>
      <c r="DH11" s="397"/>
      <c r="DI11" s="397"/>
      <c r="DJ11" s="397"/>
      <c r="DK11" s="397"/>
      <c r="DL11" s="397"/>
      <c r="DM11" s="397"/>
      <c r="DN11" s="397"/>
      <c r="DO11" s="397"/>
      <c r="DP11" s="397"/>
      <c r="DQ11" s="397"/>
      <c r="DR11" s="397"/>
      <c r="DS11" s="397"/>
      <c r="DT11" s="397"/>
      <c r="DU11" s="397"/>
      <c r="DV11" s="397"/>
      <c r="DW11" s="397"/>
      <c r="DX11" s="397"/>
      <c r="DY11" s="397"/>
      <c r="DZ11" s="397"/>
      <c r="EA11" s="397"/>
      <c r="EB11" s="397"/>
      <c r="EC11" s="397"/>
      <c r="ED11" s="397"/>
      <c r="EE11" s="397"/>
      <c r="EF11" s="397"/>
      <c r="EG11" s="397"/>
      <c r="EH11" s="397"/>
      <c r="EI11" s="397"/>
      <c r="EJ11" s="397"/>
      <c r="EK11" s="397"/>
      <c r="EL11" s="397"/>
      <c r="EM11" s="397"/>
      <c r="EN11" s="397"/>
      <c r="EO11" s="397"/>
      <c r="EP11" s="397"/>
      <c r="EQ11" s="397"/>
      <c r="ER11" s="397"/>
      <c r="ES11" s="397"/>
      <c r="ET11" s="397"/>
      <c r="EU11" s="397"/>
      <c r="EV11" s="397"/>
      <c r="EW11" s="397"/>
      <c r="EX11" s="397"/>
      <c r="EY11" s="397"/>
      <c r="EZ11" s="397"/>
      <c r="FA11" s="397"/>
      <c r="FB11" s="397"/>
      <c r="FC11" s="397"/>
      <c r="FD11" s="397"/>
      <c r="FE11" s="397"/>
      <c r="FF11" s="397"/>
      <c r="FG11" s="397"/>
      <c r="FH11" s="397"/>
      <c r="FI11" s="397"/>
      <c r="FJ11" s="397"/>
      <c r="FK11" s="397"/>
      <c r="FL11" s="397"/>
      <c r="FM11" s="397"/>
      <c r="FN11" s="397"/>
      <c r="FO11" s="397"/>
      <c r="FP11" s="397"/>
      <c r="FQ11" s="397"/>
      <c r="FR11" s="397"/>
      <c r="FS11" s="397"/>
      <c r="FT11" s="397"/>
      <c r="FU11" s="397"/>
      <c r="FV11" s="397"/>
      <c r="FW11" s="397"/>
      <c r="FX11" s="397"/>
      <c r="FY11" s="397"/>
      <c r="FZ11" s="397"/>
      <c r="GA11" s="397"/>
      <c r="GB11" s="397"/>
      <c r="GC11" s="397"/>
      <c r="GD11" s="397"/>
      <c r="GE11" s="397"/>
      <c r="GF11" s="397"/>
      <c r="GG11" s="397"/>
      <c r="GH11" s="397"/>
      <c r="GI11" s="397"/>
      <c r="GJ11" s="397"/>
      <c r="GK11" s="397"/>
      <c r="GL11" s="397"/>
      <c r="GM11" s="397"/>
      <c r="GN11" s="397"/>
      <c r="GO11" s="397"/>
      <c r="GP11" s="397"/>
      <c r="GQ11" s="397"/>
      <c r="GR11" s="397"/>
      <c r="GS11" s="397"/>
      <c r="GT11" s="397"/>
      <c r="GU11" s="397"/>
      <c r="GV11" s="397"/>
      <c r="GW11" s="397"/>
      <c r="GX11" s="397"/>
      <c r="GY11" s="397"/>
      <c r="GZ11" s="397"/>
      <c r="HA11" s="397"/>
      <c r="HB11" s="397"/>
      <c r="HC11" s="397"/>
      <c r="HD11" s="397"/>
      <c r="HE11" s="397"/>
      <c r="HF11" s="397"/>
      <c r="HG11" s="397"/>
      <c r="HH11" s="397"/>
      <c r="HI11" s="397"/>
      <c r="HJ11" s="397"/>
      <c r="HK11" s="397"/>
      <c r="HL11" s="397"/>
      <c r="HM11" s="397"/>
      <c r="HN11" s="397"/>
      <c r="HO11" s="397"/>
      <c r="HP11" s="397"/>
      <c r="HQ11" s="397"/>
      <c r="HR11" s="397"/>
      <c r="HS11" s="397"/>
      <c r="HT11" s="397"/>
      <c r="HU11" s="397"/>
      <c r="HV11" s="397"/>
      <c r="HW11" s="397"/>
      <c r="HX11" s="397"/>
      <c r="HY11" s="397"/>
      <c r="HZ11" s="397"/>
      <c r="IA11" s="397"/>
      <c r="IB11" s="397"/>
    </row>
    <row r="12" customFormat="1" ht="30.6" customHeight="1" spans="1:236">
      <c r="A12" s="393">
        <v>8</v>
      </c>
      <c r="B12" s="394" t="s">
        <v>1766</v>
      </c>
      <c r="C12" s="395">
        <v>16681</v>
      </c>
      <c r="D12" s="396" t="s">
        <v>1765</v>
      </c>
      <c r="E12" s="397"/>
      <c r="F12" s="397"/>
      <c r="G12" s="397"/>
      <c r="H12" s="397"/>
      <c r="I12" s="397"/>
      <c r="J12" s="397"/>
      <c r="K12" s="397"/>
      <c r="L12" s="397"/>
      <c r="M12" s="397"/>
      <c r="N12" s="397"/>
      <c r="O12" s="397"/>
      <c r="P12" s="397"/>
      <c r="Q12" s="397"/>
      <c r="R12" s="397"/>
      <c r="S12" s="397"/>
      <c r="T12" s="397"/>
      <c r="U12" s="397"/>
      <c r="V12" s="397"/>
      <c r="W12" s="397"/>
      <c r="X12" s="397"/>
      <c r="Y12" s="397"/>
      <c r="Z12" s="397"/>
      <c r="AA12" s="397"/>
      <c r="AB12" s="397"/>
      <c r="AC12" s="397"/>
      <c r="AD12" s="397"/>
      <c r="AE12" s="397"/>
      <c r="AF12" s="397"/>
      <c r="AG12" s="397"/>
      <c r="AH12" s="397"/>
      <c r="AI12" s="397"/>
      <c r="AJ12" s="397"/>
      <c r="AK12" s="397"/>
      <c r="AL12" s="397"/>
      <c r="AM12" s="397"/>
      <c r="AN12" s="397"/>
      <c r="AO12" s="397"/>
      <c r="AP12" s="397"/>
      <c r="AQ12" s="397"/>
      <c r="AR12" s="397"/>
      <c r="AS12" s="397"/>
      <c r="AT12" s="397"/>
      <c r="AU12" s="397"/>
      <c r="AV12" s="397"/>
      <c r="AW12" s="397"/>
      <c r="AX12" s="397"/>
      <c r="AY12" s="397"/>
      <c r="AZ12" s="397"/>
      <c r="BA12" s="397"/>
      <c r="BB12" s="397"/>
      <c r="BC12" s="397"/>
      <c r="BD12" s="397"/>
      <c r="BE12" s="397"/>
      <c r="BF12" s="397"/>
      <c r="BG12" s="397"/>
      <c r="BH12" s="397"/>
      <c r="BI12" s="397"/>
      <c r="BJ12" s="397"/>
      <c r="BK12" s="397"/>
      <c r="BL12" s="397"/>
      <c r="BM12" s="397"/>
      <c r="BN12" s="397"/>
      <c r="BO12" s="397"/>
      <c r="BP12" s="397"/>
      <c r="BQ12" s="397"/>
      <c r="BR12" s="397"/>
      <c r="BS12" s="397"/>
      <c r="BT12" s="397"/>
      <c r="BU12" s="397"/>
      <c r="BV12" s="397"/>
      <c r="BW12" s="397"/>
      <c r="BX12" s="397"/>
      <c r="BY12" s="397"/>
      <c r="BZ12" s="397"/>
      <c r="CA12" s="397"/>
      <c r="CB12" s="397"/>
      <c r="CC12" s="397"/>
      <c r="CD12" s="397"/>
      <c r="CE12" s="397"/>
      <c r="CF12" s="397"/>
      <c r="CG12" s="397"/>
      <c r="CH12" s="397"/>
      <c r="CI12" s="397"/>
      <c r="CJ12" s="397"/>
      <c r="CK12" s="397"/>
      <c r="CL12" s="397"/>
      <c r="CM12" s="397"/>
      <c r="CN12" s="397"/>
      <c r="CO12" s="397"/>
      <c r="CP12" s="397"/>
      <c r="CQ12" s="397"/>
      <c r="CR12" s="397"/>
      <c r="CS12" s="397"/>
      <c r="CT12" s="397"/>
      <c r="CU12" s="397"/>
      <c r="CV12" s="397"/>
      <c r="CW12" s="397"/>
      <c r="CX12" s="397"/>
      <c r="CY12" s="397"/>
      <c r="CZ12" s="397"/>
      <c r="DA12" s="397"/>
      <c r="DB12" s="397"/>
      <c r="DC12" s="397"/>
      <c r="DD12" s="397"/>
      <c r="DE12" s="397"/>
      <c r="DF12" s="397"/>
      <c r="DG12" s="397"/>
      <c r="DH12" s="397"/>
      <c r="DI12" s="397"/>
      <c r="DJ12" s="397"/>
      <c r="DK12" s="397"/>
      <c r="DL12" s="397"/>
      <c r="DM12" s="397"/>
      <c r="DN12" s="397"/>
      <c r="DO12" s="397"/>
      <c r="DP12" s="397"/>
      <c r="DQ12" s="397"/>
      <c r="DR12" s="397"/>
      <c r="DS12" s="397"/>
      <c r="DT12" s="397"/>
      <c r="DU12" s="397"/>
      <c r="DV12" s="397"/>
      <c r="DW12" s="397"/>
      <c r="DX12" s="397"/>
      <c r="DY12" s="397"/>
      <c r="DZ12" s="397"/>
      <c r="EA12" s="397"/>
      <c r="EB12" s="397"/>
      <c r="EC12" s="397"/>
      <c r="ED12" s="397"/>
      <c r="EE12" s="397"/>
      <c r="EF12" s="397"/>
      <c r="EG12" s="397"/>
      <c r="EH12" s="397"/>
      <c r="EI12" s="397"/>
      <c r="EJ12" s="397"/>
      <c r="EK12" s="397"/>
      <c r="EL12" s="397"/>
      <c r="EM12" s="397"/>
      <c r="EN12" s="397"/>
      <c r="EO12" s="397"/>
      <c r="EP12" s="397"/>
      <c r="EQ12" s="397"/>
      <c r="ER12" s="397"/>
      <c r="ES12" s="397"/>
      <c r="ET12" s="397"/>
      <c r="EU12" s="397"/>
      <c r="EV12" s="397"/>
      <c r="EW12" s="397"/>
      <c r="EX12" s="397"/>
      <c r="EY12" s="397"/>
      <c r="EZ12" s="397"/>
      <c r="FA12" s="397"/>
      <c r="FB12" s="397"/>
      <c r="FC12" s="397"/>
      <c r="FD12" s="397"/>
      <c r="FE12" s="397"/>
      <c r="FF12" s="397"/>
      <c r="FG12" s="397"/>
      <c r="FH12" s="397"/>
      <c r="FI12" s="397"/>
      <c r="FJ12" s="397"/>
      <c r="FK12" s="397"/>
      <c r="FL12" s="397"/>
      <c r="FM12" s="397"/>
      <c r="FN12" s="397"/>
      <c r="FO12" s="397"/>
      <c r="FP12" s="397"/>
      <c r="FQ12" s="397"/>
      <c r="FR12" s="397"/>
      <c r="FS12" s="397"/>
      <c r="FT12" s="397"/>
      <c r="FU12" s="397"/>
      <c r="FV12" s="397"/>
      <c r="FW12" s="397"/>
      <c r="FX12" s="397"/>
      <c r="FY12" s="397"/>
      <c r="FZ12" s="397"/>
      <c r="GA12" s="397"/>
      <c r="GB12" s="397"/>
      <c r="GC12" s="397"/>
      <c r="GD12" s="397"/>
      <c r="GE12" s="397"/>
      <c r="GF12" s="397"/>
      <c r="GG12" s="397"/>
      <c r="GH12" s="397"/>
      <c r="GI12" s="397"/>
      <c r="GJ12" s="397"/>
      <c r="GK12" s="397"/>
      <c r="GL12" s="397"/>
      <c r="GM12" s="397"/>
      <c r="GN12" s="397"/>
      <c r="GO12" s="397"/>
      <c r="GP12" s="397"/>
      <c r="GQ12" s="397"/>
      <c r="GR12" s="397"/>
      <c r="GS12" s="397"/>
      <c r="GT12" s="397"/>
      <c r="GU12" s="397"/>
      <c r="GV12" s="397"/>
      <c r="GW12" s="397"/>
      <c r="GX12" s="397"/>
      <c r="GY12" s="397"/>
      <c r="GZ12" s="397"/>
      <c r="HA12" s="397"/>
      <c r="HB12" s="397"/>
      <c r="HC12" s="397"/>
      <c r="HD12" s="397"/>
      <c r="HE12" s="397"/>
      <c r="HF12" s="397"/>
      <c r="HG12" s="397"/>
      <c r="HH12" s="397"/>
      <c r="HI12" s="397"/>
      <c r="HJ12" s="397"/>
      <c r="HK12" s="397"/>
      <c r="HL12" s="397"/>
      <c r="HM12" s="397"/>
      <c r="HN12" s="397"/>
      <c r="HO12" s="397"/>
      <c r="HP12" s="397"/>
      <c r="HQ12" s="397"/>
      <c r="HR12" s="397"/>
      <c r="HS12" s="397"/>
      <c r="HT12" s="397"/>
      <c r="HU12" s="397"/>
      <c r="HV12" s="397"/>
      <c r="HW12" s="397"/>
      <c r="HX12" s="397"/>
      <c r="HY12" s="397"/>
      <c r="HZ12" s="397"/>
      <c r="IA12" s="397"/>
      <c r="IB12" s="397"/>
    </row>
    <row r="13" customFormat="1" ht="30.6" customHeight="1" spans="1:236">
      <c r="A13" s="393">
        <v>9</v>
      </c>
      <c r="B13" s="394" t="s">
        <v>1767</v>
      </c>
      <c r="C13" s="395">
        <v>1607</v>
      </c>
      <c r="D13" s="396" t="s">
        <v>1765</v>
      </c>
      <c r="E13" s="397"/>
      <c r="F13" s="397"/>
      <c r="G13" s="397"/>
      <c r="H13" s="397"/>
      <c r="I13" s="397"/>
      <c r="J13" s="397"/>
      <c r="K13" s="397"/>
      <c r="L13" s="397"/>
      <c r="M13" s="397"/>
      <c r="N13" s="397"/>
      <c r="O13" s="397"/>
      <c r="P13" s="397"/>
      <c r="Q13" s="397"/>
      <c r="R13" s="397"/>
      <c r="S13" s="397"/>
      <c r="T13" s="397"/>
      <c r="U13" s="397"/>
      <c r="V13" s="397"/>
      <c r="W13" s="397"/>
      <c r="X13" s="397"/>
      <c r="Y13" s="397"/>
      <c r="Z13" s="397"/>
      <c r="AA13" s="397"/>
      <c r="AB13" s="397"/>
      <c r="AC13" s="397"/>
      <c r="AD13" s="397"/>
      <c r="AE13" s="397"/>
      <c r="AF13" s="397"/>
      <c r="AG13" s="397"/>
      <c r="AH13" s="397"/>
      <c r="AI13" s="397"/>
      <c r="AJ13" s="397"/>
      <c r="AK13" s="397"/>
      <c r="AL13" s="397"/>
      <c r="AM13" s="397"/>
      <c r="AN13" s="397"/>
      <c r="AO13" s="397"/>
      <c r="AP13" s="397"/>
      <c r="AQ13" s="397"/>
      <c r="AR13" s="397"/>
      <c r="AS13" s="397"/>
      <c r="AT13" s="397"/>
      <c r="AU13" s="397"/>
      <c r="AV13" s="397"/>
      <c r="AW13" s="397"/>
      <c r="AX13" s="397"/>
      <c r="AY13" s="397"/>
      <c r="AZ13" s="397"/>
      <c r="BA13" s="397"/>
      <c r="BB13" s="397"/>
      <c r="BC13" s="397"/>
      <c r="BD13" s="397"/>
      <c r="BE13" s="397"/>
      <c r="BF13" s="397"/>
      <c r="BG13" s="397"/>
      <c r="BH13" s="397"/>
      <c r="BI13" s="397"/>
      <c r="BJ13" s="397"/>
      <c r="BK13" s="397"/>
      <c r="BL13" s="397"/>
      <c r="BM13" s="397"/>
      <c r="BN13" s="397"/>
      <c r="BO13" s="397"/>
      <c r="BP13" s="397"/>
      <c r="BQ13" s="397"/>
      <c r="BR13" s="397"/>
      <c r="BS13" s="397"/>
      <c r="BT13" s="397"/>
      <c r="BU13" s="397"/>
      <c r="BV13" s="397"/>
      <c r="BW13" s="397"/>
      <c r="BX13" s="397"/>
      <c r="BY13" s="397"/>
      <c r="BZ13" s="397"/>
      <c r="CA13" s="397"/>
      <c r="CB13" s="397"/>
      <c r="CC13" s="397"/>
      <c r="CD13" s="397"/>
      <c r="CE13" s="397"/>
      <c r="CF13" s="397"/>
      <c r="CG13" s="397"/>
      <c r="CH13" s="397"/>
      <c r="CI13" s="397"/>
      <c r="CJ13" s="397"/>
      <c r="CK13" s="397"/>
      <c r="CL13" s="397"/>
      <c r="CM13" s="397"/>
      <c r="CN13" s="397"/>
      <c r="CO13" s="397"/>
      <c r="CP13" s="397"/>
      <c r="CQ13" s="397"/>
      <c r="CR13" s="397"/>
      <c r="CS13" s="397"/>
      <c r="CT13" s="397"/>
      <c r="CU13" s="397"/>
      <c r="CV13" s="397"/>
      <c r="CW13" s="397"/>
      <c r="CX13" s="397"/>
      <c r="CY13" s="397"/>
      <c r="CZ13" s="397"/>
      <c r="DA13" s="397"/>
      <c r="DB13" s="397"/>
      <c r="DC13" s="397"/>
      <c r="DD13" s="397"/>
      <c r="DE13" s="397"/>
      <c r="DF13" s="397"/>
      <c r="DG13" s="397"/>
      <c r="DH13" s="397"/>
      <c r="DI13" s="397"/>
      <c r="DJ13" s="397"/>
      <c r="DK13" s="397"/>
      <c r="DL13" s="397"/>
      <c r="DM13" s="397"/>
      <c r="DN13" s="397"/>
      <c r="DO13" s="397"/>
      <c r="DP13" s="397"/>
      <c r="DQ13" s="397"/>
      <c r="DR13" s="397"/>
      <c r="DS13" s="397"/>
      <c r="DT13" s="397"/>
      <c r="DU13" s="397"/>
      <c r="DV13" s="397"/>
      <c r="DW13" s="397"/>
      <c r="DX13" s="397"/>
      <c r="DY13" s="397"/>
      <c r="DZ13" s="397"/>
      <c r="EA13" s="397"/>
      <c r="EB13" s="397"/>
      <c r="EC13" s="397"/>
      <c r="ED13" s="397"/>
      <c r="EE13" s="397"/>
      <c r="EF13" s="397"/>
      <c r="EG13" s="397"/>
      <c r="EH13" s="397"/>
      <c r="EI13" s="397"/>
      <c r="EJ13" s="397"/>
      <c r="EK13" s="397"/>
      <c r="EL13" s="397"/>
      <c r="EM13" s="397"/>
      <c r="EN13" s="397"/>
      <c r="EO13" s="397"/>
      <c r="EP13" s="397"/>
      <c r="EQ13" s="397"/>
      <c r="ER13" s="397"/>
      <c r="ES13" s="397"/>
      <c r="ET13" s="397"/>
      <c r="EU13" s="397"/>
      <c r="EV13" s="397"/>
      <c r="EW13" s="397"/>
      <c r="EX13" s="397"/>
      <c r="EY13" s="397"/>
      <c r="EZ13" s="397"/>
      <c r="FA13" s="397"/>
      <c r="FB13" s="397"/>
      <c r="FC13" s="397"/>
      <c r="FD13" s="397"/>
      <c r="FE13" s="397"/>
      <c r="FF13" s="397"/>
      <c r="FG13" s="397"/>
      <c r="FH13" s="397"/>
      <c r="FI13" s="397"/>
      <c r="FJ13" s="397"/>
      <c r="FK13" s="397"/>
      <c r="FL13" s="397"/>
      <c r="FM13" s="397"/>
      <c r="FN13" s="397"/>
      <c r="FO13" s="397"/>
      <c r="FP13" s="397"/>
      <c r="FQ13" s="397"/>
      <c r="FR13" s="397"/>
      <c r="FS13" s="397"/>
      <c r="FT13" s="397"/>
      <c r="FU13" s="397"/>
      <c r="FV13" s="397"/>
      <c r="FW13" s="397"/>
      <c r="FX13" s="397"/>
      <c r="FY13" s="397"/>
      <c r="FZ13" s="397"/>
      <c r="GA13" s="397"/>
      <c r="GB13" s="397"/>
      <c r="GC13" s="397"/>
      <c r="GD13" s="397"/>
      <c r="GE13" s="397"/>
      <c r="GF13" s="397"/>
      <c r="GG13" s="397"/>
      <c r="GH13" s="397"/>
      <c r="GI13" s="397"/>
      <c r="GJ13" s="397"/>
      <c r="GK13" s="397"/>
      <c r="GL13" s="397"/>
      <c r="GM13" s="397"/>
      <c r="GN13" s="397"/>
      <c r="GO13" s="397"/>
      <c r="GP13" s="397"/>
      <c r="GQ13" s="397"/>
      <c r="GR13" s="397"/>
      <c r="GS13" s="397"/>
      <c r="GT13" s="397"/>
      <c r="GU13" s="397"/>
      <c r="GV13" s="397"/>
      <c r="GW13" s="397"/>
      <c r="GX13" s="397"/>
      <c r="GY13" s="397"/>
      <c r="GZ13" s="397"/>
      <c r="HA13" s="397"/>
      <c r="HB13" s="397"/>
      <c r="HC13" s="397"/>
      <c r="HD13" s="397"/>
      <c r="HE13" s="397"/>
      <c r="HF13" s="397"/>
      <c r="HG13" s="397"/>
      <c r="HH13" s="397"/>
      <c r="HI13" s="397"/>
      <c r="HJ13" s="397"/>
      <c r="HK13" s="397"/>
      <c r="HL13" s="397"/>
      <c r="HM13" s="397"/>
      <c r="HN13" s="397"/>
      <c r="HO13" s="397"/>
      <c r="HP13" s="397"/>
      <c r="HQ13" s="397"/>
      <c r="HR13" s="397"/>
      <c r="HS13" s="397"/>
      <c r="HT13" s="397"/>
      <c r="HU13" s="397"/>
      <c r="HV13" s="397"/>
      <c r="HW13" s="397"/>
      <c r="HX13" s="397"/>
      <c r="HY13" s="397"/>
      <c r="HZ13" s="397"/>
      <c r="IA13" s="397"/>
      <c r="IB13" s="397"/>
    </row>
    <row r="14" customFormat="1" ht="30.6" customHeight="1" spans="1:236">
      <c r="A14" s="393">
        <v>10</v>
      </c>
      <c r="B14" s="394" t="s">
        <v>1768</v>
      </c>
      <c r="C14" s="395">
        <v>2195</v>
      </c>
      <c r="D14" s="396" t="s">
        <v>1765</v>
      </c>
      <c r="E14" s="397"/>
      <c r="F14" s="397"/>
      <c r="G14" s="397"/>
      <c r="H14" s="397"/>
      <c r="I14" s="397"/>
      <c r="J14" s="397"/>
      <c r="K14" s="397"/>
      <c r="L14" s="397"/>
      <c r="M14" s="397"/>
      <c r="N14" s="397"/>
      <c r="O14" s="397"/>
      <c r="P14" s="397"/>
      <c r="Q14" s="397"/>
      <c r="R14" s="397"/>
      <c r="S14" s="397"/>
      <c r="T14" s="397"/>
      <c r="U14" s="397"/>
      <c r="V14" s="397"/>
      <c r="W14" s="397"/>
      <c r="X14" s="397"/>
      <c r="Y14" s="397"/>
      <c r="Z14" s="397"/>
      <c r="AA14" s="397"/>
      <c r="AB14" s="397"/>
      <c r="AC14" s="397"/>
      <c r="AD14" s="397"/>
      <c r="AE14" s="397"/>
      <c r="AF14" s="397"/>
      <c r="AG14" s="397"/>
      <c r="AH14" s="397"/>
      <c r="AI14" s="397"/>
      <c r="AJ14" s="397"/>
      <c r="AK14" s="397"/>
      <c r="AL14" s="397"/>
      <c r="AM14" s="397"/>
      <c r="AN14" s="397"/>
      <c r="AO14" s="397"/>
      <c r="AP14" s="397"/>
      <c r="AQ14" s="397"/>
      <c r="AR14" s="397"/>
      <c r="AS14" s="397"/>
      <c r="AT14" s="397"/>
      <c r="AU14" s="397"/>
      <c r="AV14" s="397"/>
      <c r="AW14" s="397"/>
      <c r="AX14" s="397"/>
      <c r="AY14" s="397"/>
      <c r="AZ14" s="397"/>
      <c r="BA14" s="397"/>
      <c r="BB14" s="397"/>
      <c r="BC14" s="397"/>
      <c r="BD14" s="397"/>
      <c r="BE14" s="397"/>
      <c r="BF14" s="397"/>
      <c r="BG14" s="397"/>
      <c r="BH14" s="397"/>
      <c r="BI14" s="397"/>
      <c r="BJ14" s="397"/>
      <c r="BK14" s="397"/>
      <c r="BL14" s="397"/>
      <c r="BM14" s="397"/>
      <c r="BN14" s="397"/>
      <c r="BO14" s="397"/>
      <c r="BP14" s="397"/>
      <c r="BQ14" s="397"/>
      <c r="BR14" s="397"/>
      <c r="BS14" s="397"/>
      <c r="BT14" s="397"/>
      <c r="BU14" s="397"/>
      <c r="BV14" s="397"/>
      <c r="BW14" s="397"/>
      <c r="BX14" s="397"/>
      <c r="BY14" s="397"/>
      <c r="BZ14" s="397"/>
      <c r="CA14" s="397"/>
      <c r="CB14" s="397"/>
      <c r="CC14" s="397"/>
      <c r="CD14" s="397"/>
      <c r="CE14" s="397"/>
      <c r="CF14" s="397"/>
      <c r="CG14" s="397"/>
      <c r="CH14" s="397"/>
      <c r="CI14" s="397"/>
      <c r="CJ14" s="397"/>
      <c r="CK14" s="397"/>
      <c r="CL14" s="397"/>
      <c r="CM14" s="397"/>
      <c r="CN14" s="397"/>
      <c r="CO14" s="397"/>
      <c r="CP14" s="397"/>
      <c r="CQ14" s="397"/>
      <c r="CR14" s="397"/>
      <c r="CS14" s="397"/>
      <c r="CT14" s="397"/>
      <c r="CU14" s="397"/>
      <c r="CV14" s="397"/>
      <c r="CW14" s="397"/>
      <c r="CX14" s="397"/>
      <c r="CY14" s="397"/>
      <c r="CZ14" s="397"/>
      <c r="DA14" s="397"/>
      <c r="DB14" s="397"/>
      <c r="DC14" s="397"/>
      <c r="DD14" s="397"/>
      <c r="DE14" s="397"/>
      <c r="DF14" s="397"/>
      <c r="DG14" s="397"/>
      <c r="DH14" s="397"/>
      <c r="DI14" s="397"/>
      <c r="DJ14" s="397"/>
      <c r="DK14" s="397"/>
      <c r="DL14" s="397"/>
      <c r="DM14" s="397"/>
      <c r="DN14" s="397"/>
      <c r="DO14" s="397"/>
      <c r="DP14" s="397"/>
      <c r="DQ14" s="397"/>
      <c r="DR14" s="397"/>
      <c r="DS14" s="397"/>
      <c r="DT14" s="397"/>
      <c r="DU14" s="397"/>
      <c r="DV14" s="397"/>
      <c r="DW14" s="397"/>
      <c r="DX14" s="397"/>
      <c r="DY14" s="397"/>
      <c r="DZ14" s="397"/>
      <c r="EA14" s="397"/>
      <c r="EB14" s="397"/>
      <c r="EC14" s="397"/>
      <c r="ED14" s="397"/>
      <c r="EE14" s="397"/>
      <c r="EF14" s="397"/>
      <c r="EG14" s="397"/>
      <c r="EH14" s="397"/>
      <c r="EI14" s="397"/>
      <c r="EJ14" s="397"/>
      <c r="EK14" s="397"/>
      <c r="EL14" s="397"/>
      <c r="EM14" s="397"/>
      <c r="EN14" s="397"/>
      <c r="EO14" s="397"/>
      <c r="EP14" s="397"/>
      <c r="EQ14" s="397"/>
      <c r="ER14" s="397"/>
      <c r="ES14" s="397"/>
      <c r="ET14" s="397"/>
      <c r="EU14" s="397"/>
      <c r="EV14" s="397"/>
      <c r="EW14" s="397"/>
      <c r="EX14" s="397"/>
      <c r="EY14" s="397"/>
      <c r="EZ14" s="397"/>
      <c r="FA14" s="397"/>
      <c r="FB14" s="397"/>
      <c r="FC14" s="397"/>
      <c r="FD14" s="397"/>
      <c r="FE14" s="397"/>
      <c r="FF14" s="397"/>
      <c r="FG14" s="397"/>
      <c r="FH14" s="397"/>
      <c r="FI14" s="397"/>
      <c r="FJ14" s="397"/>
      <c r="FK14" s="397"/>
      <c r="FL14" s="397"/>
      <c r="FM14" s="397"/>
      <c r="FN14" s="397"/>
      <c r="FO14" s="397"/>
      <c r="FP14" s="397"/>
      <c r="FQ14" s="397"/>
      <c r="FR14" s="397"/>
      <c r="FS14" s="397"/>
      <c r="FT14" s="397"/>
      <c r="FU14" s="397"/>
      <c r="FV14" s="397"/>
      <c r="FW14" s="397"/>
      <c r="FX14" s="397"/>
      <c r="FY14" s="397"/>
      <c r="FZ14" s="397"/>
      <c r="GA14" s="397"/>
      <c r="GB14" s="397"/>
      <c r="GC14" s="397"/>
      <c r="GD14" s="397"/>
      <c r="GE14" s="397"/>
      <c r="GF14" s="397"/>
      <c r="GG14" s="397"/>
      <c r="GH14" s="397"/>
      <c r="GI14" s="397"/>
      <c r="GJ14" s="397"/>
      <c r="GK14" s="397"/>
      <c r="GL14" s="397"/>
      <c r="GM14" s="397"/>
      <c r="GN14" s="397"/>
      <c r="GO14" s="397"/>
      <c r="GP14" s="397"/>
      <c r="GQ14" s="397"/>
      <c r="GR14" s="397"/>
      <c r="GS14" s="397"/>
      <c r="GT14" s="397"/>
      <c r="GU14" s="397"/>
      <c r="GV14" s="397"/>
      <c r="GW14" s="397"/>
      <c r="GX14" s="397"/>
      <c r="GY14" s="397"/>
      <c r="GZ14" s="397"/>
      <c r="HA14" s="397"/>
      <c r="HB14" s="397"/>
      <c r="HC14" s="397"/>
      <c r="HD14" s="397"/>
      <c r="HE14" s="397"/>
      <c r="HF14" s="397"/>
      <c r="HG14" s="397"/>
      <c r="HH14" s="397"/>
      <c r="HI14" s="397"/>
      <c r="HJ14" s="397"/>
      <c r="HK14" s="397"/>
      <c r="HL14" s="397"/>
      <c r="HM14" s="397"/>
      <c r="HN14" s="397"/>
      <c r="HO14" s="397"/>
      <c r="HP14" s="397"/>
      <c r="HQ14" s="397"/>
      <c r="HR14" s="397"/>
      <c r="HS14" s="397"/>
      <c r="HT14" s="397"/>
      <c r="HU14" s="397"/>
      <c r="HV14" s="397"/>
      <c r="HW14" s="397"/>
      <c r="HX14" s="397"/>
      <c r="HY14" s="397"/>
      <c r="HZ14" s="397"/>
      <c r="IA14" s="397"/>
      <c r="IB14" s="397"/>
    </row>
    <row r="15" customFormat="1" ht="30.6" customHeight="1" spans="1:236">
      <c r="A15" s="393">
        <v>11</v>
      </c>
      <c r="B15" s="394" t="s">
        <v>1041</v>
      </c>
      <c r="C15" s="395">
        <v>1734</v>
      </c>
      <c r="D15" s="396" t="s">
        <v>1769</v>
      </c>
      <c r="E15" s="397"/>
      <c r="F15" s="397"/>
      <c r="G15" s="397"/>
      <c r="H15" s="397"/>
      <c r="I15" s="397"/>
      <c r="J15" s="397"/>
      <c r="K15" s="397"/>
      <c r="L15" s="397"/>
      <c r="M15" s="397"/>
      <c r="N15" s="397"/>
      <c r="O15" s="397"/>
      <c r="P15" s="397"/>
      <c r="Q15" s="397"/>
      <c r="R15" s="397"/>
      <c r="S15" s="397"/>
      <c r="T15" s="397"/>
      <c r="U15" s="397"/>
      <c r="V15" s="397"/>
      <c r="W15" s="397"/>
      <c r="X15" s="397"/>
      <c r="Y15" s="397"/>
      <c r="Z15" s="397"/>
      <c r="AA15" s="397"/>
      <c r="AB15" s="397"/>
      <c r="AC15" s="397"/>
      <c r="AD15" s="397"/>
      <c r="AE15" s="397"/>
      <c r="AF15" s="397"/>
      <c r="AG15" s="397"/>
      <c r="AH15" s="397"/>
      <c r="AI15" s="397"/>
      <c r="AJ15" s="397"/>
      <c r="AK15" s="397"/>
      <c r="AL15" s="397"/>
      <c r="AM15" s="397"/>
      <c r="AN15" s="397"/>
      <c r="AO15" s="397"/>
      <c r="AP15" s="397"/>
      <c r="AQ15" s="397"/>
      <c r="AR15" s="397"/>
      <c r="AS15" s="397"/>
      <c r="AT15" s="397"/>
      <c r="AU15" s="397"/>
      <c r="AV15" s="397"/>
      <c r="AW15" s="397"/>
      <c r="AX15" s="397"/>
      <c r="AY15" s="397"/>
      <c r="AZ15" s="397"/>
      <c r="BA15" s="397"/>
      <c r="BB15" s="397"/>
      <c r="BC15" s="397"/>
      <c r="BD15" s="397"/>
      <c r="BE15" s="397"/>
      <c r="BF15" s="397"/>
      <c r="BG15" s="397"/>
      <c r="BH15" s="397"/>
      <c r="BI15" s="397"/>
      <c r="BJ15" s="397"/>
      <c r="BK15" s="397"/>
      <c r="BL15" s="397"/>
      <c r="BM15" s="397"/>
      <c r="BN15" s="397"/>
      <c r="BO15" s="397"/>
      <c r="BP15" s="397"/>
      <c r="BQ15" s="397"/>
      <c r="BR15" s="397"/>
      <c r="BS15" s="397"/>
      <c r="BT15" s="397"/>
      <c r="BU15" s="397"/>
      <c r="BV15" s="397"/>
      <c r="BW15" s="397"/>
      <c r="BX15" s="397"/>
      <c r="BY15" s="397"/>
      <c r="BZ15" s="397"/>
      <c r="CA15" s="397"/>
      <c r="CB15" s="397"/>
      <c r="CC15" s="397"/>
      <c r="CD15" s="397"/>
      <c r="CE15" s="397"/>
      <c r="CF15" s="397"/>
      <c r="CG15" s="397"/>
      <c r="CH15" s="397"/>
      <c r="CI15" s="397"/>
      <c r="CJ15" s="397"/>
      <c r="CK15" s="397"/>
      <c r="CL15" s="397"/>
      <c r="CM15" s="397"/>
      <c r="CN15" s="397"/>
      <c r="CO15" s="397"/>
      <c r="CP15" s="397"/>
      <c r="CQ15" s="397"/>
      <c r="CR15" s="397"/>
      <c r="CS15" s="397"/>
      <c r="CT15" s="397"/>
      <c r="CU15" s="397"/>
      <c r="CV15" s="397"/>
      <c r="CW15" s="397"/>
      <c r="CX15" s="397"/>
      <c r="CY15" s="397"/>
      <c r="CZ15" s="397"/>
      <c r="DA15" s="397"/>
      <c r="DB15" s="397"/>
      <c r="DC15" s="397"/>
      <c r="DD15" s="397"/>
      <c r="DE15" s="397"/>
      <c r="DF15" s="397"/>
      <c r="DG15" s="397"/>
      <c r="DH15" s="397"/>
      <c r="DI15" s="397"/>
      <c r="DJ15" s="397"/>
      <c r="DK15" s="397"/>
      <c r="DL15" s="397"/>
      <c r="DM15" s="397"/>
      <c r="DN15" s="397"/>
      <c r="DO15" s="397"/>
      <c r="DP15" s="397"/>
      <c r="DQ15" s="397"/>
      <c r="DR15" s="397"/>
      <c r="DS15" s="397"/>
      <c r="DT15" s="397"/>
      <c r="DU15" s="397"/>
      <c r="DV15" s="397"/>
      <c r="DW15" s="397"/>
      <c r="DX15" s="397"/>
      <c r="DY15" s="397"/>
      <c r="DZ15" s="397"/>
      <c r="EA15" s="397"/>
      <c r="EB15" s="397"/>
      <c r="EC15" s="397"/>
      <c r="ED15" s="397"/>
      <c r="EE15" s="397"/>
      <c r="EF15" s="397"/>
      <c r="EG15" s="397"/>
      <c r="EH15" s="397"/>
      <c r="EI15" s="397"/>
      <c r="EJ15" s="397"/>
      <c r="EK15" s="397"/>
      <c r="EL15" s="397"/>
      <c r="EM15" s="397"/>
      <c r="EN15" s="397"/>
      <c r="EO15" s="397"/>
      <c r="EP15" s="397"/>
      <c r="EQ15" s="397"/>
      <c r="ER15" s="397"/>
      <c r="ES15" s="397"/>
      <c r="ET15" s="397"/>
      <c r="EU15" s="397"/>
      <c r="EV15" s="397"/>
      <c r="EW15" s="397"/>
      <c r="EX15" s="397"/>
      <c r="EY15" s="397"/>
      <c r="EZ15" s="397"/>
      <c r="FA15" s="397"/>
      <c r="FB15" s="397"/>
      <c r="FC15" s="397"/>
      <c r="FD15" s="397"/>
      <c r="FE15" s="397"/>
      <c r="FF15" s="397"/>
      <c r="FG15" s="397"/>
      <c r="FH15" s="397"/>
      <c r="FI15" s="397"/>
      <c r="FJ15" s="397"/>
      <c r="FK15" s="397"/>
      <c r="FL15" s="397"/>
      <c r="FM15" s="397"/>
      <c r="FN15" s="397"/>
      <c r="FO15" s="397"/>
      <c r="FP15" s="397"/>
      <c r="FQ15" s="397"/>
      <c r="FR15" s="397"/>
      <c r="FS15" s="397"/>
      <c r="FT15" s="397"/>
      <c r="FU15" s="397"/>
      <c r="FV15" s="397"/>
      <c r="FW15" s="397"/>
      <c r="FX15" s="397"/>
      <c r="FY15" s="397"/>
      <c r="FZ15" s="397"/>
      <c r="GA15" s="397"/>
      <c r="GB15" s="397"/>
      <c r="GC15" s="397"/>
      <c r="GD15" s="397"/>
      <c r="GE15" s="397"/>
      <c r="GF15" s="397"/>
      <c r="GG15" s="397"/>
      <c r="GH15" s="397"/>
      <c r="GI15" s="397"/>
      <c r="GJ15" s="397"/>
      <c r="GK15" s="397"/>
      <c r="GL15" s="397"/>
      <c r="GM15" s="397"/>
      <c r="GN15" s="397"/>
      <c r="GO15" s="397"/>
      <c r="GP15" s="397"/>
      <c r="GQ15" s="397"/>
      <c r="GR15" s="397"/>
      <c r="GS15" s="397"/>
      <c r="GT15" s="397"/>
      <c r="GU15" s="397"/>
      <c r="GV15" s="397"/>
      <c r="GW15" s="397"/>
      <c r="GX15" s="397"/>
      <c r="GY15" s="397"/>
      <c r="GZ15" s="397"/>
      <c r="HA15" s="397"/>
      <c r="HB15" s="397"/>
      <c r="HC15" s="397"/>
      <c r="HD15" s="397"/>
      <c r="HE15" s="397"/>
      <c r="HF15" s="397"/>
      <c r="HG15" s="397"/>
      <c r="HH15" s="397"/>
      <c r="HI15" s="397"/>
      <c r="HJ15" s="397"/>
      <c r="HK15" s="397"/>
      <c r="HL15" s="397"/>
      <c r="HM15" s="397"/>
      <c r="HN15" s="397"/>
      <c r="HO15" s="397"/>
      <c r="HP15" s="397"/>
      <c r="HQ15" s="397"/>
      <c r="HR15" s="397"/>
      <c r="HS15" s="397"/>
      <c r="HT15" s="397"/>
      <c r="HU15" s="397"/>
      <c r="HV15" s="397"/>
      <c r="HW15" s="397"/>
      <c r="HX15" s="397"/>
      <c r="HY15" s="397"/>
      <c r="HZ15" s="397"/>
      <c r="IA15" s="397"/>
      <c r="IB15" s="397"/>
    </row>
    <row r="16" customFormat="1" ht="30.6" customHeight="1" spans="1:236">
      <c r="A16" s="393">
        <v>12</v>
      </c>
      <c r="B16" s="394" t="s">
        <v>1770</v>
      </c>
      <c r="C16" s="395">
        <v>5800</v>
      </c>
      <c r="D16" s="396" t="s">
        <v>1771</v>
      </c>
      <c r="E16" s="397"/>
      <c r="F16" s="397"/>
      <c r="G16" s="397"/>
      <c r="H16" s="397"/>
      <c r="I16" s="397"/>
      <c r="J16" s="397"/>
      <c r="K16" s="397"/>
      <c r="L16" s="397"/>
      <c r="M16" s="397"/>
      <c r="N16" s="397"/>
      <c r="O16" s="397"/>
      <c r="P16" s="397"/>
      <c r="Q16" s="397"/>
      <c r="R16" s="397"/>
      <c r="S16" s="397"/>
      <c r="T16" s="397"/>
      <c r="U16" s="397"/>
      <c r="V16" s="397"/>
      <c r="W16" s="397"/>
      <c r="X16" s="397"/>
      <c r="Y16" s="397"/>
      <c r="Z16" s="397"/>
      <c r="AA16" s="397"/>
      <c r="AB16" s="397"/>
      <c r="AC16" s="397"/>
      <c r="AD16" s="397"/>
      <c r="AE16" s="397"/>
      <c r="AF16" s="397"/>
      <c r="AG16" s="397"/>
      <c r="AH16" s="397"/>
      <c r="AI16" s="397"/>
      <c r="AJ16" s="397"/>
      <c r="AK16" s="397"/>
      <c r="AL16" s="397"/>
      <c r="AM16" s="397"/>
      <c r="AN16" s="397"/>
      <c r="AO16" s="397"/>
      <c r="AP16" s="397"/>
      <c r="AQ16" s="397"/>
      <c r="AR16" s="397"/>
      <c r="AS16" s="397"/>
      <c r="AT16" s="397"/>
      <c r="AU16" s="397"/>
      <c r="AV16" s="397"/>
      <c r="AW16" s="397"/>
      <c r="AX16" s="397"/>
      <c r="AY16" s="397"/>
      <c r="AZ16" s="397"/>
      <c r="BA16" s="397"/>
      <c r="BB16" s="397"/>
      <c r="BC16" s="397"/>
      <c r="BD16" s="397"/>
      <c r="BE16" s="397"/>
      <c r="BF16" s="397"/>
      <c r="BG16" s="397"/>
      <c r="BH16" s="397"/>
      <c r="BI16" s="397"/>
      <c r="BJ16" s="397"/>
      <c r="BK16" s="397"/>
      <c r="BL16" s="397"/>
      <c r="BM16" s="397"/>
      <c r="BN16" s="397"/>
      <c r="BO16" s="397"/>
      <c r="BP16" s="397"/>
      <c r="BQ16" s="397"/>
      <c r="BR16" s="397"/>
      <c r="BS16" s="397"/>
      <c r="BT16" s="397"/>
      <c r="BU16" s="397"/>
      <c r="BV16" s="397"/>
      <c r="BW16" s="397"/>
      <c r="BX16" s="397"/>
      <c r="BY16" s="397"/>
      <c r="BZ16" s="397"/>
      <c r="CA16" s="397"/>
      <c r="CB16" s="397"/>
      <c r="CC16" s="397"/>
      <c r="CD16" s="397"/>
      <c r="CE16" s="397"/>
      <c r="CF16" s="397"/>
      <c r="CG16" s="397"/>
      <c r="CH16" s="397"/>
      <c r="CI16" s="397"/>
      <c r="CJ16" s="397"/>
      <c r="CK16" s="397"/>
      <c r="CL16" s="397"/>
      <c r="CM16" s="397"/>
      <c r="CN16" s="397"/>
      <c r="CO16" s="397"/>
      <c r="CP16" s="397"/>
      <c r="CQ16" s="397"/>
      <c r="CR16" s="397"/>
      <c r="CS16" s="397"/>
      <c r="CT16" s="397"/>
      <c r="CU16" s="397"/>
      <c r="CV16" s="397"/>
      <c r="CW16" s="397"/>
      <c r="CX16" s="397"/>
      <c r="CY16" s="397"/>
      <c r="CZ16" s="397"/>
      <c r="DA16" s="397"/>
      <c r="DB16" s="397"/>
      <c r="DC16" s="397"/>
      <c r="DD16" s="397"/>
      <c r="DE16" s="397"/>
      <c r="DF16" s="397"/>
      <c r="DG16" s="397"/>
      <c r="DH16" s="397"/>
      <c r="DI16" s="397"/>
      <c r="DJ16" s="397"/>
      <c r="DK16" s="397"/>
      <c r="DL16" s="397"/>
      <c r="DM16" s="397"/>
      <c r="DN16" s="397"/>
      <c r="DO16" s="397"/>
      <c r="DP16" s="397"/>
      <c r="DQ16" s="397"/>
      <c r="DR16" s="397"/>
      <c r="DS16" s="397"/>
      <c r="DT16" s="397"/>
      <c r="DU16" s="397"/>
      <c r="DV16" s="397"/>
      <c r="DW16" s="397"/>
      <c r="DX16" s="397"/>
      <c r="DY16" s="397"/>
      <c r="DZ16" s="397"/>
      <c r="EA16" s="397"/>
      <c r="EB16" s="397"/>
      <c r="EC16" s="397"/>
      <c r="ED16" s="397"/>
      <c r="EE16" s="397"/>
      <c r="EF16" s="397"/>
      <c r="EG16" s="397"/>
      <c r="EH16" s="397"/>
      <c r="EI16" s="397"/>
      <c r="EJ16" s="397"/>
      <c r="EK16" s="397"/>
      <c r="EL16" s="397"/>
      <c r="EM16" s="397"/>
      <c r="EN16" s="397"/>
      <c r="EO16" s="397"/>
      <c r="EP16" s="397"/>
      <c r="EQ16" s="397"/>
      <c r="ER16" s="397"/>
      <c r="ES16" s="397"/>
      <c r="ET16" s="397"/>
      <c r="EU16" s="397"/>
      <c r="EV16" s="397"/>
      <c r="EW16" s="397"/>
      <c r="EX16" s="397"/>
      <c r="EY16" s="397"/>
      <c r="EZ16" s="397"/>
      <c r="FA16" s="397"/>
      <c r="FB16" s="397"/>
      <c r="FC16" s="397"/>
      <c r="FD16" s="397"/>
      <c r="FE16" s="397"/>
      <c r="FF16" s="397"/>
      <c r="FG16" s="397"/>
      <c r="FH16" s="397"/>
      <c r="FI16" s="397"/>
      <c r="FJ16" s="397"/>
      <c r="FK16" s="397"/>
      <c r="FL16" s="397"/>
      <c r="FM16" s="397"/>
      <c r="FN16" s="397"/>
      <c r="FO16" s="397"/>
      <c r="FP16" s="397"/>
      <c r="FQ16" s="397"/>
      <c r="FR16" s="397"/>
      <c r="FS16" s="397"/>
      <c r="FT16" s="397"/>
      <c r="FU16" s="397"/>
      <c r="FV16" s="397"/>
      <c r="FW16" s="397"/>
      <c r="FX16" s="397"/>
      <c r="FY16" s="397"/>
      <c r="FZ16" s="397"/>
      <c r="GA16" s="397"/>
      <c r="GB16" s="397"/>
      <c r="GC16" s="397"/>
      <c r="GD16" s="397"/>
      <c r="GE16" s="397"/>
      <c r="GF16" s="397"/>
      <c r="GG16" s="397"/>
      <c r="GH16" s="397"/>
      <c r="GI16" s="397"/>
      <c r="GJ16" s="397"/>
      <c r="GK16" s="397"/>
      <c r="GL16" s="397"/>
      <c r="GM16" s="397"/>
      <c r="GN16" s="397"/>
      <c r="GO16" s="397"/>
      <c r="GP16" s="397"/>
      <c r="GQ16" s="397"/>
      <c r="GR16" s="397"/>
      <c r="GS16" s="397"/>
      <c r="GT16" s="397"/>
      <c r="GU16" s="397"/>
      <c r="GV16" s="397"/>
      <c r="GW16" s="397"/>
      <c r="GX16" s="397"/>
      <c r="GY16" s="397"/>
      <c r="GZ16" s="397"/>
      <c r="HA16" s="397"/>
      <c r="HB16" s="397"/>
      <c r="HC16" s="397"/>
      <c r="HD16" s="397"/>
      <c r="HE16" s="397"/>
      <c r="HF16" s="397"/>
      <c r="HG16" s="397"/>
      <c r="HH16" s="397"/>
      <c r="HI16" s="397"/>
      <c r="HJ16" s="397"/>
      <c r="HK16" s="397"/>
      <c r="HL16" s="397"/>
      <c r="HM16" s="397"/>
      <c r="HN16" s="397"/>
      <c r="HO16" s="397"/>
      <c r="HP16" s="397"/>
      <c r="HQ16" s="397"/>
      <c r="HR16" s="397"/>
      <c r="HS16" s="397"/>
      <c r="HT16" s="397"/>
      <c r="HU16" s="397"/>
      <c r="HV16" s="397"/>
      <c r="HW16" s="397"/>
      <c r="HX16" s="397"/>
      <c r="HY16" s="397"/>
      <c r="HZ16" s="397"/>
      <c r="IA16" s="397"/>
      <c r="IB16" s="397"/>
    </row>
    <row r="17" customFormat="1" ht="30.6" customHeight="1" spans="1:236">
      <c r="A17" s="393">
        <v>13</v>
      </c>
      <c r="B17" s="394" t="s">
        <v>1772</v>
      </c>
      <c r="C17" s="395">
        <v>1100</v>
      </c>
      <c r="D17" s="396" t="s">
        <v>1771</v>
      </c>
      <c r="E17" s="397"/>
      <c r="F17" s="397"/>
      <c r="G17" s="397"/>
      <c r="H17" s="397"/>
      <c r="I17" s="397"/>
      <c r="J17" s="397"/>
      <c r="K17" s="397"/>
      <c r="L17" s="397"/>
      <c r="M17" s="397"/>
      <c r="N17" s="397"/>
      <c r="O17" s="397"/>
      <c r="P17" s="397"/>
      <c r="Q17" s="397"/>
      <c r="R17" s="397"/>
      <c r="S17" s="397"/>
      <c r="T17" s="397"/>
      <c r="U17" s="397"/>
      <c r="V17" s="397"/>
      <c r="W17" s="397"/>
      <c r="X17" s="397"/>
      <c r="Y17" s="397"/>
      <c r="Z17" s="397"/>
      <c r="AA17" s="397"/>
      <c r="AB17" s="397"/>
      <c r="AC17" s="397"/>
      <c r="AD17" s="397"/>
      <c r="AE17" s="397"/>
      <c r="AF17" s="397"/>
      <c r="AG17" s="397"/>
      <c r="AH17" s="397"/>
      <c r="AI17" s="397"/>
      <c r="AJ17" s="397"/>
      <c r="AK17" s="397"/>
      <c r="AL17" s="397"/>
      <c r="AM17" s="397"/>
      <c r="AN17" s="397"/>
      <c r="AO17" s="397"/>
      <c r="AP17" s="397"/>
      <c r="AQ17" s="397"/>
      <c r="AR17" s="397"/>
      <c r="AS17" s="397"/>
      <c r="AT17" s="397"/>
      <c r="AU17" s="397"/>
      <c r="AV17" s="397"/>
      <c r="AW17" s="397"/>
      <c r="AX17" s="397"/>
      <c r="AY17" s="397"/>
      <c r="AZ17" s="397"/>
      <c r="BA17" s="397"/>
      <c r="BB17" s="397"/>
      <c r="BC17" s="397"/>
      <c r="BD17" s="397"/>
      <c r="BE17" s="397"/>
      <c r="BF17" s="397"/>
      <c r="BG17" s="397"/>
      <c r="BH17" s="397"/>
      <c r="BI17" s="397"/>
      <c r="BJ17" s="397"/>
      <c r="BK17" s="397"/>
      <c r="BL17" s="397"/>
      <c r="BM17" s="397"/>
      <c r="BN17" s="397"/>
      <c r="BO17" s="397"/>
      <c r="BP17" s="397"/>
      <c r="BQ17" s="397"/>
      <c r="BR17" s="397"/>
      <c r="BS17" s="397"/>
      <c r="BT17" s="397"/>
      <c r="BU17" s="397"/>
      <c r="BV17" s="397"/>
      <c r="BW17" s="397"/>
      <c r="BX17" s="397"/>
      <c r="BY17" s="397"/>
      <c r="BZ17" s="397"/>
      <c r="CA17" s="397"/>
      <c r="CB17" s="397"/>
      <c r="CC17" s="397"/>
      <c r="CD17" s="397"/>
      <c r="CE17" s="397"/>
      <c r="CF17" s="397"/>
      <c r="CG17" s="397"/>
      <c r="CH17" s="397"/>
      <c r="CI17" s="397"/>
      <c r="CJ17" s="397"/>
      <c r="CK17" s="397"/>
      <c r="CL17" s="397"/>
      <c r="CM17" s="397"/>
      <c r="CN17" s="397"/>
      <c r="CO17" s="397"/>
      <c r="CP17" s="397"/>
      <c r="CQ17" s="397"/>
      <c r="CR17" s="397"/>
      <c r="CS17" s="397"/>
      <c r="CT17" s="397"/>
      <c r="CU17" s="397"/>
      <c r="CV17" s="397"/>
      <c r="CW17" s="397"/>
      <c r="CX17" s="397"/>
      <c r="CY17" s="397"/>
      <c r="CZ17" s="397"/>
      <c r="DA17" s="397"/>
      <c r="DB17" s="397"/>
      <c r="DC17" s="397"/>
      <c r="DD17" s="397"/>
      <c r="DE17" s="397"/>
      <c r="DF17" s="397"/>
      <c r="DG17" s="397"/>
      <c r="DH17" s="397"/>
      <c r="DI17" s="397"/>
      <c r="DJ17" s="397"/>
      <c r="DK17" s="397"/>
      <c r="DL17" s="397"/>
      <c r="DM17" s="397"/>
      <c r="DN17" s="397"/>
      <c r="DO17" s="397"/>
      <c r="DP17" s="397"/>
      <c r="DQ17" s="397"/>
      <c r="DR17" s="397"/>
      <c r="DS17" s="397"/>
      <c r="DT17" s="397"/>
      <c r="DU17" s="397"/>
      <c r="DV17" s="397"/>
      <c r="DW17" s="397"/>
      <c r="DX17" s="397"/>
      <c r="DY17" s="397"/>
      <c r="DZ17" s="397"/>
      <c r="EA17" s="397"/>
      <c r="EB17" s="397"/>
      <c r="EC17" s="397"/>
      <c r="ED17" s="397"/>
      <c r="EE17" s="397"/>
      <c r="EF17" s="397"/>
      <c r="EG17" s="397"/>
      <c r="EH17" s="397"/>
      <c r="EI17" s="397"/>
      <c r="EJ17" s="397"/>
      <c r="EK17" s="397"/>
      <c r="EL17" s="397"/>
      <c r="EM17" s="397"/>
      <c r="EN17" s="397"/>
      <c r="EO17" s="397"/>
      <c r="EP17" s="397"/>
      <c r="EQ17" s="397"/>
      <c r="ER17" s="397"/>
      <c r="ES17" s="397"/>
      <c r="ET17" s="397"/>
      <c r="EU17" s="397"/>
      <c r="EV17" s="397"/>
      <c r="EW17" s="397"/>
      <c r="EX17" s="397"/>
      <c r="EY17" s="397"/>
      <c r="EZ17" s="397"/>
      <c r="FA17" s="397"/>
      <c r="FB17" s="397"/>
      <c r="FC17" s="397"/>
      <c r="FD17" s="397"/>
      <c r="FE17" s="397"/>
      <c r="FF17" s="397"/>
      <c r="FG17" s="397"/>
      <c r="FH17" s="397"/>
      <c r="FI17" s="397"/>
      <c r="FJ17" s="397"/>
      <c r="FK17" s="397"/>
      <c r="FL17" s="397"/>
      <c r="FM17" s="397"/>
      <c r="FN17" s="397"/>
      <c r="FO17" s="397"/>
      <c r="FP17" s="397"/>
      <c r="FQ17" s="397"/>
      <c r="FR17" s="397"/>
      <c r="FS17" s="397"/>
      <c r="FT17" s="397"/>
      <c r="FU17" s="397"/>
      <c r="FV17" s="397"/>
      <c r="FW17" s="397"/>
      <c r="FX17" s="397"/>
      <c r="FY17" s="397"/>
      <c r="FZ17" s="397"/>
      <c r="GA17" s="397"/>
      <c r="GB17" s="397"/>
      <c r="GC17" s="397"/>
      <c r="GD17" s="397"/>
      <c r="GE17" s="397"/>
      <c r="GF17" s="397"/>
      <c r="GG17" s="397"/>
      <c r="GH17" s="397"/>
      <c r="GI17" s="397"/>
      <c r="GJ17" s="397"/>
      <c r="GK17" s="397"/>
      <c r="GL17" s="397"/>
      <c r="GM17" s="397"/>
      <c r="GN17" s="397"/>
      <c r="GO17" s="397"/>
      <c r="GP17" s="397"/>
      <c r="GQ17" s="397"/>
      <c r="GR17" s="397"/>
      <c r="GS17" s="397"/>
      <c r="GT17" s="397"/>
      <c r="GU17" s="397"/>
      <c r="GV17" s="397"/>
      <c r="GW17" s="397"/>
      <c r="GX17" s="397"/>
      <c r="GY17" s="397"/>
      <c r="GZ17" s="397"/>
      <c r="HA17" s="397"/>
      <c r="HB17" s="397"/>
      <c r="HC17" s="397"/>
      <c r="HD17" s="397"/>
      <c r="HE17" s="397"/>
      <c r="HF17" s="397"/>
      <c r="HG17" s="397"/>
      <c r="HH17" s="397"/>
      <c r="HI17" s="397"/>
      <c r="HJ17" s="397"/>
      <c r="HK17" s="397"/>
      <c r="HL17" s="397"/>
      <c r="HM17" s="397"/>
      <c r="HN17" s="397"/>
      <c r="HO17" s="397"/>
      <c r="HP17" s="397"/>
      <c r="HQ17" s="397"/>
      <c r="HR17" s="397"/>
      <c r="HS17" s="397"/>
      <c r="HT17" s="397"/>
      <c r="HU17" s="397"/>
      <c r="HV17" s="397"/>
      <c r="HW17" s="397"/>
      <c r="HX17" s="397"/>
      <c r="HY17" s="397"/>
      <c r="HZ17" s="397"/>
      <c r="IA17" s="397"/>
      <c r="IB17" s="397"/>
    </row>
    <row r="18" customFormat="1" ht="30.6" customHeight="1" spans="1:236">
      <c r="A18" s="393">
        <v>14</v>
      </c>
      <c r="B18" s="394" t="s">
        <v>1773</v>
      </c>
      <c r="C18" s="395">
        <v>1084</v>
      </c>
      <c r="D18" s="396" t="s">
        <v>1774</v>
      </c>
      <c r="E18" s="397"/>
      <c r="F18" s="397"/>
      <c r="G18" s="397"/>
      <c r="H18" s="397"/>
      <c r="I18" s="397"/>
      <c r="J18" s="397"/>
      <c r="K18" s="397"/>
      <c r="L18" s="397"/>
      <c r="M18" s="397"/>
      <c r="N18" s="397"/>
      <c r="O18" s="397"/>
      <c r="P18" s="397"/>
      <c r="Q18" s="397"/>
      <c r="R18" s="397"/>
      <c r="S18" s="397"/>
      <c r="T18" s="397"/>
      <c r="U18" s="397"/>
      <c r="V18" s="397"/>
      <c r="W18" s="397"/>
      <c r="X18" s="397"/>
      <c r="Y18" s="397"/>
      <c r="Z18" s="397"/>
      <c r="AA18" s="397"/>
      <c r="AB18" s="397"/>
      <c r="AC18" s="397"/>
      <c r="AD18" s="397"/>
      <c r="AE18" s="397"/>
      <c r="AF18" s="397"/>
      <c r="AG18" s="397"/>
      <c r="AH18" s="397"/>
      <c r="AI18" s="397"/>
      <c r="AJ18" s="397"/>
      <c r="AK18" s="397"/>
      <c r="AL18" s="397"/>
      <c r="AM18" s="397"/>
      <c r="AN18" s="397"/>
      <c r="AO18" s="397"/>
      <c r="AP18" s="397"/>
      <c r="AQ18" s="397"/>
      <c r="AR18" s="397"/>
      <c r="AS18" s="397"/>
      <c r="AT18" s="397"/>
      <c r="AU18" s="397"/>
      <c r="AV18" s="397"/>
      <c r="AW18" s="397"/>
      <c r="AX18" s="397"/>
      <c r="AY18" s="397"/>
      <c r="AZ18" s="397"/>
      <c r="BA18" s="397"/>
      <c r="BB18" s="397"/>
      <c r="BC18" s="397"/>
      <c r="BD18" s="397"/>
      <c r="BE18" s="397"/>
      <c r="BF18" s="397"/>
      <c r="BG18" s="397"/>
      <c r="BH18" s="397"/>
      <c r="BI18" s="397"/>
      <c r="BJ18" s="397"/>
      <c r="BK18" s="397"/>
      <c r="BL18" s="397"/>
      <c r="BM18" s="397"/>
      <c r="BN18" s="397"/>
      <c r="BO18" s="397"/>
      <c r="BP18" s="397"/>
      <c r="BQ18" s="397"/>
      <c r="BR18" s="397"/>
      <c r="BS18" s="397"/>
      <c r="BT18" s="397"/>
      <c r="BU18" s="397"/>
      <c r="BV18" s="397"/>
      <c r="BW18" s="397"/>
      <c r="BX18" s="397"/>
      <c r="BY18" s="397"/>
      <c r="BZ18" s="397"/>
      <c r="CA18" s="397"/>
      <c r="CB18" s="397"/>
      <c r="CC18" s="397"/>
      <c r="CD18" s="397"/>
      <c r="CE18" s="397"/>
      <c r="CF18" s="397"/>
      <c r="CG18" s="397"/>
      <c r="CH18" s="397"/>
      <c r="CI18" s="397"/>
      <c r="CJ18" s="397"/>
      <c r="CK18" s="397"/>
      <c r="CL18" s="397"/>
      <c r="CM18" s="397"/>
      <c r="CN18" s="397"/>
      <c r="CO18" s="397"/>
      <c r="CP18" s="397"/>
      <c r="CQ18" s="397"/>
      <c r="CR18" s="397"/>
      <c r="CS18" s="397"/>
      <c r="CT18" s="397"/>
      <c r="CU18" s="397"/>
      <c r="CV18" s="397"/>
      <c r="CW18" s="397"/>
      <c r="CX18" s="397"/>
      <c r="CY18" s="397"/>
      <c r="CZ18" s="397"/>
      <c r="DA18" s="397"/>
      <c r="DB18" s="397"/>
      <c r="DC18" s="397"/>
      <c r="DD18" s="397"/>
      <c r="DE18" s="397"/>
      <c r="DF18" s="397"/>
      <c r="DG18" s="397"/>
      <c r="DH18" s="397"/>
      <c r="DI18" s="397"/>
      <c r="DJ18" s="397"/>
      <c r="DK18" s="397"/>
      <c r="DL18" s="397"/>
      <c r="DM18" s="397"/>
      <c r="DN18" s="397"/>
      <c r="DO18" s="397"/>
      <c r="DP18" s="397"/>
      <c r="DQ18" s="397"/>
      <c r="DR18" s="397"/>
      <c r="DS18" s="397"/>
      <c r="DT18" s="397"/>
      <c r="DU18" s="397"/>
      <c r="DV18" s="397"/>
      <c r="DW18" s="397"/>
      <c r="DX18" s="397"/>
      <c r="DY18" s="397"/>
      <c r="DZ18" s="397"/>
      <c r="EA18" s="397"/>
      <c r="EB18" s="397"/>
      <c r="EC18" s="397"/>
      <c r="ED18" s="397"/>
      <c r="EE18" s="397"/>
      <c r="EF18" s="397"/>
      <c r="EG18" s="397"/>
      <c r="EH18" s="397"/>
      <c r="EI18" s="397"/>
      <c r="EJ18" s="397"/>
      <c r="EK18" s="397"/>
      <c r="EL18" s="397"/>
      <c r="EM18" s="397"/>
      <c r="EN18" s="397"/>
      <c r="EO18" s="397"/>
      <c r="EP18" s="397"/>
      <c r="EQ18" s="397"/>
      <c r="ER18" s="397"/>
      <c r="ES18" s="397"/>
      <c r="ET18" s="397"/>
      <c r="EU18" s="397"/>
      <c r="EV18" s="397"/>
      <c r="EW18" s="397"/>
      <c r="EX18" s="397"/>
      <c r="EY18" s="397"/>
      <c r="EZ18" s="397"/>
      <c r="FA18" s="397"/>
      <c r="FB18" s="397"/>
      <c r="FC18" s="397"/>
      <c r="FD18" s="397"/>
      <c r="FE18" s="397"/>
      <c r="FF18" s="397"/>
      <c r="FG18" s="397"/>
      <c r="FH18" s="397"/>
      <c r="FI18" s="397"/>
      <c r="FJ18" s="397"/>
      <c r="FK18" s="397"/>
      <c r="FL18" s="397"/>
      <c r="FM18" s="397"/>
      <c r="FN18" s="397"/>
      <c r="FO18" s="397"/>
      <c r="FP18" s="397"/>
      <c r="FQ18" s="397"/>
      <c r="FR18" s="397"/>
      <c r="FS18" s="397"/>
      <c r="FT18" s="397"/>
      <c r="FU18" s="397"/>
      <c r="FV18" s="397"/>
      <c r="FW18" s="397"/>
      <c r="FX18" s="397"/>
      <c r="FY18" s="397"/>
      <c r="FZ18" s="397"/>
      <c r="GA18" s="397"/>
      <c r="GB18" s="397"/>
      <c r="GC18" s="397"/>
      <c r="GD18" s="397"/>
      <c r="GE18" s="397"/>
      <c r="GF18" s="397"/>
      <c r="GG18" s="397"/>
      <c r="GH18" s="397"/>
      <c r="GI18" s="397"/>
      <c r="GJ18" s="397"/>
      <c r="GK18" s="397"/>
      <c r="GL18" s="397"/>
      <c r="GM18" s="397"/>
      <c r="GN18" s="397"/>
      <c r="GO18" s="397"/>
      <c r="GP18" s="397"/>
      <c r="GQ18" s="397"/>
      <c r="GR18" s="397"/>
      <c r="GS18" s="397"/>
      <c r="GT18" s="397"/>
      <c r="GU18" s="397"/>
      <c r="GV18" s="397"/>
      <c r="GW18" s="397"/>
      <c r="GX18" s="397"/>
      <c r="GY18" s="397"/>
      <c r="GZ18" s="397"/>
      <c r="HA18" s="397"/>
      <c r="HB18" s="397"/>
      <c r="HC18" s="397"/>
      <c r="HD18" s="397"/>
      <c r="HE18" s="397"/>
      <c r="HF18" s="397"/>
      <c r="HG18" s="397"/>
      <c r="HH18" s="397"/>
      <c r="HI18" s="397"/>
      <c r="HJ18" s="397"/>
      <c r="HK18" s="397"/>
      <c r="HL18" s="397"/>
      <c r="HM18" s="397"/>
      <c r="HN18" s="397"/>
      <c r="HO18" s="397"/>
      <c r="HP18" s="397"/>
      <c r="HQ18" s="397"/>
      <c r="HR18" s="397"/>
      <c r="HS18" s="397"/>
      <c r="HT18" s="397"/>
      <c r="HU18" s="397"/>
      <c r="HV18" s="397"/>
      <c r="HW18" s="397"/>
      <c r="HX18" s="397"/>
      <c r="HY18" s="397"/>
      <c r="HZ18" s="397"/>
      <c r="IA18" s="397"/>
      <c r="IB18" s="397"/>
    </row>
    <row r="19" customFormat="1" ht="30.6" customHeight="1" spans="1:236">
      <c r="A19" s="393">
        <v>15</v>
      </c>
      <c r="B19" s="394" t="s">
        <v>1775</v>
      </c>
      <c r="C19" s="395">
        <v>3210</v>
      </c>
      <c r="D19" s="396" t="s">
        <v>1776</v>
      </c>
      <c r="E19" s="397"/>
      <c r="F19" s="397"/>
      <c r="G19" s="397"/>
      <c r="H19" s="397"/>
      <c r="I19" s="397"/>
      <c r="J19" s="397"/>
      <c r="K19" s="397"/>
      <c r="L19" s="397"/>
      <c r="M19" s="397"/>
      <c r="N19" s="397"/>
      <c r="O19" s="397"/>
      <c r="P19" s="397"/>
      <c r="Q19" s="397"/>
      <c r="R19" s="397"/>
      <c r="S19" s="397"/>
      <c r="T19" s="397"/>
      <c r="U19" s="397"/>
      <c r="V19" s="397"/>
      <c r="W19" s="397"/>
      <c r="X19" s="397"/>
      <c r="Y19" s="397"/>
      <c r="Z19" s="397"/>
      <c r="AA19" s="397"/>
      <c r="AB19" s="397"/>
      <c r="AC19" s="397"/>
      <c r="AD19" s="397"/>
      <c r="AE19" s="397"/>
      <c r="AF19" s="397"/>
      <c r="AG19" s="397"/>
      <c r="AH19" s="397"/>
      <c r="AI19" s="397"/>
      <c r="AJ19" s="397"/>
      <c r="AK19" s="397"/>
      <c r="AL19" s="397"/>
      <c r="AM19" s="397"/>
      <c r="AN19" s="397"/>
      <c r="AO19" s="397"/>
      <c r="AP19" s="397"/>
      <c r="AQ19" s="397"/>
      <c r="AR19" s="397"/>
      <c r="AS19" s="397"/>
      <c r="AT19" s="397"/>
      <c r="AU19" s="397"/>
      <c r="AV19" s="397"/>
      <c r="AW19" s="397"/>
      <c r="AX19" s="397"/>
      <c r="AY19" s="397"/>
      <c r="AZ19" s="397"/>
      <c r="BA19" s="397"/>
      <c r="BB19" s="397"/>
      <c r="BC19" s="397"/>
      <c r="BD19" s="397"/>
      <c r="BE19" s="397"/>
      <c r="BF19" s="397"/>
      <c r="BG19" s="397"/>
      <c r="BH19" s="397"/>
      <c r="BI19" s="397"/>
      <c r="BJ19" s="397"/>
      <c r="BK19" s="397"/>
      <c r="BL19" s="397"/>
      <c r="BM19" s="397"/>
      <c r="BN19" s="397"/>
      <c r="BO19" s="397"/>
      <c r="BP19" s="397"/>
      <c r="BQ19" s="397"/>
      <c r="BR19" s="397"/>
      <c r="BS19" s="397"/>
      <c r="BT19" s="397"/>
      <c r="BU19" s="397"/>
      <c r="BV19" s="397"/>
      <c r="BW19" s="397"/>
      <c r="BX19" s="397"/>
      <c r="BY19" s="397"/>
      <c r="BZ19" s="397"/>
      <c r="CA19" s="397"/>
      <c r="CB19" s="397"/>
      <c r="CC19" s="397"/>
      <c r="CD19" s="397"/>
      <c r="CE19" s="397"/>
      <c r="CF19" s="397"/>
      <c r="CG19" s="397"/>
      <c r="CH19" s="397"/>
      <c r="CI19" s="397"/>
      <c r="CJ19" s="397"/>
      <c r="CK19" s="397"/>
      <c r="CL19" s="397"/>
      <c r="CM19" s="397"/>
      <c r="CN19" s="397"/>
      <c r="CO19" s="397"/>
      <c r="CP19" s="397"/>
      <c r="CQ19" s="397"/>
      <c r="CR19" s="397"/>
      <c r="CS19" s="397"/>
      <c r="CT19" s="397"/>
      <c r="CU19" s="397"/>
      <c r="CV19" s="397"/>
      <c r="CW19" s="397"/>
      <c r="CX19" s="397"/>
      <c r="CY19" s="397"/>
      <c r="CZ19" s="397"/>
      <c r="DA19" s="397"/>
      <c r="DB19" s="397"/>
      <c r="DC19" s="397"/>
      <c r="DD19" s="397"/>
      <c r="DE19" s="397"/>
      <c r="DF19" s="397"/>
      <c r="DG19" s="397"/>
      <c r="DH19" s="397"/>
      <c r="DI19" s="397"/>
      <c r="DJ19" s="397"/>
      <c r="DK19" s="397"/>
      <c r="DL19" s="397"/>
      <c r="DM19" s="397"/>
      <c r="DN19" s="397"/>
      <c r="DO19" s="397"/>
      <c r="DP19" s="397"/>
      <c r="DQ19" s="397"/>
      <c r="DR19" s="397"/>
      <c r="DS19" s="397"/>
      <c r="DT19" s="397"/>
      <c r="DU19" s="397"/>
      <c r="DV19" s="397"/>
      <c r="DW19" s="397"/>
      <c r="DX19" s="397"/>
      <c r="DY19" s="397"/>
      <c r="DZ19" s="397"/>
      <c r="EA19" s="397"/>
      <c r="EB19" s="397"/>
      <c r="EC19" s="397"/>
      <c r="ED19" s="397"/>
      <c r="EE19" s="397"/>
      <c r="EF19" s="397"/>
      <c r="EG19" s="397"/>
      <c r="EH19" s="397"/>
      <c r="EI19" s="397"/>
      <c r="EJ19" s="397"/>
      <c r="EK19" s="397"/>
      <c r="EL19" s="397"/>
      <c r="EM19" s="397"/>
      <c r="EN19" s="397"/>
      <c r="EO19" s="397"/>
      <c r="EP19" s="397"/>
      <c r="EQ19" s="397"/>
      <c r="ER19" s="397"/>
      <c r="ES19" s="397"/>
      <c r="ET19" s="397"/>
      <c r="EU19" s="397"/>
      <c r="EV19" s="397"/>
      <c r="EW19" s="397"/>
      <c r="EX19" s="397"/>
      <c r="EY19" s="397"/>
      <c r="EZ19" s="397"/>
      <c r="FA19" s="397"/>
      <c r="FB19" s="397"/>
      <c r="FC19" s="397"/>
      <c r="FD19" s="397"/>
      <c r="FE19" s="397"/>
      <c r="FF19" s="397"/>
      <c r="FG19" s="397"/>
      <c r="FH19" s="397"/>
      <c r="FI19" s="397"/>
      <c r="FJ19" s="397"/>
      <c r="FK19" s="397"/>
      <c r="FL19" s="397"/>
      <c r="FM19" s="397"/>
      <c r="FN19" s="397"/>
      <c r="FO19" s="397"/>
      <c r="FP19" s="397"/>
      <c r="FQ19" s="397"/>
      <c r="FR19" s="397"/>
      <c r="FS19" s="397"/>
      <c r="FT19" s="397"/>
      <c r="FU19" s="397"/>
      <c r="FV19" s="397"/>
      <c r="FW19" s="397"/>
      <c r="FX19" s="397"/>
      <c r="FY19" s="397"/>
      <c r="FZ19" s="397"/>
      <c r="GA19" s="397"/>
      <c r="GB19" s="397"/>
      <c r="GC19" s="397"/>
      <c r="GD19" s="397"/>
      <c r="GE19" s="397"/>
      <c r="GF19" s="397"/>
      <c r="GG19" s="397"/>
      <c r="GH19" s="397"/>
      <c r="GI19" s="397"/>
      <c r="GJ19" s="397"/>
      <c r="GK19" s="397"/>
      <c r="GL19" s="397"/>
      <c r="GM19" s="397"/>
      <c r="GN19" s="397"/>
      <c r="GO19" s="397"/>
      <c r="GP19" s="397"/>
      <c r="GQ19" s="397"/>
      <c r="GR19" s="397"/>
      <c r="GS19" s="397"/>
      <c r="GT19" s="397"/>
      <c r="GU19" s="397"/>
      <c r="GV19" s="397"/>
      <c r="GW19" s="397"/>
      <c r="GX19" s="397"/>
      <c r="GY19" s="397"/>
      <c r="GZ19" s="397"/>
      <c r="HA19" s="397"/>
      <c r="HB19" s="397"/>
      <c r="HC19" s="397"/>
      <c r="HD19" s="397"/>
      <c r="HE19" s="397"/>
      <c r="HF19" s="397"/>
      <c r="HG19" s="397"/>
      <c r="HH19" s="397"/>
      <c r="HI19" s="397"/>
      <c r="HJ19" s="397"/>
      <c r="HK19" s="397"/>
      <c r="HL19" s="397"/>
      <c r="HM19" s="397"/>
      <c r="HN19" s="397"/>
      <c r="HO19" s="397"/>
      <c r="HP19" s="397"/>
      <c r="HQ19" s="397"/>
      <c r="HR19" s="397"/>
      <c r="HS19" s="397"/>
      <c r="HT19" s="397"/>
      <c r="HU19" s="397"/>
      <c r="HV19" s="397"/>
      <c r="HW19" s="397"/>
      <c r="HX19" s="397"/>
      <c r="HY19" s="397"/>
      <c r="HZ19" s="397"/>
      <c r="IA19" s="397"/>
      <c r="IB19" s="397"/>
    </row>
    <row r="20" customFormat="1" ht="30.6" customHeight="1" spans="1:236">
      <c r="A20" s="393">
        <v>16</v>
      </c>
      <c r="B20" s="394" t="s">
        <v>1777</v>
      </c>
      <c r="C20" s="395">
        <v>8986</v>
      </c>
      <c r="D20" s="396" t="s">
        <v>1776</v>
      </c>
      <c r="E20" s="397"/>
      <c r="F20" s="397"/>
      <c r="G20" s="397"/>
      <c r="H20" s="397"/>
      <c r="I20" s="397"/>
      <c r="J20" s="397"/>
      <c r="K20" s="397"/>
      <c r="L20" s="397"/>
      <c r="M20" s="397"/>
      <c r="N20" s="397"/>
      <c r="O20" s="397"/>
      <c r="P20" s="397"/>
      <c r="Q20" s="397"/>
      <c r="R20" s="397"/>
      <c r="S20" s="397"/>
      <c r="T20" s="397"/>
      <c r="U20" s="397"/>
      <c r="V20" s="397"/>
      <c r="W20" s="397"/>
      <c r="X20" s="397"/>
      <c r="Y20" s="397"/>
      <c r="Z20" s="397"/>
      <c r="AA20" s="397"/>
      <c r="AB20" s="397"/>
      <c r="AC20" s="397"/>
      <c r="AD20" s="397"/>
      <c r="AE20" s="397"/>
      <c r="AF20" s="397"/>
      <c r="AG20" s="397"/>
      <c r="AH20" s="397"/>
      <c r="AI20" s="397"/>
      <c r="AJ20" s="397"/>
      <c r="AK20" s="397"/>
      <c r="AL20" s="397"/>
      <c r="AM20" s="397"/>
      <c r="AN20" s="397"/>
      <c r="AO20" s="397"/>
      <c r="AP20" s="397"/>
      <c r="AQ20" s="397"/>
      <c r="AR20" s="397"/>
      <c r="AS20" s="397"/>
      <c r="AT20" s="397"/>
      <c r="AU20" s="397"/>
      <c r="AV20" s="397"/>
      <c r="AW20" s="397"/>
      <c r="AX20" s="397"/>
      <c r="AY20" s="397"/>
      <c r="AZ20" s="397"/>
      <c r="BA20" s="397"/>
      <c r="BB20" s="397"/>
      <c r="BC20" s="397"/>
      <c r="BD20" s="397"/>
      <c r="BE20" s="397"/>
      <c r="BF20" s="397"/>
      <c r="BG20" s="397"/>
      <c r="BH20" s="397"/>
      <c r="BI20" s="397"/>
      <c r="BJ20" s="397"/>
      <c r="BK20" s="397"/>
      <c r="BL20" s="397"/>
      <c r="BM20" s="397"/>
      <c r="BN20" s="397"/>
      <c r="BO20" s="397"/>
      <c r="BP20" s="397"/>
      <c r="BQ20" s="397"/>
      <c r="BR20" s="397"/>
      <c r="BS20" s="397"/>
      <c r="BT20" s="397"/>
      <c r="BU20" s="397"/>
      <c r="BV20" s="397"/>
      <c r="BW20" s="397"/>
      <c r="BX20" s="397"/>
      <c r="BY20" s="397"/>
      <c r="BZ20" s="397"/>
      <c r="CA20" s="397"/>
      <c r="CB20" s="397"/>
      <c r="CC20" s="397"/>
      <c r="CD20" s="397"/>
      <c r="CE20" s="397"/>
      <c r="CF20" s="397"/>
      <c r="CG20" s="397"/>
      <c r="CH20" s="397"/>
      <c r="CI20" s="397"/>
      <c r="CJ20" s="397"/>
      <c r="CK20" s="397"/>
      <c r="CL20" s="397"/>
      <c r="CM20" s="397"/>
      <c r="CN20" s="397"/>
      <c r="CO20" s="397"/>
      <c r="CP20" s="397"/>
      <c r="CQ20" s="397"/>
      <c r="CR20" s="397"/>
      <c r="CS20" s="397"/>
      <c r="CT20" s="397"/>
      <c r="CU20" s="397"/>
      <c r="CV20" s="397"/>
      <c r="CW20" s="397"/>
      <c r="CX20" s="397"/>
      <c r="CY20" s="397"/>
      <c r="CZ20" s="397"/>
      <c r="DA20" s="397"/>
      <c r="DB20" s="397"/>
      <c r="DC20" s="397"/>
      <c r="DD20" s="397"/>
      <c r="DE20" s="397"/>
      <c r="DF20" s="397"/>
      <c r="DG20" s="397"/>
      <c r="DH20" s="397"/>
      <c r="DI20" s="397"/>
      <c r="DJ20" s="397"/>
      <c r="DK20" s="397"/>
      <c r="DL20" s="397"/>
      <c r="DM20" s="397"/>
      <c r="DN20" s="397"/>
      <c r="DO20" s="397"/>
      <c r="DP20" s="397"/>
      <c r="DQ20" s="397"/>
      <c r="DR20" s="397"/>
      <c r="DS20" s="397"/>
      <c r="DT20" s="397"/>
      <c r="DU20" s="397"/>
      <c r="DV20" s="397"/>
      <c r="DW20" s="397"/>
      <c r="DX20" s="397"/>
      <c r="DY20" s="397"/>
      <c r="DZ20" s="397"/>
      <c r="EA20" s="397"/>
      <c r="EB20" s="397"/>
      <c r="EC20" s="397"/>
      <c r="ED20" s="397"/>
      <c r="EE20" s="397"/>
      <c r="EF20" s="397"/>
      <c r="EG20" s="397"/>
      <c r="EH20" s="397"/>
      <c r="EI20" s="397"/>
      <c r="EJ20" s="397"/>
      <c r="EK20" s="397"/>
      <c r="EL20" s="397"/>
      <c r="EM20" s="397"/>
      <c r="EN20" s="397"/>
      <c r="EO20" s="397"/>
      <c r="EP20" s="397"/>
      <c r="EQ20" s="397"/>
      <c r="ER20" s="397"/>
      <c r="ES20" s="397"/>
      <c r="ET20" s="397"/>
      <c r="EU20" s="397"/>
      <c r="EV20" s="397"/>
      <c r="EW20" s="397"/>
      <c r="EX20" s="397"/>
      <c r="EY20" s="397"/>
      <c r="EZ20" s="397"/>
      <c r="FA20" s="397"/>
      <c r="FB20" s="397"/>
      <c r="FC20" s="397"/>
      <c r="FD20" s="397"/>
      <c r="FE20" s="397"/>
      <c r="FF20" s="397"/>
      <c r="FG20" s="397"/>
      <c r="FH20" s="397"/>
      <c r="FI20" s="397"/>
      <c r="FJ20" s="397"/>
      <c r="FK20" s="397"/>
      <c r="FL20" s="397"/>
      <c r="FM20" s="397"/>
      <c r="FN20" s="397"/>
      <c r="FO20" s="397"/>
      <c r="FP20" s="397"/>
      <c r="FQ20" s="397"/>
      <c r="FR20" s="397"/>
      <c r="FS20" s="397"/>
      <c r="FT20" s="397"/>
      <c r="FU20" s="397"/>
      <c r="FV20" s="397"/>
      <c r="FW20" s="397"/>
      <c r="FX20" s="397"/>
      <c r="FY20" s="397"/>
      <c r="FZ20" s="397"/>
      <c r="GA20" s="397"/>
      <c r="GB20" s="397"/>
      <c r="GC20" s="397"/>
      <c r="GD20" s="397"/>
      <c r="GE20" s="397"/>
      <c r="GF20" s="397"/>
      <c r="GG20" s="397"/>
      <c r="GH20" s="397"/>
      <c r="GI20" s="397"/>
      <c r="GJ20" s="397"/>
      <c r="GK20" s="397"/>
      <c r="GL20" s="397"/>
      <c r="GM20" s="397"/>
      <c r="GN20" s="397"/>
      <c r="GO20" s="397"/>
      <c r="GP20" s="397"/>
      <c r="GQ20" s="397"/>
      <c r="GR20" s="397"/>
      <c r="GS20" s="397"/>
      <c r="GT20" s="397"/>
      <c r="GU20" s="397"/>
      <c r="GV20" s="397"/>
      <c r="GW20" s="397"/>
      <c r="GX20" s="397"/>
      <c r="GY20" s="397"/>
      <c r="GZ20" s="397"/>
      <c r="HA20" s="397"/>
      <c r="HB20" s="397"/>
      <c r="HC20" s="397"/>
      <c r="HD20" s="397"/>
      <c r="HE20" s="397"/>
      <c r="HF20" s="397"/>
      <c r="HG20" s="397"/>
      <c r="HH20" s="397"/>
      <c r="HI20" s="397"/>
      <c r="HJ20" s="397"/>
      <c r="HK20" s="397"/>
      <c r="HL20" s="397"/>
      <c r="HM20" s="397"/>
      <c r="HN20" s="397"/>
      <c r="HO20" s="397"/>
      <c r="HP20" s="397"/>
      <c r="HQ20" s="397"/>
      <c r="HR20" s="397"/>
      <c r="HS20" s="397"/>
      <c r="HT20" s="397"/>
      <c r="HU20" s="397"/>
      <c r="HV20" s="397"/>
      <c r="HW20" s="397"/>
      <c r="HX20" s="397"/>
      <c r="HY20" s="397"/>
      <c r="HZ20" s="397"/>
      <c r="IA20" s="397"/>
      <c r="IB20" s="397"/>
    </row>
    <row r="21" customFormat="1" ht="30.6" customHeight="1" spans="1:236">
      <c r="A21" s="393">
        <v>17</v>
      </c>
      <c r="B21" s="394" t="s">
        <v>1778</v>
      </c>
      <c r="C21" s="395">
        <v>960</v>
      </c>
      <c r="D21" s="396" t="s">
        <v>1779</v>
      </c>
      <c r="E21" s="397"/>
      <c r="F21" s="397"/>
      <c r="G21" s="397"/>
      <c r="H21" s="397"/>
      <c r="I21" s="397"/>
      <c r="J21" s="397"/>
      <c r="K21" s="397"/>
      <c r="L21" s="397"/>
      <c r="M21" s="397"/>
      <c r="N21" s="397"/>
      <c r="O21" s="397"/>
      <c r="P21" s="397"/>
      <c r="Q21" s="397"/>
      <c r="R21" s="397"/>
      <c r="S21" s="397"/>
      <c r="T21" s="397"/>
      <c r="U21" s="397"/>
      <c r="V21" s="397"/>
      <c r="W21" s="397"/>
      <c r="X21" s="397"/>
      <c r="Y21" s="397"/>
      <c r="Z21" s="397"/>
      <c r="AA21" s="397"/>
      <c r="AB21" s="397"/>
      <c r="AC21" s="397"/>
      <c r="AD21" s="397"/>
      <c r="AE21" s="397"/>
      <c r="AF21" s="397"/>
      <c r="AG21" s="397"/>
      <c r="AH21" s="397"/>
      <c r="AI21" s="397"/>
      <c r="AJ21" s="397"/>
      <c r="AK21" s="397"/>
      <c r="AL21" s="397"/>
      <c r="AM21" s="397"/>
      <c r="AN21" s="397"/>
      <c r="AO21" s="397"/>
      <c r="AP21" s="397"/>
      <c r="AQ21" s="397"/>
      <c r="AR21" s="397"/>
      <c r="AS21" s="397"/>
      <c r="AT21" s="397"/>
      <c r="AU21" s="397"/>
      <c r="AV21" s="397"/>
      <c r="AW21" s="397"/>
      <c r="AX21" s="397"/>
      <c r="AY21" s="397"/>
      <c r="AZ21" s="397"/>
      <c r="BA21" s="397"/>
      <c r="BB21" s="397"/>
      <c r="BC21" s="397"/>
      <c r="BD21" s="397"/>
      <c r="BE21" s="397"/>
      <c r="BF21" s="397"/>
      <c r="BG21" s="397"/>
      <c r="BH21" s="397"/>
      <c r="BI21" s="397"/>
      <c r="BJ21" s="397"/>
      <c r="BK21" s="397"/>
      <c r="BL21" s="397"/>
      <c r="BM21" s="397"/>
      <c r="BN21" s="397"/>
      <c r="BO21" s="397"/>
      <c r="BP21" s="397"/>
      <c r="BQ21" s="397"/>
      <c r="BR21" s="397"/>
      <c r="BS21" s="397"/>
      <c r="BT21" s="397"/>
      <c r="BU21" s="397"/>
      <c r="BV21" s="397"/>
      <c r="BW21" s="397"/>
      <c r="BX21" s="397"/>
      <c r="BY21" s="397"/>
      <c r="BZ21" s="397"/>
      <c r="CA21" s="397"/>
      <c r="CB21" s="397"/>
      <c r="CC21" s="397"/>
      <c r="CD21" s="397"/>
      <c r="CE21" s="397"/>
      <c r="CF21" s="397"/>
      <c r="CG21" s="397"/>
      <c r="CH21" s="397"/>
      <c r="CI21" s="397"/>
      <c r="CJ21" s="397"/>
      <c r="CK21" s="397"/>
      <c r="CL21" s="397"/>
      <c r="CM21" s="397"/>
      <c r="CN21" s="397"/>
      <c r="CO21" s="397"/>
      <c r="CP21" s="397"/>
      <c r="CQ21" s="397"/>
      <c r="CR21" s="397"/>
      <c r="CS21" s="397"/>
      <c r="CT21" s="397"/>
      <c r="CU21" s="397"/>
      <c r="CV21" s="397"/>
      <c r="CW21" s="397"/>
      <c r="CX21" s="397"/>
      <c r="CY21" s="397"/>
      <c r="CZ21" s="397"/>
      <c r="DA21" s="397"/>
      <c r="DB21" s="397"/>
      <c r="DC21" s="397"/>
      <c r="DD21" s="397"/>
      <c r="DE21" s="397"/>
      <c r="DF21" s="397"/>
      <c r="DG21" s="397"/>
      <c r="DH21" s="397"/>
      <c r="DI21" s="397"/>
      <c r="DJ21" s="397"/>
      <c r="DK21" s="397"/>
      <c r="DL21" s="397"/>
      <c r="DM21" s="397"/>
      <c r="DN21" s="397"/>
      <c r="DO21" s="397"/>
      <c r="DP21" s="397"/>
      <c r="DQ21" s="397"/>
      <c r="DR21" s="397"/>
      <c r="DS21" s="397"/>
      <c r="DT21" s="397"/>
      <c r="DU21" s="397"/>
      <c r="DV21" s="397"/>
      <c r="DW21" s="397"/>
      <c r="DX21" s="397"/>
      <c r="DY21" s="397"/>
      <c r="DZ21" s="397"/>
      <c r="EA21" s="397"/>
      <c r="EB21" s="397"/>
      <c r="EC21" s="397"/>
      <c r="ED21" s="397"/>
      <c r="EE21" s="397"/>
      <c r="EF21" s="397"/>
      <c r="EG21" s="397"/>
      <c r="EH21" s="397"/>
      <c r="EI21" s="397"/>
      <c r="EJ21" s="397"/>
      <c r="EK21" s="397"/>
      <c r="EL21" s="397"/>
      <c r="EM21" s="397"/>
      <c r="EN21" s="397"/>
      <c r="EO21" s="397"/>
      <c r="EP21" s="397"/>
      <c r="EQ21" s="397"/>
      <c r="ER21" s="397"/>
      <c r="ES21" s="397"/>
      <c r="ET21" s="397"/>
      <c r="EU21" s="397"/>
      <c r="EV21" s="397"/>
      <c r="EW21" s="397"/>
      <c r="EX21" s="397"/>
      <c r="EY21" s="397"/>
      <c r="EZ21" s="397"/>
      <c r="FA21" s="397"/>
      <c r="FB21" s="397"/>
      <c r="FC21" s="397"/>
      <c r="FD21" s="397"/>
      <c r="FE21" s="397"/>
      <c r="FF21" s="397"/>
      <c r="FG21" s="397"/>
      <c r="FH21" s="397"/>
      <c r="FI21" s="397"/>
      <c r="FJ21" s="397"/>
      <c r="FK21" s="397"/>
      <c r="FL21" s="397"/>
      <c r="FM21" s="397"/>
      <c r="FN21" s="397"/>
      <c r="FO21" s="397"/>
      <c r="FP21" s="397"/>
      <c r="FQ21" s="397"/>
      <c r="FR21" s="397"/>
      <c r="FS21" s="397"/>
      <c r="FT21" s="397"/>
      <c r="FU21" s="397"/>
      <c r="FV21" s="397"/>
      <c r="FW21" s="397"/>
      <c r="FX21" s="397"/>
      <c r="FY21" s="397"/>
      <c r="FZ21" s="397"/>
      <c r="GA21" s="397"/>
      <c r="GB21" s="397"/>
      <c r="GC21" s="397"/>
      <c r="GD21" s="397"/>
      <c r="GE21" s="397"/>
      <c r="GF21" s="397"/>
      <c r="GG21" s="397"/>
      <c r="GH21" s="397"/>
      <c r="GI21" s="397"/>
      <c r="GJ21" s="397"/>
      <c r="GK21" s="397"/>
      <c r="GL21" s="397"/>
      <c r="GM21" s="397"/>
      <c r="GN21" s="397"/>
      <c r="GO21" s="397"/>
      <c r="GP21" s="397"/>
      <c r="GQ21" s="397"/>
      <c r="GR21" s="397"/>
      <c r="GS21" s="397"/>
      <c r="GT21" s="397"/>
      <c r="GU21" s="397"/>
      <c r="GV21" s="397"/>
      <c r="GW21" s="397"/>
      <c r="GX21" s="397"/>
      <c r="GY21" s="397"/>
      <c r="GZ21" s="397"/>
      <c r="HA21" s="397"/>
      <c r="HB21" s="397"/>
      <c r="HC21" s="397"/>
      <c r="HD21" s="397"/>
      <c r="HE21" s="397"/>
      <c r="HF21" s="397"/>
      <c r="HG21" s="397"/>
      <c r="HH21" s="397"/>
      <c r="HI21" s="397"/>
      <c r="HJ21" s="397"/>
      <c r="HK21" s="397"/>
      <c r="HL21" s="397"/>
      <c r="HM21" s="397"/>
      <c r="HN21" s="397"/>
      <c r="HO21" s="397"/>
      <c r="HP21" s="397"/>
      <c r="HQ21" s="397"/>
      <c r="HR21" s="397"/>
      <c r="HS21" s="397"/>
      <c r="HT21" s="397"/>
      <c r="HU21" s="397"/>
      <c r="HV21" s="397"/>
      <c r="HW21" s="397"/>
      <c r="HX21" s="397"/>
      <c r="HY21" s="397"/>
      <c r="HZ21" s="397"/>
      <c r="IA21" s="397"/>
      <c r="IB21" s="397"/>
    </row>
    <row r="22" s="387" customFormat="1" ht="30.6" customHeight="1" spans="1:236">
      <c r="A22" s="393">
        <v>18</v>
      </c>
      <c r="B22" s="398" t="s">
        <v>1780</v>
      </c>
      <c r="C22" s="399">
        <v>723</v>
      </c>
      <c r="D22" s="400" t="s">
        <v>1781</v>
      </c>
      <c r="E22" s="397"/>
      <c r="F22" s="397"/>
      <c r="G22" s="397"/>
      <c r="H22" s="397"/>
      <c r="I22" s="397"/>
      <c r="J22" s="397"/>
      <c r="K22" s="397"/>
      <c r="L22" s="397"/>
      <c r="M22" s="397"/>
      <c r="N22" s="397"/>
      <c r="O22" s="397"/>
      <c r="P22" s="397"/>
      <c r="Q22" s="397"/>
      <c r="R22" s="397"/>
      <c r="S22" s="397"/>
      <c r="T22" s="397"/>
      <c r="U22" s="397"/>
      <c r="V22" s="397"/>
      <c r="W22" s="397"/>
      <c r="X22" s="397"/>
      <c r="Y22" s="397"/>
      <c r="Z22" s="397"/>
      <c r="AA22" s="397"/>
      <c r="AB22" s="397"/>
      <c r="AC22" s="397"/>
      <c r="AD22" s="397"/>
      <c r="AE22" s="397"/>
      <c r="AF22" s="397"/>
      <c r="AG22" s="397"/>
      <c r="AH22" s="397"/>
      <c r="AI22" s="397"/>
      <c r="AJ22" s="397"/>
      <c r="AK22" s="397"/>
      <c r="AL22" s="397"/>
      <c r="AM22" s="397"/>
      <c r="AN22" s="397"/>
      <c r="AO22" s="397"/>
      <c r="AP22" s="397"/>
      <c r="AQ22" s="397"/>
      <c r="AR22" s="397"/>
      <c r="AS22" s="397"/>
      <c r="AT22" s="397"/>
      <c r="AU22" s="397"/>
      <c r="AV22" s="397"/>
      <c r="AW22" s="397"/>
      <c r="AX22" s="397"/>
      <c r="AY22" s="397"/>
      <c r="AZ22" s="397"/>
      <c r="BA22" s="397"/>
      <c r="BB22" s="397"/>
      <c r="BC22" s="397"/>
      <c r="BD22" s="397"/>
      <c r="BE22" s="397"/>
      <c r="BF22" s="397"/>
      <c r="BG22" s="397"/>
      <c r="BH22" s="397"/>
      <c r="BI22" s="397"/>
      <c r="BJ22" s="397"/>
      <c r="BK22" s="397"/>
      <c r="BL22" s="397"/>
      <c r="BM22" s="397"/>
      <c r="BN22" s="397"/>
      <c r="BO22" s="397"/>
      <c r="BP22" s="397"/>
      <c r="BQ22" s="397"/>
      <c r="BR22" s="397"/>
      <c r="BS22" s="397"/>
      <c r="BT22" s="397"/>
      <c r="BU22" s="397"/>
      <c r="BV22" s="397"/>
      <c r="BW22" s="397"/>
      <c r="BX22" s="397"/>
      <c r="BY22" s="397"/>
      <c r="BZ22" s="397"/>
      <c r="CA22" s="397"/>
      <c r="CB22" s="397"/>
      <c r="CC22" s="397"/>
      <c r="CD22" s="397"/>
      <c r="CE22" s="397"/>
      <c r="CF22" s="397"/>
      <c r="CG22" s="397"/>
      <c r="CH22" s="397"/>
      <c r="CI22" s="397"/>
      <c r="CJ22" s="397"/>
      <c r="CK22" s="397"/>
      <c r="CL22" s="397"/>
      <c r="CM22" s="397"/>
      <c r="CN22" s="397"/>
      <c r="CO22" s="397"/>
      <c r="CP22" s="397"/>
      <c r="CQ22" s="397"/>
      <c r="CR22" s="397"/>
      <c r="CS22" s="397"/>
      <c r="CT22" s="397"/>
      <c r="CU22" s="397"/>
      <c r="CV22" s="397"/>
      <c r="CW22" s="397"/>
      <c r="CX22" s="397"/>
      <c r="CY22" s="397"/>
      <c r="CZ22" s="397"/>
      <c r="DA22" s="397"/>
      <c r="DB22" s="397"/>
      <c r="DC22" s="397"/>
      <c r="DD22" s="397"/>
      <c r="DE22" s="397"/>
      <c r="DF22" s="397"/>
      <c r="DG22" s="397"/>
      <c r="DH22" s="397"/>
      <c r="DI22" s="397"/>
      <c r="DJ22" s="397"/>
      <c r="DK22" s="397"/>
      <c r="DL22" s="397"/>
      <c r="DM22" s="397"/>
      <c r="DN22" s="397"/>
      <c r="DO22" s="397"/>
      <c r="DP22" s="397"/>
      <c r="DQ22" s="397"/>
      <c r="DR22" s="397"/>
      <c r="DS22" s="397"/>
      <c r="DT22" s="397"/>
      <c r="DU22" s="397"/>
      <c r="DV22" s="397"/>
      <c r="DW22" s="397"/>
      <c r="DX22" s="397"/>
      <c r="DY22" s="397"/>
      <c r="DZ22" s="397"/>
      <c r="EA22" s="397"/>
      <c r="EB22" s="397"/>
      <c r="EC22" s="397"/>
      <c r="ED22" s="397"/>
      <c r="EE22" s="397"/>
      <c r="EF22" s="397"/>
      <c r="EG22" s="397"/>
      <c r="EH22" s="397"/>
      <c r="EI22" s="397"/>
      <c r="EJ22" s="397"/>
      <c r="EK22" s="397"/>
      <c r="EL22" s="397"/>
      <c r="EM22" s="397"/>
      <c r="EN22" s="397"/>
      <c r="EO22" s="397"/>
      <c r="EP22" s="397"/>
      <c r="EQ22" s="397"/>
      <c r="ER22" s="397"/>
      <c r="ES22" s="397"/>
      <c r="ET22" s="397"/>
      <c r="EU22" s="397"/>
      <c r="EV22" s="397"/>
      <c r="EW22" s="397"/>
      <c r="EX22" s="397"/>
      <c r="EY22" s="397"/>
      <c r="EZ22" s="397"/>
      <c r="FA22" s="397"/>
      <c r="FB22" s="397"/>
      <c r="FC22" s="397"/>
      <c r="FD22" s="397"/>
      <c r="FE22" s="397"/>
      <c r="FF22" s="397"/>
      <c r="FG22" s="397"/>
      <c r="FH22" s="397"/>
      <c r="FI22" s="397"/>
      <c r="FJ22" s="397"/>
      <c r="FK22" s="397"/>
      <c r="FL22" s="397"/>
      <c r="FM22" s="397"/>
      <c r="FN22" s="397"/>
      <c r="FO22" s="397"/>
      <c r="FP22" s="397"/>
      <c r="FQ22" s="397"/>
      <c r="FR22" s="397"/>
      <c r="FS22" s="397"/>
      <c r="FT22" s="397"/>
      <c r="FU22" s="397"/>
      <c r="FV22" s="397"/>
      <c r="FW22" s="397"/>
      <c r="FX22" s="397"/>
      <c r="FY22" s="397"/>
      <c r="FZ22" s="397"/>
      <c r="GA22" s="397"/>
      <c r="GB22" s="397"/>
      <c r="GC22" s="397"/>
      <c r="GD22" s="397"/>
      <c r="GE22" s="397"/>
      <c r="GF22" s="397"/>
      <c r="GG22" s="397"/>
      <c r="GH22" s="397"/>
      <c r="GI22" s="397"/>
      <c r="GJ22" s="397"/>
      <c r="GK22" s="397"/>
      <c r="GL22" s="397"/>
      <c r="GM22" s="397"/>
      <c r="GN22" s="397"/>
      <c r="GO22" s="397"/>
      <c r="GP22" s="397"/>
      <c r="GQ22" s="397"/>
      <c r="GR22" s="397"/>
      <c r="GS22" s="397"/>
      <c r="GT22" s="397"/>
      <c r="GU22" s="397"/>
      <c r="GV22" s="397"/>
      <c r="GW22" s="397"/>
      <c r="GX22" s="397"/>
      <c r="GY22" s="397"/>
      <c r="GZ22" s="397"/>
      <c r="HA22" s="397"/>
      <c r="HB22" s="397"/>
      <c r="HC22" s="397"/>
      <c r="HD22" s="397"/>
      <c r="HE22" s="397"/>
      <c r="HF22" s="397"/>
      <c r="HG22" s="397"/>
      <c r="HH22" s="397"/>
      <c r="HI22" s="397"/>
      <c r="HJ22" s="397"/>
      <c r="HK22" s="397"/>
      <c r="HL22" s="397"/>
      <c r="HM22" s="397"/>
      <c r="HN22" s="397"/>
      <c r="HO22" s="397"/>
      <c r="HP22" s="397"/>
      <c r="HQ22" s="397"/>
      <c r="HR22" s="397"/>
      <c r="HS22" s="397"/>
      <c r="HT22" s="397"/>
      <c r="HU22" s="397"/>
      <c r="HV22" s="397"/>
      <c r="HW22" s="397"/>
      <c r="HX22" s="397"/>
      <c r="HY22" s="397"/>
      <c r="HZ22" s="397"/>
      <c r="IA22" s="397"/>
      <c r="IB22" s="397"/>
    </row>
    <row r="23" s="387" customFormat="1" spans="1:236">
      <c r="A23" s="401"/>
      <c r="B23" s="401"/>
      <c r="C23" s="401"/>
      <c r="D23" s="389"/>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c r="HV23" s="315"/>
      <c r="HW23" s="315"/>
      <c r="HX23" s="315"/>
      <c r="HY23" s="315"/>
      <c r="HZ23" s="315"/>
      <c r="IA23" s="315"/>
      <c r="IB23" s="315"/>
    </row>
    <row r="24" s="387" customFormat="1" spans="1:236">
      <c r="A24" s="315"/>
      <c r="B24" s="315"/>
      <c r="C24" s="388"/>
      <c r="D24" s="389"/>
      <c r="E24" s="315"/>
      <c r="F24" s="315"/>
      <c r="G24" s="315"/>
      <c r="H24" s="315"/>
      <c r="I24" s="315"/>
      <c r="J24" s="315"/>
      <c r="K24" s="315"/>
      <c r="L24" s="315"/>
      <c r="M24" s="315"/>
      <c r="N24" s="315"/>
      <c r="O24" s="315"/>
      <c r="P24" s="315"/>
      <c r="Q24" s="315"/>
      <c r="R24" s="315"/>
      <c r="S24" s="315"/>
      <c r="T24" s="315"/>
      <c r="U24" s="315"/>
      <c r="V24" s="315"/>
      <c r="W24" s="315"/>
      <c r="X24" s="315"/>
      <c r="Y24" s="315"/>
      <c r="Z24" s="315"/>
      <c r="AA24" s="315"/>
      <c r="AB24" s="315"/>
      <c r="AC24" s="315"/>
      <c r="AD24" s="315"/>
      <c r="AE24" s="315"/>
      <c r="AF24" s="315"/>
      <c r="AG24" s="315"/>
      <c r="AH24" s="315"/>
      <c r="AI24" s="315"/>
      <c r="AJ24" s="315"/>
      <c r="AK24" s="315"/>
      <c r="AL24" s="315"/>
      <c r="AM24" s="315"/>
      <c r="AN24" s="315"/>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c r="HV24" s="315"/>
      <c r="HW24" s="315"/>
      <c r="HX24" s="315"/>
      <c r="HY24" s="315"/>
      <c r="HZ24" s="315"/>
      <c r="IA24" s="315"/>
      <c r="IB24" s="315"/>
    </row>
    <row r="25" s="387" customFormat="1" spans="1:236">
      <c r="A25" s="315"/>
      <c r="B25" s="315"/>
      <c r="C25" s="388"/>
      <c r="D25" s="389"/>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c r="AD25" s="315"/>
      <c r="AE25" s="315"/>
      <c r="AF25" s="315"/>
      <c r="AG25" s="315"/>
      <c r="AH25" s="315"/>
      <c r="AI25" s="315"/>
      <c r="AJ25" s="315"/>
      <c r="AK25" s="315"/>
      <c r="AL25" s="315"/>
      <c r="AM25" s="315"/>
      <c r="AN25" s="315"/>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c r="HV25" s="315"/>
      <c r="HW25" s="315"/>
      <c r="HX25" s="315"/>
      <c r="HY25" s="315"/>
      <c r="HZ25" s="315"/>
      <c r="IA25" s="315"/>
      <c r="IB25" s="315"/>
    </row>
    <row r="26" s="387" customFormat="1" spans="1:236">
      <c r="A26" s="315"/>
      <c r="B26" s="315"/>
      <c r="C26" s="388"/>
      <c r="D26" s="389"/>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c r="HV26" s="315"/>
      <c r="HW26" s="315"/>
      <c r="HX26" s="315"/>
      <c r="HY26" s="315"/>
      <c r="HZ26" s="315"/>
      <c r="IA26" s="315"/>
      <c r="IB26" s="315"/>
    </row>
    <row r="27" ht="21" customHeight="1"/>
    <row r="28" ht="21" customHeight="1"/>
  </sheetData>
  <mergeCells count="2">
    <mergeCell ref="A2:D2"/>
    <mergeCell ref="A23:C23"/>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4"/>
  <sheetViews>
    <sheetView workbookViewId="0">
      <selection activeCell="A1" sqref="A1"/>
    </sheetView>
  </sheetViews>
  <sheetFormatPr defaultColWidth="9" defaultRowHeight="12.75" outlineLevelCol="2"/>
  <cols>
    <col min="1" max="1" width="37.775" style="368" customWidth="1"/>
    <col min="2" max="3" width="23.2166666666667" style="369" customWidth="1"/>
    <col min="4" max="16384" width="9" style="369"/>
  </cols>
  <sheetData>
    <row r="1" s="367" customFormat="1" ht="21.9" customHeight="1" spans="1:3">
      <c r="A1" s="370" t="s">
        <v>1782</v>
      </c>
      <c r="B1" s="371"/>
      <c r="C1" s="372"/>
    </row>
    <row r="2" ht="66" customHeight="1" spans="1:3">
      <c r="A2" s="373" t="s">
        <v>1783</v>
      </c>
      <c r="B2" s="373"/>
      <c r="C2" s="373"/>
    </row>
    <row r="3" ht="20.1" customHeight="1" spans="1:3">
      <c r="A3" s="374"/>
      <c r="B3" s="374"/>
      <c r="C3" s="375" t="s">
        <v>126</v>
      </c>
    </row>
    <row r="4" ht="33" customHeight="1" spans="1:3">
      <c r="A4" s="269" t="s">
        <v>379</v>
      </c>
      <c r="B4" s="376" t="s">
        <v>1743</v>
      </c>
      <c r="C4" s="377" t="s">
        <v>505</v>
      </c>
    </row>
    <row r="5" ht="33" customHeight="1" spans="1:3">
      <c r="A5" s="231" t="s">
        <v>1784</v>
      </c>
      <c r="B5" s="378">
        <f>SUM(B6,B7,B10)</f>
        <v>1381</v>
      </c>
      <c r="C5" s="378">
        <f>SUM(C6,C7,C10)</f>
        <v>1381</v>
      </c>
    </row>
    <row r="6" ht="33" customHeight="1" spans="1:3">
      <c r="A6" s="379" t="s">
        <v>1785</v>
      </c>
      <c r="B6" s="380">
        <v>61</v>
      </c>
      <c r="C6" s="380">
        <v>61</v>
      </c>
    </row>
    <row r="7" ht="33" customHeight="1" spans="1:3">
      <c r="A7" s="379" t="s">
        <v>1786</v>
      </c>
      <c r="B7" s="380">
        <v>660</v>
      </c>
      <c r="C7" s="380">
        <v>660</v>
      </c>
    </row>
    <row r="8" ht="33" customHeight="1" spans="1:3">
      <c r="A8" s="379" t="s">
        <v>1787</v>
      </c>
      <c r="B8" s="380">
        <v>122</v>
      </c>
      <c r="C8" s="380">
        <v>122</v>
      </c>
    </row>
    <row r="9" ht="33" customHeight="1" spans="1:3">
      <c r="A9" s="381" t="s">
        <v>1788</v>
      </c>
      <c r="B9" s="380">
        <v>538</v>
      </c>
      <c r="C9" s="380">
        <v>538</v>
      </c>
    </row>
    <row r="10" ht="33" customHeight="1" spans="1:3">
      <c r="A10" s="379" t="s">
        <v>1789</v>
      </c>
      <c r="B10" s="380">
        <v>660</v>
      </c>
      <c r="C10" s="380">
        <v>660</v>
      </c>
    </row>
    <row r="11" ht="33" customHeight="1" spans="1:3">
      <c r="A11" s="382" t="s">
        <v>1790</v>
      </c>
      <c r="B11" s="378">
        <v>150</v>
      </c>
      <c r="C11" s="378">
        <v>150</v>
      </c>
    </row>
    <row r="12" ht="33" customHeight="1" spans="1:3">
      <c r="A12" s="382" t="s">
        <v>1791</v>
      </c>
      <c r="B12" s="378">
        <v>220</v>
      </c>
      <c r="C12" s="378">
        <v>220</v>
      </c>
    </row>
    <row r="13" ht="33" customHeight="1" spans="1:3">
      <c r="A13" s="383" t="s">
        <v>1792</v>
      </c>
      <c r="B13" s="384">
        <v>3651</v>
      </c>
      <c r="C13" s="384">
        <v>3651</v>
      </c>
    </row>
    <row r="14" ht="36.75" customHeight="1" spans="1:3">
      <c r="A14" s="385" t="s">
        <v>1793</v>
      </c>
      <c r="B14" s="386"/>
      <c r="C14" s="386"/>
    </row>
  </sheetData>
  <mergeCells count="2">
    <mergeCell ref="A2:C2"/>
    <mergeCell ref="A14:C14"/>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28"/>
  <sheetViews>
    <sheetView showGridLines="0" workbookViewId="0">
      <selection activeCell="A1" sqref="A1"/>
    </sheetView>
  </sheetViews>
  <sheetFormatPr defaultColWidth="9" defaultRowHeight="14.25" outlineLevelCol="1"/>
  <cols>
    <col min="1" max="1" width="56.1083333333333" style="317" customWidth="1"/>
    <col min="2" max="2" width="23.3333333333333" style="317" customWidth="1"/>
    <col min="3" max="16384" width="9" style="317"/>
  </cols>
  <sheetData>
    <row r="1" ht="21.9" customHeight="1" spans="1:1">
      <c r="A1" s="360" t="s">
        <v>1794</v>
      </c>
    </row>
    <row r="2" ht="35.1" customHeight="1" spans="1:2">
      <c r="A2" s="358" t="s">
        <v>1795</v>
      </c>
      <c r="B2" s="358"/>
    </row>
    <row r="3" ht="20.1" customHeight="1" spans="1:2">
      <c r="A3" s="203"/>
      <c r="B3" s="319" t="s">
        <v>126</v>
      </c>
    </row>
    <row r="4" s="314" customFormat="1" ht="45" customHeight="1" spans="1:2">
      <c r="A4" s="361" t="s">
        <v>1796</v>
      </c>
      <c r="B4" s="362" t="s">
        <v>505</v>
      </c>
    </row>
    <row r="5" s="315" customFormat="1" ht="24.9" customHeight="1" spans="1:2">
      <c r="A5" s="347" t="s">
        <v>208</v>
      </c>
      <c r="B5" s="328"/>
    </row>
    <row r="6" s="315" customFormat="1" ht="24.9" customHeight="1" spans="1:2">
      <c r="A6" s="347" t="s">
        <v>209</v>
      </c>
      <c r="B6" s="328"/>
    </row>
    <row r="7" s="315" customFormat="1" ht="24.9" customHeight="1" spans="1:2">
      <c r="A7" s="347" t="s">
        <v>210</v>
      </c>
      <c r="B7" s="328"/>
    </row>
    <row r="8" s="315" customFormat="1" ht="24.9" customHeight="1" spans="1:2">
      <c r="A8" s="347" t="s">
        <v>211</v>
      </c>
      <c r="B8" s="328"/>
    </row>
    <row r="9" s="315" customFormat="1" ht="24.9" customHeight="1" spans="1:2">
      <c r="A9" s="347" t="s">
        <v>212</v>
      </c>
      <c r="B9" s="323"/>
    </row>
    <row r="10" s="359" customFormat="1" ht="24.9" customHeight="1" spans="1:2">
      <c r="A10" s="347" t="s">
        <v>213</v>
      </c>
      <c r="B10" s="323">
        <f>411934+2015</f>
        <v>413949</v>
      </c>
    </row>
    <row r="11" s="359" customFormat="1" ht="24.9" customHeight="1" spans="1:2">
      <c r="A11" s="347" t="s">
        <v>214</v>
      </c>
      <c r="B11" s="323"/>
    </row>
    <row r="12" s="359" customFormat="1" ht="24.9" customHeight="1" spans="1:2">
      <c r="A12" s="347" t="s">
        <v>215</v>
      </c>
      <c r="B12" s="323"/>
    </row>
    <row r="13" s="359" customFormat="1" ht="24.9" customHeight="1" spans="1:2">
      <c r="A13" s="347" t="s">
        <v>216</v>
      </c>
      <c r="B13" s="323">
        <v>1985</v>
      </c>
    </row>
    <row r="14" s="359" customFormat="1" ht="24.9" customHeight="1" spans="1:2">
      <c r="A14" s="347" t="s">
        <v>217</v>
      </c>
      <c r="B14" s="323"/>
    </row>
    <row r="15" s="315" customFormat="1" ht="24.9" customHeight="1" spans="1:2">
      <c r="A15" s="347" t="s">
        <v>218</v>
      </c>
      <c r="B15" s="323"/>
    </row>
    <row r="16" s="315" customFormat="1" ht="24.9" customHeight="1" spans="1:2">
      <c r="A16" s="347" t="s">
        <v>219</v>
      </c>
      <c r="B16" s="323"/>
    </row>
    <row r="17" s="315" customFormat="1" ht="24.9" customHeight="1" spans="1:2">
      <c r="A17" s="347" t="s">
        <v>220</v>
      </c>
      <c r="B17" s="323">
        <v>1800</v>
      </c>
    </row>
    <row r="18" s="359" customFormat="1" ht="24.9" customHeight="1" spans="1:2">
      <c r="A18" s="347" t="s">
        <v>221</v>
      </c>
      <c r="B18" s="323"/>
    </row>
    <row r="19" s="359" customFormat="1" ht="24.9" customHeight="1" spans="1:2">
      <c r="A19" s="347" t="s">
        <v>222</v>
      </c>
      <c r="B19" s="323"/>
    </row>
    <row r="20" s="359" customFormat="1" ht="24.9" customHeight="1" spans="1:2">
      <c r="A20" s="347" t="s">
        <v>223</v>
      </c>
      <c r="B20" s="323"/>
    </row>
    <row r="21" s="315" customFormat="1" ht="24.9" customHeight="1" spans="1:2">
      <c r="A21" s="363" t="s">
        <v>158</v>
      </c>
      <c r="B21" s="330">
        <f>SUM(B5:B20)</f>
        <v>417734</v>
      </c>
    </row>
    <row r="22" s="315" customFormat="1" ht="24.9" customHeight="1" spans="1:2">
      <c r="A22" s="350" t="s">
        <v>224</v>
      </c>
      <c r="B22" s="364">
        <v>154500</v>
      </c>
    </row>
    <row r="23" s="315" customFormat="1" ht="24.9" customHeight="1" spans="1:2">
      <c r="A23" s="350" t="s">
        <v>225</v>
      </c>
      <c r="B23" s="364">
        <f>SUM(B24:B27)</f>
        <v>27206</v>
      </c>
    </row>
    <row r="24" s="315" customFormat="1" ht="24.9" customHeight="1" spans="1:2">
      <c r="A24" s="352" t="s">
        <v>226</v>
      </c>
      <c r="B24" s="364">
        <v>10000</v>
      </c>
    </row>
    <row r="25" s="315" customFormat="1" ht="24.9" customHeight="1" spans="1:2">
      <c r="A25" s="352" t="s">
        <v>229</v>
      </c>
      <c r="B25" s="323"/>
    </row>
    <row r="26" s="315" customFormat="1" ht="24.9" customHeight="1" spans="1:2">
      <c r="A26" s="352" t="s">
        <v>433</v>
      </c>
      <c r="B26" s="332">
        <v>17206</v>
      </c>
    </row>
    <row r="27" s="315" customFormat="1" ht="24.9" customHeight="1" spans="1:2">
      <c r="A27" s="352" t="s">
        <v>231</v>
      </c>
      <c r="B27" s="323"/>
    </row>
    <row r="28" s="315" customFormat="1" ht="24.9" customHeight="1" spans="1:2">
      <c r="A28" s="365" t="s">
        <v>169</v>
      </c>
      <c r="B28" s="366">
        <f>B21+B22+B23</f>
        <v>599440</v>
      </c>
    </row>
  </sheetData>
  <mergeCells count="1">
    <mergeCell ref="A2:B2"/>
  </mergeCells>
  <printOptions horizontalCentered="1"/>
  <pageMargins left="0.707638888888889" right="0.707638888888889" top="0.751388888888889" bottom="0.751388888888889" header="0.310416666666667" footer="0.310416666666667"/>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B58"/>
  <sheetViews>
    <sheetView view="pageBreakPreview" zoomScaleNormal="100" workbookViewId="0">
      <pane ySplit="3" topLeftCell="A4" activePane="bottomLeft" state="frozen"/>
      <selection/>
      <selection pane="bottomLeft" activeCell="B11" sqref="B11"/>
    </sheetView>
  </sheetViews>
  <sheetFormatPr defaultColWidth="9" defaultRowHeight="14.25" outlineLevelCol="1"/>
  <cols>
    <col min="1" max="1" width="66.6666666666667" style="316" customWidth="1"/>
    <col min="2" max="2" width="23.1083333333333" style="317" customWidth="1"/>
    <col min="3" max="16384" width="9" style="317"/>
  </cols>
  <sheetData>
    <row r="1" ht="21.9" customHeight="1" spans="1:1">
      <c r="A1" s="318" t="s">
        <v>1797</v>
      </c>
    </row>
    <row r="2" ht="35.1" customHeight="1" spans="1:2">
      <c r="A2" s="358" t="s">
        <v>1798</v>
      </c>
      <c r="B2" s="358"/>
    </row>
    <row r="3" ht="20.1" customHeight="1" spans="1:2">
      <c r="A3" s="319" t="s">
        <v>126</v>
      </c>
      <c r="B3" s="319"/>
    </row>
    <row r="4" s="314" customFormat="1" ht="28.95" customHeight="1" spans="1:2">
      <c r="A4" s="320" t="s">
        <v>1799</v>
      </c>
      <c r="B4" s="321" t="s">
        <v>559</v>
      </c>
    </row>
    <row r="5" s="315" customFormat="1" ht="22.05" customHeight="1" spans="1:2">
      <c r="A5" s="322" t="s">
        <v>236</v>
      </c>
      <c r="B5" s="323"/>
    </row>
    <row r="6" s="315" customFormat="1" ht="22.05" customHeight="1" spans="1:2">
      <c r="A6" s="322" t="s">
        <v>237</v>
      </c>
      <c r="B6" s="323">
        <v>100</v>
      </c>
    </row>
    <row r="7" s="315" customFormat="1" ht="22.05" customHeight="1" spans="1:2">
      <c r="A7" s="324" t="s">
        <v>1800</v>
      </c>
      <c r="B7" s="323">
        <v>100</v>
      </c>
    </row>
    <row r="8" s="315" customFormat="1" ht="22.05" customHeight="1" spans="1:2">
      <c r="A8" s="324" t="s">
        <v>1801</v>
      </c>
      <c r="B8" s="323"/>
    </row>
    <row r="9" s="315" customFormat="1" ht="22.05" customHeight="1" spans="1:2">
      <c r="A9" s="322" t="s">
        <v>240</v>
      </c>
      <c r="B9" s="323"/>
    </row>
    <row r="10" s="315" customFormat="1" ht="22.05" customHeight="1" spans="1:2">
      <c r="A10" s="324" t="s">
        <v>1802</v>
      </c>
      <c r="B10" s="323"/>
    </row>
    <row r="11" s="315" customFormat="1" ht="22.05" customHeight="1" spans="1:2">
      <c r="A11" s="325" t="s">
        <v>242</v>
      </c>
      <c r="B11" s="323"/>
    </row>
    <row r="12" s="315" customFormat="1" ht="22.05" customHeight="1" spans="1:2">
      <c r="A12" s="324" t="s">
        <v>243</v>
      </c>
      <c r="B12" s="323">
        <f>SUM(B13:B20)</f>
        <v>280947</v>
      </c>
    </row>
    <row r="13" s="315" customFormat="1" ht="22.95" customHeight="1" spans="1:2">
      <c r="A13" s="326" t="s">
        <v>1803</v>
      </c>
      <c r="B13" s="323">
        <f>185147+2015</f>
        <v>187162</v>
      </c>
    </row>
    <row r="14" s="315" customFormat="1" ht="22.05" customHeight="1" spans="1:2">
      <c r="A14" s="324" t="s">
        <v>1804</v>
      </c>
      <c r="B14" s="323"/>
    </row>
    <row r="15" s="315" customFormat="1" ht="22.05" customHeight="1" spans="1:2">
      <c r="A15" s="326" t="s">
        <v>1805</v>
      </c>
      <c r="B15" s="323"/>
    </row>
    <row r="16" s="315" customFormat="1" ht="22.05" customHeight="1" spans="1:2">
      <c r="A16" s="326" t="s">
        <v>1806</v>
      </c>
      <c r="B16" s="323">
        <v>1985</v>
      </c>
    </row>
    <row r="17" s="315" customFormat="1" ht="22.05" customHeight="1" spans="1:2">
      <c r="A17" s="326" t="s">
        <v>1807</v>
      </c>
      <c r="B17" s="323">
        <v>1800</v>
      </c>
    </row>
    <row r="18" s="315" customFormat="1" ht="22.05" customHeight="1" spans="1:2">
      <c r="A18" s="324" t="s">
        <v>1808</v>
      </c>
      <c r="B18" s="323"/>
    </row>
    <row r="19" ht="22.05" customHeight="1" spans="1:2">
      <c r="A19" s="324" t="s">
        <v>1809</v>
      </c>
      <c r="B19" s="323"/>
    </row>
    <row r="20" ht="22.05" customHeight="1" spans="1:2">
      <c r="A20" s="327" t="s">
        <v>1810</v>
      </c>
      <c r="B20" s="323">
        <v>90000</v>
      </c>
    </row>
    <row r="21" ht="22.05" customHeight="1" spans="1:2">
      <c r="A21" s="324" t="s">
        <v>252</v>
      </c>
      <c r="B21" s="323"/>
    </row>
    <row r="22" ht="22.05" customHeight="1" spans="1:2">
      <c r="A22" s="324" t="s">
        <v>253</v>
      </c>
      <c r="B22" s="323"/>
    </row>
    <row r="23" ht="22.05" customHeight="1" spans="1:2">
      <c r="A23" s="324" t="s">
        <v>254</v>
      </c>
      <c r="B23" s="323">
        <v>1900</v>
      </c>
    </row>
    <row r="24" s="315" customFormat="1" ht="22.05" customHeight="1" spans="1:2">
      <c r="A24" s="325" t="s">
        <v>255</v>
      </c>
      <c r="B24" s="323"/>
    </row>
    <row r="25" s="315" customFormat="1" ht="22.05" customHeight="1" spans="1:2">
      <c r="A25" s="325" t="s">
        <v>256</v>
      </c>
      <c r="B25" s="323"/>
    </row>
    <row r="26" s="315" customFormat="1" ht="22.05" customHeight="1" spans="1:2">
      <c r="A26" s="325" t="s">
        <v>257</v>
      </c>
      <c r="B26" s="323">
        <v>1900</v>
      </c>
    </row>
    <row r="27" s="315" customFormat="1" ht="22.05" customHeight="1" spans="1:2">
      <c r="A27" s="324" t="s">
        <v>258</v>
      </c>
      <c r="B27" s="323">
        <f>B28</f>
        <v>24700</v>
      </c>
    </row>
    <row r="28" s="315" customFormat="1" ht="22.05" customHeight="1" spans="1:2">
      <c r="A28" s="324" t="s">
        <v>259</v>
      </c>
      <c r="B28" s="323">
        <v>24700</v>
      </c>
    </row>
    <row r="29" s="315" customFormat="1" ht="22.05" customHeight="1" spans="1:2">
      <c r="A29" s="324" t="s">
        <v>260</v>
      </c>
      <c r="B29" s="323">
        <f>B30</f>
        <v>250</v>
      </c>
    </row>
    <row r="30" s="315" customFormat="1" ht="22.05" customHeight="1" spans="1:2">
      <c r="A30" s="324" t="s">
        <v>261</v>
      </c>
      <c r="B30" s="323">
        <v>250</v>
      </c>
    </row>
    <row r="31" s="315" customFormat="1" ht="22.05" customHeight="1" spans="1:2">
      <c r="A31" s="324" t="s">
        <v>262</v>
      </c>
      <c r="B31" s="323"/>
    </row>
    <row r="32" s="315" customFormat="1" ht="22.05" customHeight="1" spans="1:2">
      <c r="A32" s="324" t="s">
        <v>263</v>
      </c>
      <c r="B32" s="328"/>
    </row>
    <row r="33" s="315" customFormat="1" ht="22.05" customHeight="1" spans="1:2">
      <c r="A33" s="324" t="s">
        <v>264</v>
      </c>
      <c r="B33" s="328"/>
    </row>
    <row r="34" ht="22.05" customHeight="1" spans="1:2">
      <c r="A34" s="329" t="s">
        <v>197</v>
      </c>
      <c r="B34" s="330">
        <f>B5+B6+B9+B11+B12+B21+B22+B23+B27+B29+B31</f>
        <v>307897</v>
      </c>
    </row>
    <row r="35" ht="22.05" customHeight="1" spans="1:2">
      <c r="A35" s="331" t="s">
        <v>265</v>
      </c>
      <c r="B35" s="332">
        <v>64500</v>
      </c>
    </row>
    <row r="36" ht="22.05" customHeight="1" spans="1:2">
      <c r="A36" s="331" t="s">
        <v>199</v>
      </c>
      <c r="B36" s="332">
        <f>SUM(B37:B40)</f>
        <v>227043</v>
      </c>
    </row>
    <row r="37" ht="22.05" customHeight="1" spans="1:2">
      <c r="A37" s="333" t="s">
        <v>266</v>
      </c>
      <c r="B37" s="323">
        <v>4177</v>
      </c>
    </row>
    <row r="38" ht="22.05" customHeight="1" spans="1:2">
      <c r="A38" s="333" t="s">
        <v>203</v>
      </c>
      <c r="B38" s="323">
        <v>205660</v>
      </c>
    </row>
    <row r="39" ht="22.05" customHeight="1" spans="1:2">
      <c r="A39" s="333" t="s">
        <v>204</v>
      </c>
      <c r="B39" s="323">
        <v>17206</v>
      </c>
    </row>
    <row r="40" ht="22.05" customHeight="1" spans="1:2">
      <c r="A40" s="333" t="s">
        <v>268</v>
      </c>
      <c r="B40" s="323"/>
    </row>
    <row r="41" ht="22.05" customHeight="1" spans="1:2">
      <c r="A41" s="334" t="s">
        <v>205</v>
      </c>
      <c r="B41" s="335">
        <f>B34+B35+B36</f>
        <v>599440</v>
      </c>
    </row>
    <row r="42" spans="1:2">
      <c r="A42" s="336"/>
      <c r="B42" s="336"/>
    </row>
    <row r="43" spans="1:1">
      <c r="A43" s="337"/>
    </row>
    <row r="44" spans="2:2">
      <c r="B44" s="338"/>
    </row>
    <row r="55" spans="2:2">
      <c r="B55" s="338"/>
    </row>
    <row r="58" spans="2:2">
      <c r="B58" s="338"/>
    </row>
  </sheetData>
  <mergeCells count="3">
    <mergeCell ref="A2:B2"/>
    <mergeCell ref="A3:B3"/>
    <mergeCell ref="A42:B42"/>
  </mergeCells>
  <printOptions horizontalCentered="1"/>
  <pageMargins left="0.707638888888889" right="0.707638888888889" top="0.751388888888889" bottom="0.751388888888889" header="0.310416666666667" footer="0.310416666666667"/>
  <pageSetup paperSize="9" scale="7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B30"/>
  <sheetViews>
    <sheetView showGridLines="0" workbookViewId="0">
      <selection activeCell="A1" sqref="A1"/>
    </sheetView>
  </sheetViews>
  <sheetFormatPr defaultColWidth="9" defaultRowHeight="14.25" outlineLevelCol="1"/>
  <cols>
    <col min="1" max="1" width="50.3333333333333" style="341" customWidth="1"/>
    <col min="2" max="2" width="20.6666666666667" style="341" customWidth="1"/>
    <col min="3" max="3" width="9" style="341"/>
    <col min="4" max="4" width="11.4416666666667" style="341" customWidth="1"/>
    <col min="5" max="5" width="13.775" style="341"/>
    <col min="6" max="16384" width="9" style="341"/>
  </cols>
  <sheetData>
    <row r="1" ht="21.9" customHeight="1" spans="1:2">
      <c r="A1" s="342" t="s">
        <v>1811</v>
      </c>
      <c r="B1" s="343"/>
    </row>
    <row r="2" ht="35.1" customHeight="1" spans="1:2">
      <c r="A2" s="202" t="s">
        <v>1812</v>
      </c>
      <c r="B2" s="202"/>
    </row>
    <row r="3" ht="20.1" customHeight="1" spans="1:2">
      <c r="A3" s="202"/>
      <c r="B3" s="344" t="s">
        <v>692</v>
      </c>
    </row>
    <row r="4" s="339" customFormat="1" ht="24.9" customHeight="1" spans="1:2">
      <c r="A4" s="345" t="s">
        <v>1813</v>
      </c>
      <c r="B4" s="346" t="s">
        <v>559</v>
      </c>
    </row>
    <row r="5" s="340" customFormat="1" ht="24.9" customHeight="1" spans="1:2">
      <c r="A5" s="347" t="s">
        <v>208</v>
      </c>
      <c r="B5" s="323"/>
    </row>
    <row r="6" s="340" customFormat="1" ht="24.9" customHeight="1" spans="1:2">
      <c r="A6" s="347" t="s">
        <v>209</v>
      </c>
      <c r="B6" s="323"/>
    </row>
    <row r="7" s="340" customFormat="1" ht="24.9" customHeight="1" spans="1:2">
      <c r="A7" s="347" t="s">
        <v>210</v>
      </c>
      <c r="B7" s="323"/>
    </row>
    <row r="8" s="340" customFormat="1" ht="24.9" customHeight="1" spans="1:2">
      <c r="A8" s="347" t="s">
        <v>211</v>
      </c>
      <c r="B8" s="323"/>
    </row>
    <row r="9" s="340" customFormat="1" ht="24.9" customHeight="1" spans="1:2">
      <c r="A9" s="347" t="s">
        <v>212</v>
      </c>
      <c r="B9" s="323"/>
    </row>
    <row r="10" s="340" customFormat="1" ht="24.9" customHeight="1" spans="1:2">
      <c r="A10" s="347" t="s">
        <v>213</v>
      </c>
      <c r="B10" s="323">
        <f>391934+2015</f>
        <v>393949</v>
      </c>
    </row>
    <row r="11" s="340" customFormat="1" ht="24.9" customHeight="1" spans="1:2">
      <c r="A11" s="347" t="s">
        <v>214</v>
      </c>
      <c r="B11" s="323"/>
    </row>
    <row r="12" s="340" customFormat="1" ht="24.9" customHeight="1" spans="1:2">
      <c r="A12" s="347" t="s">
        <v>215</v>
      </c>
      <c r="B12" s="323"/>
    </row>
    <row r="13" s="340" customFormat="1" ht="24.9" customHeight="1" spans="1:2">
      <c r="A13" s="347" t="s">
        <v>216</v>
      </c>
      <c r="B13" s="323">
        <v>1985</v>
      </c>
    </row>
    <row r="14" s="340" customFormat="1" ht="24.9" customHeight="1" spans="1:2">
      <c r="A14" s="347" t="s">
        <v>217</v>
      </c>
      <c r="B14" s="323"/>
    </row>
    <row r="15" s="340" customFormat="1" ht="24.9" customHeight="1" spans="1:2">
      <c r="A15" s="347" t="s">
        <v>218</v>
      </c>
      <c r="B15" s="323"/>
    </row>
    <row r="16" s="340" customFormat="1" ht="24.9" customHeight="1" spans="1:2">
      <c r="A16" s="347" t="s">
        <v>219</v>
      </c>
      <c r="B16" s="323"/>
    </row>
    <row r="17" s="340" customFormat="1" ht="24.9" customHeight="1" spans="1:2">
      <c r="A17" s="347" t="s">
        <v>220</v>
      </c>
      <c r="B17" s="323">
        <v>1800</v>
      </c>
    </row>
    <row r="18" ht="24.9" customHeight="1" spans="1:2">
      <c r="A18" s="347" t="s">
        <v>221</v>
      </c>
      <c r="B18" s="323"/>
    </row>
    <row r="19" ht="24.9" customHeight="1" spans="1:2">
      <c r="A19" s="347" t="s">
        <v>222</v>
      </c>
      <c r="B19" s="323"/>
    </row>
    <row r="20" ht="24.9" customHeight="1" spans="1:2">
      <c r="A20" s="347" t="s">
        <v>223</v>
      </c>
      <c r="B20" s="323"/>
    </row>
    <row r="21" ht="24.9" customHeight="1" spans="1:2">
      <c r="A21" s="348" t="s">
        <v>158</v>
      </c>
      <c r="B21" s="349">
        <f>SUM(B5:B20)</f>
        <v>397734</v>
      </c>
    </row>
    <row r="22" ht="24.9" customHeight="1" spans="1:2">
      <c r="A22" s="350" t="s">
        <v>224</v>
      </c>
      <c r="B22" s="351">
        <v>154500</v>
      </c>
    </row>
    <row r="23" ht="24.9" customHeight="1" spans="1:2">
      <c r="A23" s="350" t="s">
        <v>225</v>
      </c>
      <c r="B23" s="351">
        <f>B24+B26+B27+B28</f>
        <v>27206</v>
      </c>
    </row>
    <row r="24" ht="24.9" customHeight="1" spans="1:2">
      <c r="A24" s="352" t="s">
        <v>226</v>
      </c>
      <c r="B24" s="351">
        <f>B25</f>
        <v>10000</v>
      </c>
    </row>
    <row r="25" ht="24.9" customHeight="1" spans="1:2">
      <c r="A25" s="352" t="s">
        <v>227</v>
      </c>
      <c r="B25" s="351">
        <v>10000</v>
      </c>
    </row>
    <row r="26" ht="24.9" customHeight="1" spans="1:2">
      <c r="A26" s="352" t="s">
        <v>1814</v>
      </c>
      <c r="B26" s="353"/>
    </row>
    <row r="27" ht="24.9" customHeight="1" spans="1:2">
      <c r="A27" s="352" t="s">
        <v>229</v>
      </c>
      <c r="B27" s="353"/>
    </row>
    <row r="28" ht="24.9" customHeight="1" spans="1:2">
      <c r="A28" s="352" t="s">
        <v>433</v>
      </c>
      <c r="B28" s="353">
        <v>17206</v>
      </c>
    </row>
    <row r="29" ht="24.9" customHeight="1" spans="1:2">
      <c r="A29" s="354" t="s">
        <v>169</v>
      </c>
      <c r="B29" s="355">
        <f>B21+B22+B23</f>
        <v>579440</v>
      </c>
    </row>
    <row r="30" spans="1:2">
      <c r="A30" s="356"/>
      <c r="B30" s="357"/>
    </row>
  </sheetData>
  <mergeCells count="2">
    <mergeCell ref="A2:B2"/>
    <mergeCell ref="A30:B30"/>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B60"/>
  <sheetViews>
    <sheetView view="pageBreakPreview" zoomScaleNormal="100" workbookViewId="0">
      <pane ySplit="3" topLeftCell="A4" activePane="bottomLeft" state="frozen"/>
      <selection/>
      <selection pane="bottomLeft" activeCell="B13" sqref="B13"/>
    </sheetView>
  </sheetViews>
  <sheetFormatPr defaultColWidth="9" defaultRowHeight="14.25" outlineLevelCol="1"/>
  <cols>
    <col min="1" max="1" width="60.5583333333333" style="316" customWidth="1"/>
    <col min="2" max="2" width="28.4416666666667" style="317" customWidth="1"/>
    <col min="3" max="16384" width="9" style="317"/>
  </cols>
  <sheetData>
    <row r="1" ht="21.9" customHeight="1" spans="1:1">
      <c r="A1" s="318" t="s">
        <v>1815</v>
      </c>
    </row>
    <row r="2" ht="35.1" customHeight="1" spans="1:2">
      <c r="A2" s="76" t="s">
        <v>1816</v>
      </c>
      <c r="B2" s="76"/>
    </row>
    <row r="3" ht="20.1" customHeight="1" spans="1:2">
      <c r="A3" s="319" t="s">
        <v>126</v>
      </c>
      <c r="B3" s="319"/>
    </row>
    <row r="4" s="314" customFormat="1" ht="27" customHeight="1" spans="1:2">
      <c r="A4" s="320" t="s">
        <v>1799</v>
      </c>
      <c r="B4" s="321" t="s">
        <v>559</v>
      </c>
    </row>
    <row r="5" s="315" customFormat="1" ht="21" customHeight="1" spans="1:2">
      <c r="A5" s="322" t="s">
        <v>236</v>
      </c>
      <c r="B5" s="323"/>
    </row>
    <row r="6" s="315" customFormat="1" ht="21" customHeight="1" spans="1:2">
      <c r="A6" s="322" t="s">
        <v>237</v>
      </c>
      <c r="B6" s="323">
        <v>100</v>
      </c>
    </row>
    <row r="7" s="315" customFormat="1" ht="21" customHeight="1" spans="1:2">
      <c r="A7" s="324" t="s">
        <v>238</v>
      </c>
      <c r="B7" s="323">
        <v>100</v>
      </c>
    </row>
    <row r="8" s="315" customFormat="1" ht="21" customHeight="1" spans="1:2">
      <c r="A8" s="324" t="s">
        <v>239</v>
      </c>
      <c r="B8" s="323"/>
    </row>
    <row r="9" s="315" customFormat="1" ht="21" customHeight="1" spans="1:2">
      <c r="A9" s="322" t="s">
        <v>240</v>
      </c>
      <c r="B9" s="323"/>
    </row>
    <row r="10" s="315" customFormat="1" ht="21" customHeight="1" spans="1:2">
      <c r="A10" s="324" t="s">
        <v>241</v>
      </c>
      <c r="B10" s="323"/>
    </row>
    <row r="11" s="315" customFormat="1" ht="21" customHeight="1" spans="1:2">
      <c r="A11" s="325" t="s">
        <v>242</v>
      </c>
      <c r="B11" s="323"/>
    </row>
    <row r="12" s="315" customFormat="1" ht="21" customHeight="1" spans="1:2">
      <c r="A12" s="324" t="s">
        <v>243</v>
      </c>
      <c r="B12" s="323">
        <f>SUM(B13:B20)</f>
        <v>260947</v>
      </c>
    </row>
    <row r="13" s="315" customFormat="1" ht="22.05" customHeight="1" spans="1:2">
      <c r="A13" s="326" t="s">
        <v>1803</v>
      </c>
      <c r="B13" s="323">
        <f>165147+2015</f>
        <v>167162</v>
      </c>
    </row>
    <row r="14" s="315" customFormat="1" ht="21" customHeight="1" spans="1:2">
      <c r="A14" s="324" t="s">
        <v>1804</v>
      </c>
      <c r="B14" s="323"/>
    </row>
    <row r="15" s="315" customFormat="1" ht="21" customHeight="1" spans="1:2">
      <c r="A15" s="326" t="s">
        <v>1805</v>
      </c>
      <c r="B15" s="323"/>
    </row>
    <row r="16" s="315" customFormat="1" ht="21" customHeight="1" spans="1:2">
      <c r="A16" s="326" t="s">
        <v>1806</v>
      </c>
      <c r="B16" s="323">
        <v>1985</v>
      </c>
    </row>
    <row r="17" s="315" customFormat="1" ht="21" customHeight="1" spans="1:2">
      <c r="A17" s="326" t="s">
        <v>1807</v>
      </c>
      <c r="B17" s="323">
        <v>1800</v>
      </c>
    </row>
    <row r="18" s="315" customFormat="1" ht="21" customHeight="1" spans="1:2">
      <c r="A18" s="324" t="s">
        <v>1808</v>
      </c>
      <c r="B18" s="323"/>
    </row>
    <row r="19" s="315" customFormat="1" ht="21" customHeight="1" spans="1:2">
      <c r="A19" s="324" t="s">
        <v>1809</v>
      </c>
      <c r="B19" s="323"/>
    </row>
    <row r="20" ht="21" customHeight="1" spans="1:2">
      <c r="A20" s="327" t="s">
        <v>1810</v>
      </c>
      <c r="B20" s="323">
        <v>90000</v>
      </c>
    </row>
    <row r="21" ht="21" customHeight="1" spans="1:2">
      <c r="A21" s="324" t="s">
        <v>252</v>
      </c>
      <c r="B21" s="328"/>
    </row>
    <row r="22" ht="21" customHeight="1" spans="1:2">
      <c r="A22" s="324" t="s">
        <v>253</v>
      </c>
      <c r="B22" s="328"/>
    </row>
    <row r="23" ht="21" customHeight="1" spans="1:2">
      <c r="A23" s="324" t="s">
        <v>254</v>
      </c>
      <c r="B23" s="323">
        <v>1900</v>
      </c>
    </row>
    <row r="24" s="315" customFormat="1" ht="21" customHeight="1" spans="1:2">
      <c r="A24" s="325" t="s">
        <v>255</v>
      </c>
      <c r="B24" s="323"/>
    </row>
    <row r="25" s="315" customFormat="1" ht="21" customHeight="1" spans="1:2">
      <c r="A25" s="325" t="s">
        <v>256</v>
      </c>
      <c r="B25" s="323"/>
    </row>
    <row r="26" s="315" customFormat="1" ht="21" customHeight="1" spans="1:2">
      <c r="A26" s="325" t="s">
        <v>257</v>
      </c>
      <c r="B26" s="323">
        <v>1900</v>
      </c>
    </row>
    <row r="27" s="315" customFormat="1" ht="21" customHeight="1" spans="1:2">
      <c r="A27" s="324" t="s">
        <v>258</v>
      </c>
      <c r="B27" s="323">
        <v>24700</v>
      </c>
    </row>
    <row r="28" s="315" customFormat="1" ht="21" customHeight="1" spans="1:2">
      <c r="A28" s="324" t="s">
        <v>259</v>
      </c>
      <c r="B28" s="323">
        <v>24700</v>
      </c>
    </row>
    <row r="29" s="315" customFormat="1" ht="21" customHeight="1" spans="1:2">
      <c r="A29" s="324" t="s">
        <v>260</v>
      </c>
      <c r="B29" s="323">
        <v>250</v>
      </c>
    </row>
    <row r="30" s="315" customFormat="1" ht="21" customHeight="1" spans="1:2">
      <c r="A30" s="324" t="s">
        <v>261</v>
      </c>
      <c r="B30" s="323">
        <v>250</v>
      </c>
    </row>
    <row r="31" s="315" customFormat="1" ht="21" customHeight="1" spans="1:2">
      <c r="A31" s="324" t="s">
        <v>262</v>
      </c>
      <c r="B31" s="323"/>
    </row>
    <row r="32" s="315" customFormat="1" ht="21" customHeight="1" spans="1:2">
      <c r="A32" s="324" t="s">
        <v>263</v>
      </c>
      <c r="B32" s="323"/>
    </row>
    <row r="33" s="315" customFormat="1" ht="21" customHeight="1" spans="1:2">
      <c r="A33" s="324" t="s">
        <v>264</v>
      </c>
      <c r="B33" s="323"/>
    </row>
    <row r="34" ht="21" customHeight="1" spans="1:2">
      <c r="A34" s="329" t="s">
        <v>197</v>
      </c>
      <c r="B34" s="330">
        <f>B6+B12+B23+B27+B29</f>
        <v>287897</v>
      </c>
    </row>
    <row r="35" ht="21" customHeight="1" spans="1:2">
      <c r="A35" s="331" t="s">
        <v>265</v>
      </c>
      <c r="B35" s="332">
        <v>64500</v>
      </c>
    </row>
    <row r="36" ht="21" customHeight="1" spans="1:2">
      <c r="A36" s="331" t="s">
        <v>199</v>
      </c>
      <c r="B36" s="332">
        <f>B37+B39+B40+B41+B42</f>
        <v>227043</v>
      </c>
    </row>
    <row r="37" ht="21" customHeight="1" spans="1:2">
      <c r="A37" s="333" t="s">
        <v>1817</v>
      </c>
      <c r="B37" s="332">
        <f>B38</f>
        <v>0</v>
      </c>
    </row>
    <row r="38" ht="21" customHeight="1" spans="1:2">
      <c r="A38" s="333" t="s">
        <v>1818</v>
      </c>
      <c r="B38" s="332"/>
    </row>
    <row r="39" ht="21" customHeight="1" spans="1:2">
      <c r="A39" s="333" t="s">
        <v>266</v>
      </c>
      <c r="B39" s="323">
        <v>4177</v>
      </c>
    </row>
    <row r="40" ht="21" customHeight="1" spans="1:2">
      <c r="A40" s="333" t="s">
        <v>203</v>
      </c>
      <c r="B40" s="332">
        <v>205660</v>
      </c>
    </row>
    <row r="41" ht="21" customHeight="1" spans="1:2">
      <c r="A41" s="333" t="s">
        <v>1819</v>
      </c>
      <c r="B41" s="332"/>
    </row>
    <row r="42" ht="21" customHeight="1" spans="1:2">
      <c r="A42" s="333" t="s">
        <v>204</v>
      </c>
      <c r="B42" s="323">
        <v>17206</v>
      </c>
    </row>
    <row r="43" ht="21" customHeight="1" spans="1:2">
      <c r="A43" s="334" t="s">
        <v>205</v>
      </c>
      <c r="B43" s="335">
        <f>B34+B35+B36</f>
        <v>579440</v>
      </c>
    </row>
    <row r="44" spans="1:2">
      <c r="A44" s="336"/>
      <c r="B44" s="336"/>
    </row>
    <row r="45" spans="1:1">
      <c r="A45" s="337"/>
    </row>
    <row r="46" spans="2:2">
      <c r="B46" s="338"/>
    </row>
    <row r="57" spans="2:2">
      <c r="B57" s="338"/>
    </row>
    <row r="60" spans="2:2">
      <c r="B60" s="338"/>
    </row>
  </sheetData>
  <mergeCells count="3">
    <mergeCell ref="A2:B2"/>
    <mergeCell ref="A3:B3"/>
    <mergeCell ref="A44:B44"/>
  </mergeCells>
  <printOptions horizontalCentered="1"/>
  <pageMargins left="0.707638888888889" right="0.707638888888889" top="0.751388888888889" bottom="0.751388888888889" header="0.310416666666667" footer="0.310416666666667"/>
  <pageSetup paperSize="9" scale="7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L14"/>
  <sheetViews>
    <sheetView workbookViewId="0">
      <selection activeCell="A1" sqref="A1"/>
    </sheetView>
  </sheetViews>
  <sheetFormatPr defaultColWidth="9" defaultRowHeight="13.5"/>
  <cols>
    <col min="1" max="1" width="37.1083333333333" style="164" customWidth="1"/>
    <col min="2" max="2" width="16.775" style="165" customWidth="1"/>
    <col min="3" max="3" width="34.775" style="164" customWidth="1"/>
    <col min="4" max="4" width="16.775" style="165" customWidth="1"/>
    <col min="5" max="6" width="9" style="164"/>
    <col min="7" max="7" width="1.66666666666667" style="164" hidden="1" customWidth="1"/>
    <col min="8" max="8" width="0.108333333333333" style="164" customWidth="1"/>
    <col min="9" max="16384" width="9" style="164"/>
  </cols>
  <sheetData>
    <row r="1" ht="19.5" customHeight="1" spans="1:4">
      <c r="A1" s="166" t="s">
        <v>1820</v>
      </c>
      <c r="B1" s="167"/>
      <c r="C1" s="168"/>
      <c r="D1" s="167"/>
    </row>
    <row r="2" ht="31.5" customHeight="1" spans="1:4">
      <c r="A2" s="169" t="s">
        <v>1821</v>
      </c>
      <c r="B2" s="169"/>
      <c r="C2" s="169"/>
      <c r="D2" s="169"/>
    </row>
    <row r="3" ht="25.5" spans="1:4">
      <c r="A3" s="170"/>
      <c r="B3" s="171"/>
      <c r="C3" s="172" t="s">
        <v>126</v>
      </c>
      <c r="D3" s="172"/>
    </row>
    <row r="4" ht="58.5" customHeight="1" spans="1:4">
      <c r="A4" s="302" t="s">
        <v>413</v>
      </c>
      <c r="B4" s="303" t="s">
        <v>613</v>
      </c>
      <c r="C4" s="304" t="s">
        <v>415</v>
      </c>
      <c r="D4" s="305" t="s">
        <v>613</v>
      </c>
    </row>
    <row r="5" ht="33" customHeight="1" spans="1:12">
      <c r="A5" s="177" t="s">
        <v>455</v>
      </c>
      <c r="B5" s="306">
        <v>397734</v>
      </c>
      <c r="C5" s="177" t="s">
        <v>456</v>
      </c>
      <c r="D5" s="307">
        <v>287897</v>
      </c>
      <c r="L5" s="196"/>
    </row>
    <row r="6" ht="33" customHeight="1" spans="1:4">
      <c r="A6" s="180" t="s">
        <v>224</v>
      </c>
      <c r="B6" s="306">
        <v>154500</v>
      </c>
      <c r="C6" s="180" t="s">
        <v>265</v>
      </c>
      <c r="D6" s="307">
        <v>64500</v>
      </c>
    </row>
    <row r="7" ht="33" customHeight="1" spans="1:4">
      <c r="A7" s="180" t="s">
        <v>225</v>
      </c>
      <c r="B7" s="306">
        <f>B8+B10+B11+B12</f>
        <v>27206</v>
      </c>
      <c r="C7" s="180" t="s">
        <v>199</v>
      </c>
      <c r="D7" s="307">
        <f>D8+D10+D11+D12+D13</f>
        <v>227043</v>
      </c>
    </row>
    <row r="8" ht="33" customHeight="1" spans="1:4">
      <c r="A8" s="181" t="s">
        <v>457</v>
      </c>
      <c r="B8" s="308">
        <f>B9</f>
        <v>10000</v>
      </c>
      <c r="C8" s="182" t="s">
        <v>447</v>
      </c>
      <c r="D8" s="309">
        <f>D9</f>
        <v>0</v>
      </c>
    </row>
    <row r="9" ht="33" customHeight="1" spans="1:4">
      <c r="A9" s="184" t="s">
        <v>431</v>
      </c>
      <c r="B9" s="308">
        <v>10000</v>
      </c>
      <c r="C9" s="182" t="s">
        <v>448</v>
      </c>
      <c r="D9" s="309"/>
    </row>
    <row r="10" ht="33" customHeight="1" spans="1:4">
      <c r="A10" s="181" t="s">
        <v>458</v>
      </c>
      <c r="B10" s="308"/>
      <c r="C10" s="182" t="s">
        <v>450</v>
      </c>
      <c r="D10" s="299">
        <v>4177</v>
      </c>
    </row>
    <row r="11" ht="33" customHeight="1" spans="1:4">
      <c r="A11" s="181" t="s">
        <v>163</v>
      </c>
      <c r="B11" s="308"/>
      <c r="C11" s="182" t="s">
        <v>451</v>
      </c>
      <c r="D11" s="299">
        <v>205660</v>
      </c>
    </row>
    <row r="12" ht="33" customHeight="1" spans="1:4">
      <c r="A12" s="181" t="s">
        <v>168</v>
      </c>
      <c r="B12" s="308">
        <v>17206</v>
      </c>
      <c r="C12" s="182" t="s">
        <v>452</v>
      </c>
      <c r="D12" s="299"/>
    </row>
    <row r="13" ht="33" customHeight="1" spans="1:4">
      <c r="A13" s="310"/>
      <c r="B13" s="182"/>
      <c r="C13" s="182" t="s">
        <v>286</v>
      </c>
      <c r="D13" s="299">
        <v>17206</v>
      </c>
    </row>
    <row r="14" ht="28.05" customHeight="1" spans="1:4">
      <c r="A14" s="311" t="s">
        <v>169</v>
      </c>
      <c r="B14" s="312">
        <f>B5+B6+B7</f>
        <v>579440</v>
      </c>
      <c r="C14" s="313" t="s">
        <v>205</v>
      </c>
      <c r="D14" s="312">
        <f>D5+D6+D7</f>
        <v>579440</v>
      </c>
    </row>
  </sheetData>
  <mergeCells count="2">
    <mergeCell ref="A2:D2"/>
    <mergeCell ref="C3:D3"/>
  </mergeCells>
  <printOptions horizontalCentered="1"/>
  <pageMargins left="0.707638888888889" right="0.707638888888889" top="0.751388888888889" bottom="0.751388888888889" header="0.310416666666667" footer="0.310416666666667"/>
  <pageSetup paperSize="9" scale="83" fitToHeight="0"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B80"/>
  <sheetViews>
    <sheetView workbookViewId="0">
      <selection activeCell="A1" sqref="A1:B1"/>
    </sheetView>
  </sheetViews>
  <sheetFormatPr defaultColWidth="9" defaultRowHeight="15" outlineLevelCol="1"/>
  <cols>
    <col min="1" max="1" width="62" style="286" customWidth="1"/>
    <col min="2" max="2" width="29.775" style="286" customWidth="1"/>
    <col min="3" max="4" width="11.775" style="286" customWidth="1"/>
    <col min="5" max="16384" width="9" style="286"/>
  </cols>
  <sheetData>
    <row r="1" ht="16.5" customHeight="1" spans="1:2">
      <c r="A1" s="287" t="s">
        <v>1822</v>
      </c>
      <c r="B1" s="288"/>
    </row>
    <row r="2" ht="51.75" customHeight="1" spans="1:2">
      <c r="A2" s="289" t="s">
        <v>1823</v>
      </c>
      <c r="B2" s="289"/>
    </row>
    <row r="3" ht="19.5" customHeight="1" spans="1:2">
      <c r="A3" s="290" t="s">
        <v>126</v>
      </c>
      <c r="B3" s="290"/>
    </row>
    <row r="4" ht="22.95" customHeight="1" spans="1:2">
      <c r="A4" s="291" t="s">
        <v>619</v>
      </c>
      <c r="B4" s="292" t="s">
        <v>1695</v>
      </c>
    </row>
    <row r="5" ht="22.95" customHeight="1" spans="1:2">
      <c r="A5" s="293" t="s">
        <v>615</v>
      </c>
      <c r="B5" s="272">
        <f>SUM(B6,B11,B22,B30,B37,B41,B44,B48,B51,B57,B60,B63,B65,B72,B75)</f>
        <v>287897</v>
      </c>
    </row>
    <row r="6" ht="19.95" customHeight="1" spans="1:2">
      <c r="A6" s="294" t="s">
        <v>1824</v>
      </c>
      <c r="B6" s="295"/>
    </row>
    <row r="7" ht="19.95" customHeight="1" spans="1:2">
      <c r="A7" s="296" t="s">
        <v>1825</v>
      </c>
      <c r="B7" s="297"/>
    </row>
    <row r="8" ht="19.95" customHeight="1" spans="1:2">
      <c r="A8" s="296" t="s">
        <v>1826</v>
      </c>
      <c r="B8" s="298"/>
    </row>
    <row r="9" ht="19.95" customHeight="1" spans="1:2">
      <c r="A9" s="296" t="s">
        <v>1827</v>
      </c>
      <c r="B9" s="298"/>
    </row>
    <row r="10" ht="19.95" customHeight="1" spans="1:2">
      <c r="A10" s="296" t="s">
        <v>1828</v>
      </c>
      <c r="B10" s="298"/>
    </row>
    <row r="11" ht="19.95" customHeight="1" spans="1:2">
      <c r="A11" s="294" t="s">
        <v>1829</v>
      </c>
      <c r="B11" s="299">
        <v>3200</v>
      </c>
    </row>
    <row r="12" ht="19.95" customHeight="1" spans="1:2">
      <c r="A12" s="296" t="s">
        <v>1830</v>
      </c>
      <c r="B12" s="298"/>
    </row>
    <row r="13" ht="19.95" customHeight="1" spans="1:2">
      <c r="A13" s="296" t="s">
        <v>1831</v>
      </c>
      <c r="B13" s="298"/>
    </row>
    <row r="14" ht="19.95" customHeight="1" spans="1:2">
      <c r="A14" s="296" t="s">
        <v>1832</v>
      </c>
      <c r="B14" s="298"/>
    </row>
    <row r="15" ht="19.95" customHeight="1" spans="1:2">
      <c r="A15" s="296" t="s">
        <v>1833</v>
      </c>
      <c r="B15" s="298"/>
    </row>
    <row r="16" ht="19.95" customHeight="1" spans="1:2">
      <c r="A16" s="296" t="s">
        <v>1834</v>
      </c>
      <c r="B16" s="299">
        <v>3200</v>
      </c>
    </row>
    <row r="17" ht="19.95" customHeight="1" spans="1:2">
      <c r="A17" s="296" t="s">
        <v>1835</v>
      </c>
      <c r="B17" s="298"/>
    </row>
    <row r="18" ht="19.95" customHeight="1" spans="1:2">
      <c r="A18" s="296" t="s">
        <v>1836</v>
      </c>
      <c r="B18" s="298"/>
    </row>
    <row r="19" ht="19.95" customHeight="1" spans="1:2">
      <c r="A19" s="296" t="s">
        <v>1837</v>
      </c>
      <c r="B19" s="298"/>
    </row>
    <row r="20" ht="19.95" customHeight="1" spans="1:2">
      <c r="A20" s="296" t="s">
        <v>1838</v>
      </c>
      <c r="B20" s="298"/>
    </row>
    <row r="21" ht="19.95" customHeight="1" spans="1:2">
      <c r="A21" s="296" t="s">
        <v>1839</v>
      </c>
      <c r="B21" s="298"/>
    </row>
    <row r="22" ht="19.95" customHeight="1" spans="1:2">
      <c r="A22" s="300" t="s">
        <v>1840</v>
      </c>
      <c r="B22" s="274">
        <f>SUM(B23:B29)</f>
        <v>95000</v>
      </c>
    </row>
    <row r="23" ht="19.95" customHeight="1" spans="1:2">
      <c r="A23" s="296" t="s">
        <v>1841</v>
      </c>
      <c r="B23" s="298"/>
    </row>
    <row r="24" ht="19.95" customHeight="1" spans="1:2">
      <c r="A24" s="296" t="s">
        <v>1842</v>
      </c>
      <c r="B24" s="299"/>
    </row>
    <row r="25" ht="19.95" customHeight="1" spans="1:2">
      <c r="A25" s="296" t="s">
        <v>1843</v>
      </c>
      <c r="B25" s="298"/>
    </row>
    <row r="26" ht="19.95" customHeight="1" spans="1:2">
      <c r="A26" s="296" t="s">
        <v>1844</v>
      </c>
      <c r="B26" s="274">
        <v>95000</v>
      </c>
    </row>
    <row r="27" ht="19.95" customHeight="1" spans="1:2">
      <c r="A27" s="296" t="s">
        <v>1845</v>
      </c>
      <c r="B27" s="298"/>
    </row>
    <row r="28" ht="19.95" customHeight="1" spans="1:2">
      <c r="A28" s="296" t="s">
        <v>1846</v>
      </c>
      <c r="B28" s="298"/>
    </row>
    <row r="29" ht="19.95" customHeight="1" spans="1:2">
      <c r="A29" s="296" t="s">
        <v>1847</v>
      </c>
      <c r="B29" s="274"/>
    </row>
    <row r="30" ht="19.95" customHeight="1" spans="1:2">
      <c r="A30" s="300" t="s">
        <v>1848</v>
      </c>
      <c r="B30" s="274">
        <f>B32+B36</f>
        <v>154447</v>
      </c>
    </row>
    <row r="31" ht="19.95" customHeight="1" spans="1:2">
      <c r="A31" s="296" t="s">
        <v>1841</v>
      </c>
      <c r="B31" s="298"/>
    </row>
    <row r="32" ht="19.95" customHeight="1" spans="1:2">
      <c r="A32" s="296" t="s">
        <v>1842</v>
      </c>
      <c r="B32" s="299">
        <v>102447</v>
      </c>
    </row>
    <row r="33" ht="19.95" customHeight="1" spans="1:2">
      <c r="A33" s="296" t="s">
        <v>1843</v>
      </c>
      <c r="B33" s="299"/>
    </row>
    <row r="34" ht="19.95" customHeight="1" spans="1:2">
      <c r="A34" s="296" t="s">
        <v>1845</v>
      </c>
      <c r="B34" s="299"/>
    </row>
    <row r="35" ht="19.95" customHeight="1" spans="1:2">
      <c r="A35" s="296" t="s">
        <v>1846</v>
      </c>
      <c r="B35" s="299"/>
    </row>
    <row r="36" ht="19.95" customHeight="1" spans="1:2">
      <c r="A36" s="296" t="s">
        <v>1847</v>
      </c>
      <c r="B36" s="299">
        <v>52000</v>
      </c>
    </row>
    <row r="37" ht="19.95" customHeight="1" spans="1:2">
      <c r="A37" s="294" t="s">
        <v>1849</v>
      </c>
      <c r="B37" s="299"/>
    </row>
    <row r="38" ht="19.95" customHeight="1" spans="1:2">
      <c r="A38" s="296" t="s">
        <v>1850</v>
      </c>
      <c r="B38" s="298"/>
    </row>
    <row r="39" ht="19.95" customHeight="1" spans="1:2">
      <c r="A39" s="296" t="s">
        <v>1699</v>
      </c>
      <c r="B39" s="298"/>
    </row>
    <row r="40" ht="19.95" customHeight="1" spans="1:2">
      <c r="A40" s="296" t="s">
        <v>1700</v>
      </c>
      <c r="B40" s="298"/>
    </row>
    <row r="41" ht="19.95" customHeight="1" spans="1:2">
      <c r="A41" s="294" t="s">
        <v>1851</v>
      </c>
      <c r="B41" s="298"/>
    </row>
    <row r="42" ht="19.95" customHeight="1" spans="1:2">
      <c r="A42" s="296" t="s">
        <v>1852</v>
      </c>
      <c r="B42" s="298"/>
    </row>
    <row r="43" ht="19.95" customHeight="1" spans="1:2">
      <c r="A43" s="296" t="s">
        <v>1853</v>
      </c>
      <c r="B43" s="298"/>
    </row>
    <row r="44" ht="19.95" customHeight="1" spans="1:2">
      <c r="A44" s="294" t="s">
        <v>1854</v>
      </c>
      <c r="B44" s="274">
        <f>SUM(B45:B47)</f>
        <v>1800</v>
      </c>
    </row>
    <row r="45" ht="19.95" customHeight="1" spans="1:2">
      <c r="A45" s="296" t="s">
        <v>1855</v>
      </c>
      <c r="B45" s="274">
        <v>1800</v>
      </c>
    </row>
    <row r="46" ht="19.95" customHeight="1" spans="1:2">
      <c r="A46" s="296" t="s">
        <v>1856</v>
      </c>
      <c r="B46" s="274"/>
    </row>
    <row r="47" ht="19.95" customHeight="1" spans="1:2">
      <c r="A47" s="296" t="s">
        <v>1857</v>
      </c>
      <c r="B47" s="274"/>
    </row>
    <row r="48" ht="19.95" customHeight="1" spans="1:2">
      <c r="A48" s="294" t="s">
        <v>1858</v>
      </c>
      <c r="B48" s="274"/>
    </row>
    <row r="49" ht="19.95" customHeight="1" spans="1:2">
      <c r="A49" s="296" t="s">
        <v>1859</v>
      </c>
      <c r="B49" s="274"/>
    </row>
    <row r="50" ht="19.95" customHeight="1" spans="1:2">
      <c r="A50" s="296" t="s">
        <v>1860</v>
      </c>
      <c r="B50" s="274"/>
    </row>
    <row r="51" ht="19.95" customHeight="1" spans="1:2">
      <c r="A51" s="294" t="s">
        <v>1861</v>
      </c>
      <c r="B51" s="274">
        <v>8500</v>
      </c>
    </row>
    <row r="52" ht="19.95" customHeight="1" spans="1:2">
      <c r="A52" s="296" t="s">
        <v>1862</v>
      </c>
      <c r="B52" s="274">
        <v>8500</v>
      </c>
    </row>
    <row r="53" ht="19.95" customHeight="1" spans="1:2">
      <c r="A53" s="296" t="s">
        <v>1863</v>
      </c>
      <c r="B53" s="274"/>
    </row>
    <row r="54" ht="19.95" customHeight="1" spans="1:2">
      <c r="A54" s="296" t="s">
        <v>1864</v>
      </c>
      <c r="B54" s="274"/>
    </row>
    <row r="55" ht="19.95" customHeight="1" spans="1:2">
      <c r="A55" s="296" t="s">
        <v>1705</v>
      </c>
      <c r="B55" s="272"/>
    </row>
    <row r="56" ht="19.95" customHeight="1" spans="1:2">
      <c r="A56" s="296" t="s">
        <v>1865</v>
      </c>
      <c r="B56" s="272"/>
    </row>
    <row r="57" ht="19.95" customHeight="1" spans="1:2">
      <c r="A57" s="294" t="s">
        <v>1866</v>
      </c>
      <c r="B57" s="272"/>
    </row>
    <row r="58" ht="19.95" customHeight="1" spans="1:2">
      <c r="A58" s="296" t="s">
        <v>1867</v>
      </c>
      <c r="B58" s="274"/>
    </row>
    <row r="59" ht="19.95" customHeight="1" spans="1:2">
      <c r="A59" s="296" t="s">
        <v>1868</v>
      </c>
      <c r="B59" s="274"/>
    </row>
    <row r="60" ht="19.95" customHeight="1" spans="1:2">
      <c r="A60" s="294" t="s">
        <v>1869</v>
      </c>
      <c r="B60" s="274">
        <f>SUM(B61:B62)</f>
        <v>24950</v>
      </c>
    </row>
    <row r="61" ht="19.95" customHeight="1" spans="1:2">
      <c r="A61" s="296" t="s">
        <v>1870</v>
      </c>
      <c r="B61" s="274">
        <v>24700</v>
      </c>
    </row>
    <row r="62" ht="19.95" customHeight="1" spans="1:2">
      <c r="A62" s="296" t="s">
        <v>1871</v>
      </c>
      <c r="B62" s="274">
        <v>250</v>
      </c>
    </row>
    <row r="63" ht="19.95" customHeight="1" spans="1:2">
      <c r="A63" s="294" t="s">
        <v>1872</v>
      </c>
      <c r="B63" s="274"/>
    </row>
    <row r="64" ht="19.95" customHeight="1" spans="1:2">
      <c r="A64" s="296" t="s">
        <v>1873</v>
      </c>
      <c r="B64" s="274"/>
    </row>
    <row r="65" ht="19.95" customHeight="1" spans="1:2">
      <c r="A65" s="294" t="s">
        <v>1874</v>
      </c>
      <c r="B65" s="274">
        <f>SUM(B66:B71)</f>
        <v>0</v>
      </c>
    </row>
    <row r="66" ht="19.95" customHeight="1" spans="1:2">
      <c r="A66" s="296" t="s">
        <v>1875</v>
      </c>
      <c r="B66" s="272"/>
    </row>
    <row r="67" ht="19.95" customHeight="1" spans="1:2">
      <c r="A67" s="296" t="s">
        <v>1876</v>
      </c>
      <c r="B67" s="272"/>
    </row>
    <row r="68" ht="19.95" customHeight="1" spans="1:2">
      <c r="A68" s="296" t="s">
        <v>1877</v>
      </c>
      <c r="B68" s="272"/>
    </row>
    <row r="69" ht="19.95" customHeight="1" spans="1:2">
      <c r="A69" s="296" t="s">
        <v>1878</v>
      </c>
      <c r="B69" s="274"/>
    </row>
    <row r="70" ht="19.95" customHeight="1" spans="1:2">
      <c r="A70" s="296" t="s">
        <v>1879</v>
      </c>
      <c r="B70" s="272"/>
    </row>
    <row r="71" ht="19.95" customHeight="1" spans="1:2">
      <c r="A71" s="296" t="s">
        <v>1880</v>
      </c>
      <c r="B71" s="272"/>
    </row>
    <row r="72" ht="19.95" customHeight="1" spans="1:2">
      <c r="A72" s="294" t="s">
        <v>1881</v>
      </c>
      <c r="B72" s="272"/>
    </row>
    <row r="73" ht="19.95" customHeight="1" spans="1:2">
      <c r="A73" s="296" t="s">
        <v>1882</v>
      </c>
      <c r="B73" s="272"/>
    </row>
    <row r="74" ht="19.95" customHeight="1" spans="1:2">
      <c r="A74" s="296" t="s">
        <v>1883</v>
      </c>
      <c r="B74" s="272"/>
    </row>
    <row r="75" ht="19.95" customHeight="1" spans="1:2">
      <c r="A75" s="294" t="s">
        <v>1884</v>
      </c>
      <c r="B75" s="272"/>
    </row>
    <row r="76" ht="19.95" customHeight="1" spans="1:2">
      <c r="A76" s="296" t="s">
        <v>1885</v>
      </c>
      <c r="B76" s="272"/>
    </row>
    <row r="77" ht="19.95" customHeight="1" spans="1:2">
      <c r="A77" s="296" t="s">
        <v>1886</v>
      </c>
      <c r="B77" s="272"/>
    </row>
    <row r="78" ht="19.95" customHeight="1" spans="1:2">
      <c r="A78" s="301" t="s">
        <v>1887</v>
      </c>
      <c r="B78" s="298"/>
    </row>
    <row r="79" ht="19.95" customHeight="1" spans="1:2">
      <c r="A79" s="301" t="s">
        <v>1888</v>
      </c>
      <c r="B79" s="298"/>
    </row>
    <row r="80" ht="19.95" customHeight="1" spans="1:2">
      <c r="A80" s="301" t="s">
        <v>1889</v>
      </c>
      <c r="B80" s="298"/>
    </row>
  </sheetData>
  <mergeCells count="3">
    <mergeCell ref="A1:B1"/>
    <mergeCell ref="A2:B2"/>
    <mergeCell ref="A3:B3"/>
  </mergeCells>
  <printOptions horizontalCentered="1"/>
  <pageMargins left="0.707638888888889" right="0.707638888888889" top="0.751388888888889" bottom="0.751388888888889" header="0.310416666666667" footer="0.310416666666667"/>
  <pageSetup paperSize="9" scale="80" orientation="portrait"/>
  <headerFooter/>
  <ignoredErrors>
    <ignoredError sqref="B22" formulaRange="1"/>
  </ignoredErrors>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C146"/>
  <sheetViews>
    <sheetView showGridLines="0" workbookViewId="0">
      <selection activeCell="A1" sqref="A1"/>
    </sheetView>
  </sheetViews>
  <sheetFormatPr defaultColWidth="1.21666666666667" defaultRowHeight="15.75" outlineLevelCol="2"/>
  <cols>
    <col min="1" max="1" width="67" style="264" customWidth="1"/>
    <col min="2" max="2" width="20.8833333333333" style="265" customWidth="1"/>
    <col min="3" max="3" width="14.4416666666667" style="264"/>
    <col min="4" max="7" width="9" style="264" customWidth="1"/>
    <col min="8" max="199" width="1.21666666666667" style="264" customWidth="1"/>
    <col min="200" max="203" width="9" style="264" customWidth="1"/>
    <col min="204" max="206" width="1.21666666666667" style="264"/>
    <col min="207" max="207" width="1.21666666666667" style="264" hidden="1" customWidth="1"/>
    <col min="208" max="208" width="33.8833333333333" style="264" customWidth="1"/>
    <col min="209" max="209" width="14.3333333333333" style="264" customWidth="1"/>
    <col min="210" max="210" width="14.2166666666667" style="264" customWidth="1"/>
    <col min="211" max="16384" width="1.21666666666667" style="264"/>
  </cols>
  <sheetData>
    <row r="1" ht="21.9" customHeight="1" spans="1:2">
      <c r="A1" s="266" t="s">
        <v>1890</v>
      </c>
      <c r="B1" s="267"/>
    </row>
    <row r="2" ht="57" customHeight="1" spans="1:3">
      <c r="A2" s="122" t="s">
        <v>1891</v>
      </c>
      <c r="B2" s="122"/>
      <c r="C2" s="265"/>
    </row>
    <row r="3" ht="14.25" customHeight="1" spans="1:2">
      <c r="A3" s="203"/>
      <c r="B3" s="268" t="s">
        <v>1892</v>
      </c>
    </row>
    <row r="4" s="261" customFormat="1" ht="24" customHeight="1" spans="1:2">
      <c r="A4" s="269" t="s">
        <v>1893</v>
      </c>
      <c r="B4" s="270" t="s">
        <v>559</v>
      </c>
    </row>
    <row r="5" s="262" customFormat="1" ht="21" customHeight="1" spans="1:2">
      <c r="A5" s="271" t="s">
        <v>498</v>
      </c>
      <c r="B5" s="272">
        <f>B6+B9+B12+B67+B78+B84+B89+B115+B130</f>
        <v>287897</v>
      </c>
    </row>
    <row r="6" s="263" customFormat="1" ht="17.1" customHeight="1" spans="1:2">
      <c r="A6" s="273" t="s">
        <v>1894</v>
      </c>
      <c r="B6" s="274">
        <f>B7</f>
        <v>100</v>
      </c>
    </row>
    <row r="7" ht="17.1" customHeight="1" spans="1:2">
      <c r="A7" s="275" t="s">
        <v>1895</v>
      </c>
      <c r="B7" s="274">
        <v>100</v>
      </c>
    </row>
    <row r="8" ht="17.1" customHeight="1" spans="1:2">
      <c r="A8" s="275" t="s">
        <v>1896</v>
      </c>
      <c r="B8" s="274">
        <v>100</v>
      </c>
    </row>
    <row r="9" s="263" customFormat="1" ht="17.1" customHeight="1" spans="1:2">
      <c r="A9" s="273" t="s">
        <v>1897</v>
      </c>
      <c r="B9" s="272"/>
    </row>
    <row r="10" ht="17.1" customHeight="1" spans="1:2">
      <c r="A10" s="275" t="s">
        <v>1898</v>
      </c>
      <c r="B10" s="274"/>
    </row>
    <row r="11" ht="17.1" customHeight="1" spans="1:2">
      <c r="A11" s="275" t="s">
        <v>1899</v>
      </c>
      <c r="B11" s="274"/>
    </row>
    <row r="12" ht="17.1" customHeight="1" spans="1:2">
      <c r="A12" s="276" t="s">
        <v>1900</v>
      </c>
      <c r="B12" s="274">
        <f>B13+B31+B37+B58</f>
        <v>260947</v>
      </c>
    </row>
    <row r="13" ht="17.1" customHeight="1" spans="1:2">
      <c r="A13" s="277" t="s">
        <v>1901</v>
      </c>
      <c r="B13" s="274">
        <f>SUM(B14:B25)</f>
        <v>167162</v>
      </c>
    </row>
    <row r="14" ht="17.1" customHeight="1" spans="1:2">
      <c r="A14" s="275" t="s">
        <v>1902</v>
      </c>
      <c r="B14" s="274">
        <f>55000+2015</f>
        <v>57015</v>
      </c>
    </row>
    <row r="15" ht="17.1" customHeight="1" spans="1:2">
      <c r="A15" s="275" t="s">
        <v>1903</v>
      </c>
      <c r="B15" s="274"/>
    </row>
    <row r="16" ht="17.1" customHeight="1" spans="1:2">
      <c r="A16" s="275" t="s">
        <v>1904</v>
      </c>
      <c r="B16" s="274"/>
    </row>
    <row r="17" ht="17.1" customHeight="1" spans="1:2">
      <c r="A17" s="275" t="s">
        <v>1905</v>
      </c>
      <c r="B17" s="274">
        <v>86147</v>
      </c>
    </row>
    <row r="18" ht="17.1" customHeight="1" spans="1:2">
      <c r="A18" s="275" t="s">
        <v>1906</v>
      </c>
      <c r="B18" s="274"/>
    </row>
    <row r="19" ht="17.1" customHeight="1" spans="1:2">
      <c r="A19" s="275" t="s">
        <v>1907</v>
      </c>
      <c r="B19" s="274">
        <v>4500</v>
      </c>
    </row>
    <row r="20" ht="17.1" customHeight="1" spans="1:2">
      <c r="A20" s="275" t="s">
        <v>1908</v>
      </c>
      <c r="B20" s="274"/>
    </row>
    <row r="21" ht="17.1" customHeight="1" spans="1:2">
      <c r="A21" s="275" t="s">
        <v>1909</v>
      </c>
      <c r="B21" s="274"/>
    </row>
    <row r="22" ht="17.1" customHeight="1" spans="1:2">
      <c r="A22" s="275" t="s">
        <v>1910</v>
      </c>
      <c r="B22" s="274"/>
    </row>
    <row r="23" ht="17.1" customHeight="1" spans="1:2">
      <c r="A23" s="275" t="s">
        <v>1911</v>
      </c>
      <c r="B23" s="274">
        <v>6500</v>
      </c>
    </row>
    <row r="24" ht="17.1" customHeight="1" spans="1:2">
      <c r="A24" s="275" t="s">
        <v>1912</v>
      </c>
      <c r="B24" s="274">
        <v>11000</v>
      </c>
    </row>
    <row r="25" ht="17.1" customHeight="1" spans="1:2">
      <c r="A25" s="275" t="s">
        <v>1913</v>
      </c>
      <c r="B25" s="274">
        <v>2000</v>
      </c>
    </row>
    <row r="26" ht="17.1" customHeight="1" spans="1:2">
      <c r="A26" s="277" t="s">
        <v>1914</v>
      </c>
      <c r="B26" s="274"/>
    </row>
    <row r="27" ht="17.1" customHeight="1" spans="1:2">
      <c r="A27" s="275" t="s">
        <v>1902</v>
      </c>
      <c r="B27" s="274"/>
    </row>
    <row r="28" ht="17.1" customHeight="1" spans="1:2">
      <c r="A28" s="275" t="s">
        <v>1903</v>
      </c>
      <c r="B28" s="274"/>
    </row>
    <row r="29" ht="17.1" customHeight="1" spans="1:2">
      <c r="A29" s="275" t="s">
        <v>1915</v>
      </c>
      <c r="B29" s="274"/>
    </row>
    <row r="30" ht="17.1" customHeight="1" spans="1:2">
      <c r="A30" s="277" t="s">
        <v>1916</v>
      </c>
      <c r="B30" s="274"/>
    </row>
    <row r="31" ht="17.1" customHeight="1" spans="1:2">
      <c r="A31" s="277" t="s">
        <v>1917</v>
      </c>
      <c r="B31" s="274">
        <f>B32</f>
        <v>1985</v>
      </c>
    </row>
    <row r="32" ht="17.1" customHeight="1" spans="1:2">
      <c r="A32" s="275" t="s">
        <v>1918</v>
      </c>
      <c r="B32" s="274">
        <v>1985</v>
      </c>
    </row>
    <row r="33" ht="17.1" customHeight="1" spans="1:2">
      <c r="A33" s="275" t="s">
        <v>1919</v>
      </c>
      <c r="B33" s="274"/>
    </row>
    <row r="34" ht="17.1" customHeight="1" spans="1:2">
      <c r="A34" s="275" t="s">
        <v>1920</v>
      </c>
      <c r="B34" s="274"/>
    </row>
    <row r="35" ht="17.1" customHeight="1" spans="1:2">
      <c r="A35" s="275" t="s">
        <v>1921</v>
      </c>
      <c r="B35" s="274"/>
    </row>
    <row r="36" ht="17.1" customHeight="1" spans="1:2">
      <c r="A36" s="275" t="s">
        <v>1922</v>
      </c>
      <c r="B36" s="274"/>
    </row>
    <row r="37" ht="17.1" customHeight="1" spans="1:2">
      <c r="A37" s="277" t="s">
        <v>1923</v>
      </c>
      <c r="B37" s="274">
        <f>B38</f>
        <v>1800</v>
      </c>
    </row>
    <row r="38" ht="17.1" customHeight="1" spans="1:2">
      <c r="A38" s="275" t="s">
        <v>1924</v>
      </c>
      <c r="B38" s="274">
        <v>1800</v>
      </c>
    </row>
    <row r="39" ht="17.1" customHeight="1" spans="1:2">
      <c r="A39" s="275" t="s">
        <v>1925</v>
      </c>
      <c r="B39" s="274"/>
    </row>
    <row r="40" ht="17.1" customHeight="1" spans="1:2">
      <c r="A40" s="275" t="s">
        <v>1926</v>
      </c>
      <c r="B40" s="274"/>
    </row>
    <row r="41" ht="17.1" customHeight="1" spans="1:2">
      <c r="A41" s="277" t="s">
        <v>1927</v>
      </c>
      <c r="B41" s="274"/>
    </row>
    <row r="42" ht="17.1" customHeight="1" spans="1:2">
      <c r="A42" s="275" t="s">
        <v>1902</v>
      </c>
      <c r="B42" s="274"/>
    </row>
    <row r="43" ht="17.1" customHeight="1" spans="1:2">
      <c r="A43" s="275" t="s">
        <v>1903</v>
      </c>
      <c r="B43" s="274"/>
    </row>
    <row r="44" ht="17.1" customHeight="1" spans="1:2">
      <c r="A44" s="275" t="s">
        <v>1928</v>
      </c>
      <c r="B44" s="274"/>
    </row>
    <row r="45" ht="17.1" customHeight="1" spans="1:2">
      <c r="A45" s="277" t="s">
        <v>1929</v>
      </c>
      <c r="B45" s="274"/>
    </row>
    <row r="46" ht="17.1" customHeight="1" spans="1:2">
      <c r="A46" s="275" t="s">
        <v>1902</v>
      </c>
      <c r="B46" s="274"/>
    </row>
    <row r="47" ht="17.1" customHeight="1" spans="1:2">
      <c r="A47" s="275" t="s">
        <v>1903</v>
      </c>
      <c r="B47" s="274"/>
    </row>
    <row r="48" ht="17.1" customHeight="1" spans="1:2">
      <c r="A48" s="278" t="s">
        <v>1930</v>
      </c>
      <c r="B48" s="274"/>
    </row>
    <row r="49" ht="17.1" customHeight="1" spans="1:2">
      <c r="A49" s="277" t="s">
        <v>1931</v>
      </c>
      <c r="B49" s="274"/>
    </row>
    <row r="50" ht="17.1" customHeight="1" spans="1:2">
      <c r="A50" s="278" t="s">
        <v>1918</v>
      </c>
      <c r="B50" s="274"/>
    </row>
    <row r="51" ht="17.1" customHeight="1" spans="1:2">
      <c r="A51" s="278" t="s">
        <v>1919</v>
      </c>
      <c r="B51" s="274"/>
    </row>
    <row r="52" ht="17.1" customHeight="1" spans="1:2">
      <c r="A52" s="278" t="s">
        <v>1920</v>
      </c>
      <c r="B52" s="274"/>
    </row>
    <row r="53" ht="17.1" customHeight="1" spans="1:2">
      <c r="A53" s="278" t="s">
        <v>1932</v>
      </c>
      <c r="B53" s="274"/>
    </row>
    <row r="54" ht="17.1" customHeight="1" spans="1:2">
      <c r="A54" s="278" t="s">
        <v>1933</v>
      </c>
      <c r="B54" s="274"/>
    </row>
    <row r="55" ht="17.1" customHeight="1" spans="1:2">
      <c r="A55" s="277" t="s">
        <v>1934</v>
      </c>
      <c r="B55" s="274"/>
    </row>
    <row r="56" ht="17.1" customHeight="1" spans="1:2">
      <c r="A56" s="278" t="s">
        <v>1924</v>
      </c>
      <c r="B56" s="274"/>
    </row>
    <row r="57" ht="17.1" customHeight="1" spans="1:2">
      <c r="A57" s="278" t="s">
        <v>1935</v>
      </c>
      <c r="B57" s="274"/>
    </row>
    <row r="58" ht="17.1" customHeight="1" spans="1:2">
      <c r="A58" s="277" t="s">
        <v>1810</v>
      </c>
      <c r="B58" s="274">
        <v>90000</v>
      </c>
    </row>
    <row r="59" ht="17.1" customHeight="1" spans="1:2">
      <c r="A59" s="278" t="s">
        <v>1902</v>
      </c>
      <c r="B59" s="274"/>
    </row>
    <row r="60" ht="17.1" customHeight="1" spans="1:2">
      <c r="A60" s="278" t="s">
        <v>1903</v>
      </c>
      <c r="B60" s="274"/>
    </row>
    <row r="61" ht="17.1" customHeight="1" spans="1:2">
      <c r="A61" s="278" t="s">
        <v>1904</v>
      </c>
      <c r="B61" s="274"/>
    </row>
    <row r="62" ht="17.1" customHeight="1" spans="1:2">
      <c r="A62" s="278" t="s">
        <v>1905</v>
      </c>
      <c r="B62" s="274">
        <v>90000</v>
      </c>
    </row>
    <row r="63" ht="17.1" customHeight="1" spans="1:2">
      <c r="A63" s="278" t="s">
        <v>1908</v>
      </c>
      <c r="B63" s="274"/>
    </row>
    <row r="64" ht="17.1" customHeight="1" spans="1:2">
      <c r="A64" s="278" t="s">
        <v>1910</v>
      </c>
      <c r="B64" s="274"/>
    </row>
    <row r="65" ht="17.1" customHeight="1" spans="1:2">
      <c r="A65" s="278" t="s">
        <v>1936</v>
      </c>
      <c r="B65" s="274"/>
    </row>
    <row r="66" ht="17.1" customHeight="1" spans="1:2">
      <c r="A66" s="278" t="s">
        <v>1937</v>
      </c>
      <c r="B66" s="274"/>
    </row>
    <row r="67" ht="17.1" customHeight="1" spans="1:2">
      <c r="A67" s="276" t="s">
        <v>1938</v>
      </c>
      <c r="B67" s="272"/>
    </row>
    <row r="68" ht="17.1" customHeight="1" spans="1:2">
      <c r="A68" s="278" t="s">
        <v>1939</v>
      </c>
      <c r="B68" s="274"/>
    </row>
    <row r="69" ht="17.1" customHeight="1" spans="1:2">
      <c r="A69" s="278" t="s">
        <v>1899</v>
      </c>
      <c r="B69" s="274"/>
    </row>
    <row r="70" ht="17.1" customHeight="1" spans="1:2">
      <c r="A70" s="278" t="s">
        <v>1940</v>
      </c>
      <c r="B70" s="274"/>
    </row>
    <row r="71" ht="17.1" customHeight="1" spans="1:2">
      <c r="A71" s="278" t="s">
        <v>1941</v>
      </c>
      <c r="B71" s="274"/>
    </row>
    <row r="72" ht="17.1" customHeight="1" spans="1:2">
      <c r="A72" s="278" t="s">
        <v>1942</v>
      </c>
      <c r="B72" s="274"/>
    </row>
    <row r="73" ht="17.1" customHeight="1" spans="1:2">
      <c r="A73" s="278" t="s">
        <v>1943</v>
      </c>
      <c r="B73" s="274"/>
    </row>
    <row r="74" ht="17.1" customHeight="1" spans="1:2">
      <c r="A74" s="278" t="s">
        <v>1899</v>
      </c>
      <c r="B74" s="274"/>
    </row>
    <row r="75" ht="17.1" customHeight="1" spans="1:2">
      <c r="A75" s="278" t="s">
        <v>1940</v>
      </c>
      <c r="B75" s="274"/>
    </row>
    <row r="76" ht="17.1" customHeight="1" spans="1:2">
      <c r="A76" s="278" t="s">
        <v>1944</v>
      </c>
      <c r="B76" s="274"/>
    </row>
    <row r="77" ht="17.1" customHeight="1" spans="1:2">
      <c r="A77" s="278" t="s">
        <v>1945</v>
      </c>
      <c r="B77" s="274"/>
    </row>
    <row r="78" ht="17.1" customHeight="1" spans="1:2">
      <c r="A78" s="276" t="s">
        <v>1946</v>
      </c>
      <c r="B78" s="272"/>
    </row>
    <row r="79" ht="17.1" customHeight="1" spans="1:2">
      <c r="A79" s="278" t="s">
        <v>1947</v>
      </c>
      <c r="B79" s="274"/>
    </row>
    <row r="80" ht="17.1" customHeight="1" spans="1:2">
      <c r="A80" s="278" t="s">
        <v>1948</v>
      </c>
      <c r="B80" s="274"/>
    </row>
    <row r="81" ht="17.1" customHeight="1" spans="1:2">
      <c r="A81" s="278" t="s">
        <v>1949</v>
      </c>
      <c r="B81" s="274"/>
    </row>
    <row r="82" ht="17.1" customHeight="1" spans="1:2">
      <c r="A82" s="278" t="s">
        <v>1950</v>
      </c>
      <c r="B82" s="274"/>
    </row>
    <row r="83" ht="17.1" customHeight="1" spans="1:2">
      <c r="A83" s="278" t="s">
        <v>1951</v>
      </c>
      <c r="B83" s="274"/>
    </row>
    <row r="84" ht="17.1" customHeight="1" spans="1:2">
      <c r="A84" s="276" t="s">
        <v>1952</v>
      </c>
      <c r="B84" s="272"/>
    </row>
    <row r="85" ht="17.1" customHeight="1" spans="1:2">
      <c r="A85" s="278" t="s">
        <v>1953</v>
      </c>
      <c r="B85" s="274"/>
    </row>
    <row r="86" ht="17.1" customHeight="1" spans="1:2">
      <c r="A86" s="278" t="s">
        <v>1954</v>
      </c>
      <c r="B86" s="274"/>
    </row>
    <row r="87" ht="17.1" customHeight="1" spans="1:2">
      <c r="A87" s="278" t="s">
        <v>1955</v>
      </c>
      <c r="B87" s="274"/>
    </row>
    <row r="88" ht="17.1" customHeight="1" spans="1:2">
      <c r="A88" s="278" t="s">
        <v>1956</v>
      </c>
      <c r="B88" s="274"/>
    </row>
    <row r="89" ht="17.1" customHeight="1" spans="1:2">
      <c r="A89" s="276" t="s">
        <v>1957</v>
      </c>
      <c r="B89" s="274">
        <v>1900</v>
      </c>
    </row>
    <row r="90" ht="17.1" customHeight="1" spans="1:2">
      <c r="A90" s="278" t="s">
        <v>1958</v>
      </c>
      <c r="B90" s="274"/>
    </row>
    <row r="91" ht="17.1" customHeight="1" spans="1:2">
      <c r="A91" s="278" t="s">
        <v>1959</v>
      </c>
      <c r="B91" s="274"/>
    </row>
    <row r="92" ht="17.1" customHeight="1" spans="1:2">
      <c r="A92" s="278" t="s">
        <v>1960</v>
      </c>
      <c r="B92" s="274"/>
    </row>
    <row r="93" ht="17.1" customHeight="1" spans="1:2">
      <c r="A93" s="278" t="s">
        <v>1961</v>
      </c>
      <c r="B93" s="274"/>
    </row>
    <row r="94" ht="17.1" customHeight="1" spans="1:2">
      <c r="A94" s="278" t="s">
        <v>1962</v>
      </c>
      <c r="B94" s="274"/>
    </row>
    <row r="95" ht="17.1" customHeight="1" spans="1:2">
      <c r="A95" s="278" t="s">
        <v>1963</v>
      </c>
      <c r="B95" s="274"/>
    </row>
    <row r="96" ht="17.1" customHeight="1" spans="1:2">
      <c r="A96" s="278" t="s">
        <v>1964</v>
      </c>
      <c r="B96" s="274"/>
    </row>
    <row r="97" ht="17.1" customHeight="1" spans="1:2">
      <c r="A97" s="278" t="s">
        <v>1965</v>
      </c>
      <c r="B97" s="274"/>
    </row>
    <row r="98" ht="17.1" customHeight="1" spans="1:2">
      <c r="A98" s="278" t="s">
        <v>1966</v>
      </c>
      <c r="B98" s="274"/>
    </row>
    <row r="99" ht="17.1" customHeight="1" spans="1:2">
      <c r="A99" s="279" t="s">
        <v>1967</v>
      </c>
      <c r="B99" s="274"/>
    </row>
    <row r="100" ht="17.1" customHeight="1" spans="1:2">
      <c r="A100" s="279" t="s">
        <v>1968</v>
      </c>
      <c r="B100" s="274"/>
    </row>
    <row r="101" ht="17.1" customHeight="1" spans="1:2">
      <c r="A101" s="278" t="s">
        <v>1969</v>
      </c>
      <c r="B101" s="274"/>
    </row>
    <row r="102" ht="17.1" customHeight="1" spans="1:2">
      <c r="A102" s="278" t="s">
        <v>1970</v>
      </c>
      <c r="B102" s="274"/>
    </row>
    <row r="103" ht="17.1" customHeight="1" spans="1:2">
      <c r="A103" s="278" t="s">
        <v>1971</v>
      </c>
      <c r="B103" s="274">
        <v>1900</v>
      </c>
    </row>
    <row r="104" ht="17.1" customHeight="1" spans="1:2">
      <c r="A104" s="278" t="s">
        <v>1972</v>
      </c>
      <c r="B104" s="274"/>
    </row>
    <row r="105" ht="17.1" customHeight="1" spans="1:2">
      <c r="A105" s="278" t="s">
        <v>1973</v>
      </c>
      <c r="B105" s="280">
        <v>200</v>
      </c>
    </row>
    <row r="106" ht="17.1" customHeight="1" spans="1:2">
      <c r="A106" s="278" t="s">
        <v>1974</v>
      </c>
      <c r="B106" s="274">
        <v>200</v>
      </c>
    </row>
    <row r="107" ht="17.1" customHeight="1" spans="1:2">
      <c r="A107" s="278" t="s">
        <v>1975</v>
      </c>
      <c r="B107" s="274"/>
    </row>
    <row r="108" ht="17.1" customHeight="1" spans="1:2">
      <c r="A108" s="278" t="s">
        <v>1976</v>
      </c>
      <c r="B108" s="274"/>
    </row>
    <row r="109" ht="17.1" customHeight="1" spans="1:2">
      <c r="A109" s="278" t="s">
        <v>1977</v>
      </c>
      <c r="B109" s="274">
        <v>500</v>
      </c>
    </row>
    <row r="110" ht="17.1" customHeight="1" spans="1:2">
      <c r="A110" s="278" t="s">
        <v>1978</v>
      </c>
      <c r="B110" s="274"/>
    </row>
    <row r="111" ht="15.6" customHeight="1" spans="1:2">
      <c r="A111" s="278" t="s">
        <v>1979</v>
      </c>
      <c r="B111" s="274">
        <v>1000</v>
      </c>
    </row>
    <row r="112" ht="17.1" customHeight="1" spans="1:2">
      <c r="A112" s="278" t="s">
        <v>1980</v>
      </c>
      <c r="B112" s="274"/>
    </row>
    <row r="113" ht="17.1" customHeight="1" spans="1:2">
      <c r="A113" s="278" t="s">
        <v>1981</v>
      </c>
      <c r="B113" s="274"/>
    </row>
    <row r="114" ht="17.1" customHeight="1" spans="1:2">
      <c r="A114" s="278" t="s">
        <v>1982</v>
      </c>
      <c r="B114" s="274"/>
    </row>
    <row r="115" ht="17.1" customHeight="1" spans="1:2">
      <c r="A115" s="276" t="s">
        <v>1983</v>
      </c>
      <c r="B115" s="274">
        <v>24700</v>
      </c>
    </row>
    <row r="116" ht="17.1" customHeight="1" spans="1:2">
      <c r="A116" s="278" t="s">
        <v>1984</v>
      </c>
      <c r="B116" s="274"/>
    </row>
    <row r="117" ht="17.1" customHeight="1" spans="1:2">
      <c r="A117" s="278" t="s">
        <v>1985</v>
      </c>
      <c r="B117" s="274"/>
    </row>
    <row r="118" ht="17.1" customHeight="1" spans="1:2">
      <c r="A118" s="278" t="s">
        <v>1986</v>
      </c>
      <c r="B118" s="274">
        <v>19600</v>
      </c>
    </row>
    <row r="119" ht="17.1" customHeight="1" spans="1:2">
      <c r="A119" s="278" t="s">
        <v>1987</v>
      </c>
      <c r="B119" s="274"/>
    </row>
    <row r="120" ht="17.1" customHeight="1" spans="1:2">
      <c r="A120" s="278" t="s">
        <v>1988</v>
      </c>
      <c r="B120" s="274"/>
    </row>
    <row r="121" ht="17.1" customHeight="1" spans="1:2">
      <c r="A121" s="278" t="s">
        <v>1989</v>
      </c>
      <c r="B121" s="274"/>
    </row>
    <row r="122" ht="17.1" customHeight="1" spans="1:2">
      <c r="A122" s="278" t="s">
        <v>1990</v>
      </c>
      <c r="B122" s="274"/>
    </row>
    <row r="123" ht="17.1" customHeight="1" spans="1:2">
      <c r="A123" s="278" t="s">
        <v>1991</v>
      </c>
      <c r="B123" s="274"/>
    </row>
    <row r="124" ht="17.1" customHeight="1" spans="1:2">
      <c r="A124" s="279" t="s">
        <v>1992</v>
      </c>
      <c r="B124" s="274"/>
    </row>
    <row r="125" ht="17.1" customHeight="1" spans="1:2">
      <c r="A125" s="279" t="s">
        <v>1993</v>
      </c>
      <c r="B125" s="274"/>
    </row>
    <row r="126" ht="17.1" customHeight="1" spans="1:2">
      <c r="A126" s="278" t="s">
        <v>1994</v>
      </c>
      <c r="B126" s="274">
        <v>2500</v>
      </c>
    </row>
    <row r="127" ht="17.1" customHeight="1" spans="1:2">
      <c r="A127" s="278" t="s">
        <v>1995</v>
      </c>
      <c r="B127" s="274"/>
    </row>
    <row r="128" ht="17.1" customHeight="1" spans="1:2">
      <c r="A128" s="279" t="s">
        <v>1996</v>
      </c>
      <c r="B128" s="274">
        <v>2600</v>
      </c>
    </row>
    <row r="129" ht="17.1" customHeight="1" spans="1:2">
      <c r="A129" s="278" t="s">
        <v>1997</v>
      </c>
      <c r="B129" s="274"/>
    </row>
    <row r="130" ht="17.1" customHeight="1" spans="1:2">
      <c r="A130" s="276" t="s">
        <v>1998</v>
      </c>
      <c r="B130" s="274">
        <v>250</v>
      </c>
    </row>
    <row r="131" ht="22.05" customHeight="1" spans="1:2">
      <c r="A131" s="278" t="s">
        <v>1999</v>
      </c>
      <c r="B131" s="274"/>
    </row>
    <row r="132" ht="22.05" customHeight="1" spans="1:2">
      <c r="A132" s="278" t="s">
        <v>2000</v>
      </c>
      <c r="B132" s="274"/>
    </row>
    <row r="133" ht="22.05" customHeight="1" spans="1:2">
      <c r="A133" s="278" t="s">
        <v>2001</v>
      </c>
      <c r="B133" s="274"/>
    </row>
    <row r="134" ht="17.1" customHeight="1" spans="1:2">
      <c r="A134" s="281" t="s">
        <v>2002</v>
      </c>
      <c r="B134" s="282">
        <v>250</v>
      </c>
    </row>
    <row r="135" ht="17.1" customHeight="1" spans="1:2">
      <c r="A135" s="283" t="s">
        <v>2003</v>
      </c>
      <c r="B135" s="284"/>
    </row>
    <row r="136" ht="17.1" customHeight="1" spans="1:2">
      <c r="A136" s="278" t="s">
        <v>2004</v>
      </c>
      <c r="B136" s="274"/>
    </row>
    <row r="137" ht="17.1" customHeight="1" spans="1:2">
      <c r="A137" s="278" t="s">
        <v>2005</v>
      </c>
      <c r="B137" s="274"/>
    </row>
    <row r="138" ht="17.1" customHeight="1" spans="1:2">
      <c r="A138" s="278" t="s">
        <v>2006</v>
      </c>
      <c r="B138" s="274"/>
    </row>
    <row r="139" ht="17.1" customHeight="1" spans="1:2">
      <c r="A139" s="278" t="s">
        <v>2007</v>
      </c>
      <c r="B139" s="274"/>
    </row>
    <row r="140" ht="17.1" customHeight="1" spans="1:2">
      <c r="A140" s="279" t="s">
        <v>2008</v>
      </c>
      <c r="B140" s="274"/>
    </row>
    <row r="141" ht="17.1" customHeight="1" spans="1:2">
      <c r="A141" s="279" t="s">
        <v>2009</v>
      </c>
      <c r="B141" s="274"/>
    </row>
    <row r="142" ht="17.1" customHeight="1" spans="1:2">
      <c r="A142" s="278" t="s">
        <v>2010</v>
      </c>
      <c r="B142" s="274"/>
    </row>
    <row r="143" ht="17.1" customHeight="1" spans="1:2">
      <c r="A143" s="278" t="s">
        <v>2011</v>
      </c>
      <c r="B143" s="274"/>
    </row>
    <row r="144" spans="1:2">
      <c r="A144" s="279" t="s">
        <v>2012</v>
      </c>
      <c r="B144" s="274"/>
    </row>
    <row r="145" spans="1:2">
      <c r="A145" s="279" t="s">
        <v>2013</v>
      </c>
      <c r="B145" s="274"/>
    </row>
    <row r="146" spans="1:2">
      <c r="A146" s="281" t="s">
        <v>2014</v>
      </c>
      <c r="B146" s="285"/>
    </row>
  </sheetData>
  <mergeCells count="1">
    <mergeCell ref="A2:B2"/>
  </mergeCells>
  <printOptions horizontalCentered="1"/>
  <pageMargins left="0.707638888888889" right="0.707638888888889" top="0.751388888888889" bottom="0.751388888888889" header="0.310416666666667" footer="0.310416666666667"/>
  <pageSetup paperSize="9" scale="90"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pageSetUpPr fitToPage="1"/>
  </sheetPr>
  <dimension ref="A1:XEU26"/>
  <sheetViews>
    <sheetView workbookViewId="0">
      <pane ySplit="4" topLeftCell="A5" activePane="bottomLeft" state="frozen"/>
      <selection/>
      <selection pane="bottomLeft" activeCell="A1" sqref="A1"/>
    </sheetView>
  </sheetViews>
  <sheetFormatPr defaultColWidth="9" defaultRowHeight="13.5"/>
  <cols>
    <col min="1" max="1" width="13.775" style="135" customWidth="1"/>
    <col min="2" max="2" width="10.775" style="136" customWidth="1"/>
    <col min="3" max="6" width="14.1083333333333" style="137" customWidth="1"/>
    <col min="7" max="7" width="1.66666666666667" style="137" hidden="1" customWidth="1"/>
    <col min="8" max="8" width="0.108333333333333" style="137" customWidth="1"/>
    <col min="9" max="16384" width="9" style="137"/>
  </cols>
  <sheetData>
    <row r="1" ht="29" customHeight="1" spans="1:2">
      <c r="A1" s="138" t="s">
        <v>2015</v>
      </c>
      <c r="B1" s="139"/>
    </row>
    <row r="2" ht="55.05" customHeight="1" spans="1:16375">
      <c r="A2" s="251" t="s">
        <v>2016</v>
      </c>
      <c r="B2" s="252"/>
      <c r="C2" s="252"/>
      <c r="D2" s="252"/>
      <c r="E2" s="252"/>
      <c r="F2" s="252"/>
      <c r="G2" s="252"/>
      <c r="H2" s="134"/>
      <c r="I2" s="134"/>
      <c r="J2" s="134"/>
      <c r="K2" s="134"/>
      <c r="L2" s="134"/>
      <c r="M2" s="134"/>
      <c r="N2" s="134"/>
      <c r="O2" s="134"/>
      <c r="P2" s="134"/>
      <c r="Q2" s="134"/>
      <c r="R2" s="134"/>
      <c r="S2" s="134"/>
      <c r="T2" s="134"/>
      <c r="U2" s="134"/>
      <c r="V2" s="134"/>
      <c r="W2" s="134"/>
      <c r="X2" s="134"/>
      <c r="Y2" s="134"/>
      <c r="Z2" s="134"/>
      <c r="AA2" s="134"/>
      <c r="AB2" s="134"/>
      <c r="AC2" s="134"/>
      <c r="AD2" s="134"/>
      <c r="AE2" s="134"/>
      <c r="AF2" s="134"/>
      <c r="AG2" s="134"/>
      <c r="AH2" s="134"/>
      <c r="AI2" s="134"/>
      <c r="AJ2" s="134"/>
      <c r="AK2" s="134"/>
      <c r="AL2" s="134"/>
      <c r="AM2" s="134"/>
      <c r="AN2" s="134"/>
      <c r="AO2" s="134"/>
      <c r="AP2" s="134"/>
      <c r="AQ2" s="134"/>
      <c r="AR2" s="134"/>
      <c r="AS2" s="134"/>
      <c r="AT2" s="134"/>
      <c r="AU2" s="134"/>
      <c r="AV2" s="134"/>
      <c r="AW2" s="134"/>
      <c r="AX2" s="134"/>
      <c r="AY2" s="134"/>
      <c r="AZ2" s="134"/>
      <c r="BA2" s="134"/>
      <c r="BB2" s="134"/>
      <c r="BC2" s="134"/>
      <c r="BD2" s="134"/>
      <c r="BE2" s="134"/>
      <c r="BF2" s="134"/>
      <c r="BG2" s="134"/>
      <c r="BH2" s="134"/>
      <c r="BI2" s="134"/>
      <c r="BJ2" s="134"/>
      <c r="BK2" s="134"/>
      <c r="BL2" s="134"/>
      <c r="BM2" s="134"/>
      <c r="BN2" s="134"/>
      <c r="BO2" s="134"/>
      <c r="BP2" s="134"/>
      <c r="BQ2" s="134"/>
      <c r="BR2" s="134"/>
      <c r="BS2" s="134"/>
      <c r="BT2" s="134"/>
      <c r="BU2" s="134"/>
      <c r="BV2" s="134"/>
      <c r="BW2" s="134"/>
      <c r="BX2" s="134"/>
      <c r="BY2" s="134"/>
      <c r="BZ2" s="134"/>
      <c r="CA2" s="134"/>
      <c r="CB2" s="134"/>
      <c r="CC2" s="134"/>
      <c r="CD2" s="134"/>
      <c r="CE2" s="134"/>
      <c r="CF2" s="134"/>
      <c r="CG2" s="134"/>
      <c r="CH2" s="134"/>
      <c r="CI2" s="134"/>
      <c r="CJ2" s="134"/>
      <c r="CK2" s="134"/>
      <c r="CL2" s="134"/>
      <c r="CM2" s="134"/>
      <c r="CN2" s="134"/>
      <c r="CO2" s="134"/>
      <c r="CP2" s="134"/>
      <c r="CQ2" s="134"/>
      <c r="CR2" s="134"/>
      <c r="CS2" s="134"/>
      <c r="CT2" s="134"/>
      <c r="CU2" s="134"/>
      <c r="CV2" s="134"/>
      <c r="CW2" s="134"/>
      <c r="CX2" s="134"/>
      <c r="CY2" s="134"/>
      <c r="CZ2" s="134"/>
      <c r="DA2" s="134"/>
      <c r="DB2" s="134"/>
      <c r="DC2" s="134"/>
      <c r="DD2" s="134"/>
      <c r="DE2" s="134"/>
      <c r="DF2" s="134"/>
      <c r="DG2" s="134"/>
      <c r="DH2" s="134"/>
      <c r="DI2" s="134"/>
      <c r="DJ2" s="134"/>
      <c r="DK2" s="134"/>
      <c r="DL2" s="134"/>
      <c r="DM2" s="134"/>
      <c r="DN2" s="134"/>
      <c r="DO2" s="134"/>
      <c r="DP2" s="134"/>
      <c r="DQ2" s="134"/>
      <c r="DR2" s="134"/>
      <c r="DS2" s="134"/>
      <c r="DT2" s="134"/>
      <c r="DU2" s="134"/>
      <c r="DV2" s="134"/>
      <c r="DW2" s="134"/>
      <c r="DX2" s="134"/>
      <c r="DY2" s="134"/>
      <c r="DZ2" s="134"/>
      <c r="EA2" s="134"/>
      <c r="EB2" s="134"/>
      <c r="EC2" s="134"/>
      <c r="ED2" s="134"/>
      <c r="EE2" s="134"/>
      <c r="EF2" s="134"/>
      <c r="EG2" s="134"/>
      <c r="EH2" s="134"/>
      <c r="EI2" s="134"/>
      <c r="EJ2" s="134"/>
      <c r="EK2" s="134"/>
      <c r="EL2" s="134"/>
      <c r="EM2" s="134"/>
      <c r="EN2" s="134"/>
      <c r="EO2" s="134"/>
      <c r="EP2" s="134"/>
      <c r="EQ2" s="134"/>
      <c r="ER2" s="134"/>
      <c r="ES2" s="134"/>
      <c r="ET2" s="134"/>
      <c r="EU2" s="134"/>
      <c r="EV2" s="134"/>
      <c r="EW2" s="134"/>
      <c r="EX2" s="134"/>
      <c r="EY2" s="134"/>
      <c r="EZ2" s="134"/>
      <c r="FA2" s="134"/>
      <c r="FB2" s="134"/>
      <c r="FC2" s="134"/>
      <c r="FD2" s="134"/>
      <c r="FE2" s="134"/>
      <c r="FF2" s="134"/>
      <c r="FG2" s="134"/>
      <c r="FH2" s="134"/>
      <c r="FI2" s="134"/>
      <c r="FJ2" s="134"/>
      <c r="FK2" s="134"/>
      <c r="FL2" s="134"/>
      <c r="FM2" s="134"/>
      <c r="FN2" s="134"/>
      <c r="FO2" s="134"/>
      <c r="FP2" s="134"/>
      <c r="FQ2" s="134"/>
      <c r="FR2" s="134"/>
      <c r="FS2" s="134"/>
      <c r="FT2" s="134"/>
      <c r="FU2" s="134"/>
      <c r="FV2" s="134"/>
      <c r="FW2" s="134"/>
      <c r="FX2" s="134"/>
      <c r="FY2" s="134"/>
      <c r="FZ2" s="134"/>
      <c r="GA2" s="134"/>
      <c r="GB2" s="134"/>
      <c r="GC2" s="134"/>
      <c r="GD2" s="134"/>
      <c r="GE2" s="134"/>
      <c r="GF2" s="134"/>
      <c r="GG2" s="134"/>
      <c r="GH2" s="134"/>
      <c r="GI2" s="134"/>
      <c r="GJ2" s="134"/>
      <c r="GK2" s="134"/>
      <c r="GL2" s="134"/>
      <c r="GM2" s="134"/>
      <c r="GN2" s="134"/>
      <c r="GO2" s="134"/>
      <c r="GP2" s="134"/>
      <c r="GQ2" s="134"/>
      <c r="GR2" s="134"/>
      <c r="GS2" s="134"/>
      <c r="GT2" s="134"/>
      <c r="GU2" s="134"/>
      <c r="GV2" s="134"/>
      <c r="GW2" s="134"/>
      <c r="GX2" s="134"/>
      <c r="GY2" s="134"/>
      <c r="GZ2" s="134"/>
      <c r="HA2" s="134"/>
      <c r="HB2" s="134"/>
      <c r="HC2" s="134"/>
      <c r="HD2" s="134"/>
      <c r="HE2" s="134"/>
      <c r="HF2" s="134"/>
      <c r="HG2" s="134"/>
      <c r="HH2" s="134"/>
      <c r="HI2" s="134"/>
      <c r="HJ2" s="134"/>
      <c r="HK2" s="134"/>
      <c r="HL2" s="134"/>
      <c r="HM2" s="134"/>
      <c r="HN2" s="134"/>
      <c r="HO2" s="134"/>
      <c r="HP2" s="134"/>
      <c r="HQ2" s="134"/>
      <c r="HR2" s="134"/>
      <c r="HS2" s="134"/>
      <c r="HT2" s="134"/>
      <c r="HU2" s="134"/>
      <c r="HV2" s="134"/>
      <c r="HW2" s="134"/>
      <c r="HX2" s="134"/>
      <c r="HY2" s="134"/>
      <c r="HZ2" s="163"/>
      <c r="IA2" s="163"/>
      <c r="IB2" s="163"/>
      <c r="IC2" s="163"/>
      <c r="ID2" s="163"/>
      <c r="IE2" s="163"/>
      <c r="IF2" s="163"/>
      <c r="IG2" s="163"/>
      <c r="IH2" s="163"/>
      <c r="II2" s="163"/>
      <c r="IJ2" s="163"/>
      <c r="IK2" s="163"/>
      <c r="IL2" s="163"/>
      <c r="IM2" s="163"/>
      <c r="IN2" s="163"/>
      <c r="IO2" s="163"/>
      <c r="IP2" s="163"/>
      <c r="IQ2" s="163"/>
      <c r="IR2" s="163"/>
      <c r="IS2" s="163"/>
      <c r="IT2" s="163"/>
      <c r="IU2" s="163"/>
      <c r="IV2" s="163"/>
      <c r="IW2" s="163"/>
      <c r="IX2" s="163"/>
      <c r="IY2" s="163"/>
      <c r="IZ2" s="163"/>
      <c r="JA2" s="163"/>
      <c r="JB2" s="163"/>
      <c r="JC2" s="163"/>
      <c r="JD2" s="163"/>
      <c r="JE2" s="163"/>
      <c r="JF2" s="163"/>
      <c r="JG2" s="163"/>
      <c r="JH2" s="163"/>
      <c r="JI2" s="163"/>
      <c r="JJ2" s="163"/>
      <c r="JK2" s="163"/>
      <c r="JL2" s="163"/>
      <c r="JM2" s="163"/>
      <c r="JN2" s="163"/>
      <c r="JO2" s="163"/>
      <c r="JP2" s="163"/>
      <c r="JQ2" s="163"/>
      <c r="JR2" s="163"/>
      <c r="JS2" s="163"/>
      <c r="JT2" s="163"/>
      <c r="JU2" s="163"/>
      <c r="JV2" s="163"/>
      <c r="JW2" s="163"/>
      <c r="JX2" s="163"/>
      <c r="JY2" s="163"/>
      <c r="JZ2" s="163"/>
      <c r="KA2" s="163"/>
      <c r="KB2" s="163"/>
      <c r="KC2" s="163"/>
      <c r="KD2" s="163"/>
      <c r="KE2" s="163"/>
      <c r="KF2" s="163"/>
      <c r="KG2" s="163"/>
      <c r="KH2" s="163"/>
      <c r="KI2" s="163"/>
      <c r="KJ2" s="163"/>
      <c r="KK2" s="163"/>
      <c r="KL2" s="163"/>
      <c r="KM2" s="163"/>
      <c r="KN2" s="163"/>
      <c r="KO2" s="163"/>
      <c r="KP2" s="163"/>
      <c r="KQ2" s="163"/>
      <c r="KR2" s="163"/>
      <c r="KS2" s="163"/>
      <c r="KT2" s="163"/>
      <c r="KU2" s="163"/>
      <c r="KV2" s="163"/>
      <c r="KW2" s="163"/>
      <c r="KX2" s="163"/>
      <c r="KY2" s="163"/>
      <c r="KZ2" s="163"/>
      <c r="LA2" s="163"/>
      <c r="LB2" s="163"/>
      <c r="LC2" s="163"/>
      <c r="LD2" s="163"/>
      <c r="LE2" s="163"/>
      <c r="LF2" s="163"/>
      <c r="LG2" s="163"/>
      <c r="LH2" s="163"/>
      <c r="LI2" s="163"/>
      <c r="LJ2" s="163"/>
      <c r="LK2" s="163"/>
      <c r="LL2" s="163"/>
      <c r="LM2" s="163"/>
      <c r="LN2" s="163"/>
      <c r="LO2" s="163"/>
      <c r="LP2" s="163"/>
      <c r="LQ2" s="163"/>
      <c r="LR2" s="163"/>
      <c r="LS2" s="163"/>
      <c r="LT2" s="163"/>
      <c r="LU2" s="163"/>
      <c r="LV2" s="163"/>
      <c r="LW2" s="163"/>
      <c r="LX2" s="163"/>
      <c r="LY2" s="163"/>
      <c r="LZ2" s="163"/>
      <c r="MA2" s="163"/>
      <c r="MB2" s="163"/>
      <c r="MC2" s="163"/>
      <c r="MD2" s="163"/>
      <c r="ME2" s="163"/>
      <c r="MF2" s="163"/>
      <c r="MG2" s="163"/>
      <c r="MH2" s="163"/>
      <c r="MI2" s="163"/>
      <c r="MJ2" s="163"/>
      <c r="MK2" s="163"/>
      <c r="ML2" s="163"/>
      <c r="MM2" s="163"/>
      <c r="MN2" s="163"/>
      <c r="MO2" s="163"/>
      <c r="MP2" s="163"/>
      <c r="MQ2" s="163"/>
      <c r="MR2" s="163"/>
      <c r="MS2" s="163"/>
      <c r="MT2" s="163"/>
      <c r="MU2" s="163"/>
      <c r="MV2" s="163"/>
      <c r="MW2" s="163"/>
      <c r="MX2" s="163"/>
      <c r="MY2" s="163"/>
      <c r="MZ2" s="163"/>
      <c r="NA2" s="163"/>
      <c r="NB2" s="163"/>
      <c r="NC2" s="163"/>
      <c r="ND2" s="163"/>
      <c r="NE2" s="163"/>
      <c r="NF2" s="163"/>
      <c r="NG2" s="163"/>
      <c r="NH2" s="163"/>
      <c r="NI2" s="163"/>
      <c r="NJ2" s="163"/>
      <c r="NK2" s="163"/>
      <c r="NL2" s="163"/>
      <c r="NM2" s="163"/>
      <c r="NN2" s="163"/>
      <c r="NO2" s="163"/>
      <c r="NP2" s="163"/>
      <c r="NQ2" s="163"/>
      <c r="NR2" s="163"/>
      <c r="NS2" s="163"/>
      <c r="NT2" s="163"/>
      <c r="NU2" s="163"/>
      <c r="NV2" s="163"/>
      <c r="NW2" s="163"/>
      <c r="NX2" s="163"/>
      <c r="NY2" s="163"/>
      <c r="NZ2" s="163"/>
      <c r="OA2" s="163"/>
      <c r="OB2" s="163"/>
      <c r="OC2" s="163"/>
      <c r="OD2" s="163"/>
      <c r="OE2" s="163"/>
      <c r="OF2" s="163"/>
      <c r="OG2" s="163"/>
      <c r="OH2" s="163"/>
      <c r="OI2" s="163"/>
      <c r="OJ2" s="163"/>
      <c r="OK2" s="163"/>
      <c r="OL2" s="163"/>
      <c r="OM2" s="163"/>
      <c r="ON2" s="163"/>
      <c r="OO2" s="163"/>
      <c r="OP2" s="163"/>
      <c r="OQ2" s="163"/>
      <c r="OR2" s="163"/>
      <c r="OS2" s="163"/>
      <c r="OT2" s="163"/>
      <c r="OU2" s="163"/>
      <c r="OV2" s="163"/>
      <c r="OW2" s="163"/>
      <c r="OX2" s="163"/>
      <c r="OY2" s="163"/>
      <c r="OZ2" s="163"/>
      <c r="PA2" s="163"/>
      <c r="PB2" s="163"/>
      <c r="PC2" s="163"/>
      <c r="PD2" s="163"/>
      <c r="PE2" s="163"/>
      <c r="PF2" s="163"/>
      <c r="PG2" s="163"/>
      <c r="PH2" s="163"/>
      <c r="PI2" s="163"/>
      <c r="PJ2" s="163"/>
      <c r="PK2" s="163"/>
      <c r="PL2" s="163"/>
      <c r="PM2" s="163"/>
      <c r="PN2" s="163"/>
      <c r="PO2" s="163"/>
      <c r="PP2" s="163"/>
      <c r="PQ2" s="163"/>
      <c r="PR2" s="163"/>
      <c r="PS2" s="163"/>
      <c r="PT2" s="163"/>
      <c r="PU2" s="163"/>
      <c r="PV2" s="163"/>
      <c r="PW2" s="163"/>
      <c r="PX2" s="163"/>
      <c r="PY2" s="163"/>
      <c r="PZ2" s="163"/>
      <c r="QA2" s="163"/>
      <c r="QB2" s="163"/>
      <c r="QC2" s="163"/>
      <c r="QD2" s="163"/>
      <c r="QE2" s="163"/>
      <c r="QF2" s="163"/>
      <c r="QG2" s="163"/>
      <c r="QH2" s="163"/>
      <c r="QI2" s="163"/>
      <c r="QJ2" s="163"/>
      <c r="QK2" s="163"/>
      <c r="QL2" s="163"/>
      <c r="QM2" s="163"/>
      <c r="QN2" s="163"/>
      <c r="QO2" s="163"/>
      <c r="QP2" s="163"/>
      <c r="QQ2" s="163"/>
      <c r="QR2" s="163"/>
      <c r="QS2" s="163"/>
      <c r="QT2" s="163"/>
      <c r="QU2" s="163"/>
      <c r="QV2" s="163"/>
      <c r="QW2" s="163"/>
      <c r="QX2" s="163"/>
      <c r="QY2" s="163"/>
      <c r="QZ2" s="163"/>
      <c r="RA2" s="163"/>
      <c r="RB2" s="163"/>
      <c r="RC2" s="163"/>
      <c r="RD2" s="163"/>
      <c r="RE2" s="163"/>
      <c r="RF2" s="163"/>
      <c r="RG2" s="163"/>
      <c r="RH2" s="163"/>
      <c r="RI2" s="163"/>
      <c r="RJ2" s="163"/>
      <c r="RK2" s="163"/>
      <c r="RL2" s="163"/>
      <c r="RM2" s="163"/>
      <c r="RN2" s="163"/>
      <c r="RO2" s="163"/>
      <c r="RP2" s="163"/>
      <c r="RQ2" s="163"/>
      <c r="RR2" s="163"/>
      <c r="RS2" s="163"/>
      <c r="RT2" s="163"/>
      <c r="RU2" s="163"/>
      <c r="RV2" s="163"/>
      <c r="RW2" s="163"/>
      <c r="RX2" s="163"/>
      <c r="RY2" s="163"/>
      <c r="RZ2" s="163"/>
      <c r="SA2" s="163"/>
      <c r="SB2" s="163"/>
      <c r="SC2" s="163"/>
      <c r="SD2" s="163"/>
      <c r="SE2" s="163"/>
      <c r="SF2" s="163"/>
      <c r="SG2" s="163"/>
      <c r="SH2" s="163"/>
      <c r="SI2" s="163"/>
      <c r="SJ2" s="163"/>
      <c r="SK2" s="163"/>
      <c r="SL2" s="163"/>
      <c r="SM2" s="163"/>
      <c r="SN2" s="163"/>
      <c r="SO2" s="163"/>
      <c r="SP2" s="163"/>
      <c r="SQ2" s="163"/>
      <c r="SR2" s="163"/>
      <c r="SS2" s="163"/>
      <c r="ST2" s="163"/>
      <c r="SU2" s="163"/>
      <c r="SV2" s="163"/>
      <c r="SW2" s="163"/>
      <c r="SX2" s="163"/>
      <c r="SY2" s="163"/>
      <c r="SZ2" s="163"/>
      <c r="TA2" s="163"/>
      <c r="TB2" s="163"/>
      <c r="TC2" s="163"/>
      <c r="TD2" s="163"/>
      <c r="TE2" s="163"/>
      <c r="TF2" s="163"/>
      <c r="TG2" s="163"/>
      <c r="TH2" s="163"/>
      <c r="TI2" s="163"/>
      <c r="TJ2" s="163"/>
      <c r="TK2" s="163"/>
      <c r="TL2" s="163"/>
      <c r="TM2" s="163"/>
      <c r="TN2" s="163"/>
      <c r="TO2" s="163"/>
      <c r="TP2" s="163"/>
      <c r="TQ2" s="163"/>
      <c r="TR2" s="163"/>
      <c r="TS2" s="163"/>
      <c r="TT2" s="163"/>
      <c r="TU2" s="163"/>
      <c r="TV2" s="163"/>
      <c r="TW2" s="163"/>
      <c r="TX2" s="163"/>
      <c r="TY2" s="163"/>
      <c r="TZ2" s="163"/>
      <c r="UA2" s="163"/>
      <c r="UB2" s="163"/>
      <c r="UC2" s="163"/>
      <c r="UD2" s="163"/>
      <c r="UE2" s="163"/>
      <c r="UF2" s="163"/>
      <c r="UG2" s="163"/>
      <c r="UH2" s="163"/>
      <c r="UI2" s="163"/>
      <c r="UJ2" s="163"/>
      <c r="UK2" s="163"/>
      <c r="UL2" s="163"/>
      <c r="UM2" s="163"/>
      <c r="UN2" s="163"/>
      <c r="UO2" s="163"/>
      <c r="UP2" s="163"/>
      <c r="UQ2" s="163"/>
      <c r="UR2" s="163"/>
      <c r="US2" s="163"/>
      <c r="UT2" s="163"/>
      <c r="UU2" s="163"/>
      <c r="UV2" s="163"/>
      <c r="UW2" s="163"/>
      <c r="UX2" s="163"/>
      <c r="UY2" s="163"/>
      <c r="UZ2" s="163"/>
      <c r="VA2" s="163"/>
      <c r="VB2" s="163"/>
      <c r="VC2" s="163"/>
      <c r="VD2" s="163"/>
      <c r="VE2" s="163"/>
      <c r="VF2" s="163"/>
      <c r="VG2" s="163"/>
      <c r="VH2" s="163"/>
      <c r="VI2" s="163"/>
      <c r="VJ2" s="163"/>
      <c r="VK2" s="163"/>
      <c r="VL2" s="163"/>
      <c r="VM2" s="163"/>
      <c r="VN2" s="163"/>
      <c r="VO2" s="163"/>
      <c r="VP2" s="163"/>
      <c r="VQ2" s="163"/>
      <c r="VR2" s="163"/>
      <c r="VS2" s="163"/>
      <c r="VT2" s="163"/>
      <c r="VU2" s="163"/>
      <c r="VV2" s="163"/>
      <c r="VW2" s="163"/>
      <c r="VX2" s="163"/>
      <c r="VY2" s="163"/>
      <c r="VZ2" s="163"/>
      <c r="WA2" s="163"/>
      <c r="WB2" s="163"/>
      <c r="WC2" s="163"/>
      <c r="WD2" s="163"/>
      <c r="WE2" s="163"/>
      <c r="WF2" s="163"/>
      <c r="WG2" s="163"/>
      <c r="WH2" s="163"/>
      <c r="WI2" s="163"/>
      <c r="WJ2" s="163"/>
      <c r="WK2" s="163"/>
      <c r="WL2" s="163"/>
      <c r="WM2" s="163"/>
      <c r="WN2" s="163"/>
      <c r="WO2" s="163"/>
      <c r="WP2" s="163"/>
      <c r="WQ2" s="163"/>
      <c r="WR2" s="163"/>
      <c r="WS2" s="163"/>
      <c r="WT2" s="163"/>
      <c r="WU2" s="163"/>
      <c r="WV2" s="163"/>
      <c r="WW2" s="163"/>
      <c r="WX2" s="163"/>
      <c r="WY2" s="163"/>
      <c r="WZ2" s="163"/>
      <c r="XA2" s="163"/>
      <c r="XB2" s="163"/>
      <c r="XC2" s="163"/>
      <c r="XD2" s="163"/>
      <c r="XE2" s="163"/>
      <c r="XF2" s="163"/>
      <c r="XG2" s="163"/>
      <c r="XH2" s="163"/>
      <c r="XI2" s="163"/>
      <c r="XJ2" s="163"/>
      <c r="XK2" s="163"/>
      <c r="XL2" s="163"/>
      <c r="XM2" s="163"/>
      <c r="XN2" s="163"/>
      <c r="XO2" s="163"/>
      <c r="XP2" s="163"/>
      <c r="XQ2" s="163"/>
      <c r="XR2" s="163"/>
      <c r="XS2" s="163"/>
      <c r="XT2" s="163"/>
      <c r="XU2" s="163"/>
      <c r="XV2" s="163"/>
      <c r="XW2" s="163"/>
      <c r="XX2" s="163"/>
      <c r="XY2" s="163"/>
      <c r="XZ2" s="163"/>
      <c r="YA2" s="163"/>
      <c r="YB2" s="163"/>
      <c r="YC2" s="163"/>
      <c r="YD2" s="163"/>
      <c r="YE2" s="163"/>
      <c r="YF2" s="163"/>
      <c r="YG2" s="163"/>
      <c r="YH2" s="163"/>
      <c r="YI2" s="163"/>
      <c r="YJ2" s="163"/>
      <c r="YK2" s="163"/>
      <c r="YL2" s="163"/>
      <c r="YM2" s="163"/>
      <c r="YN2" s="163"/>
      <c r="YO2" s="163"/>
      <c r="YP2" s="163"/>
      <c r="YQ2" s="163"/>
      <c r="YR2" s="163"/>
      <c r="YS2" s="163"/>
      <c r="YT2" s="163"/>
      <c r="YU2" s="163"/>
      <c r="YV2" s="163"/>
      <c r="YW2" s="163"/>
      <c r="YX2" s="163"/>
      <c r="YY2" s="163"/>
      <c r="YZ2" s="163"/>
      <c r="ZA2" s="163"/>
      <c r="ZB2" s="163"/>
      <c r="ZC2" s="163"/>
      <c r="ZD2" s="163"/>
      <c r="ZE2" s="163"/>
      <c r="ZF2" s="163"/>
      <c r="ZG2" s="163"/>
      <c r="ZH2" s="163"/>
      <c r="ZI2" s="163"/>
      <c r="ZJ2" s="163"/>
      <c r="ZK2" s="163"/>
      <c r="ZL2" s="163"/>
      <c r="ZM2" s="163"/>
      <c r="ZN2" s="163"/>
      <c r="ZO2" s="163"/>
      <c r="ZP2" s="163"/>
      <c r="ZQ2" s="163"/>
      <c r="ZR2" s="163"/>
      <c r="ZS2" s="163"/>
      <c r="ZT2" s="163"/>
      <c r="ZU2" s="163"/>
      <c r="ZV2" s="163"/>
      <c r="ZW2" s="163"/>
      <c r="ZX2" s="163"/>
      <c r="ZY2" s="163"/>
      <c r="ZZ2" s="163"/>
      <c r="AAA2" s="163"/>
      <c r="AAB2" s="163"/>
      <c r="AAC2" s="163"/>
      <c r="AAD2" s="163"/>
      <c r="AAE2" s="163"/>
      <c r="AAF2" s="163"/>
      <c r="AAG2" s="163"/>
      <c r="AAH2" s="163"/>
      <c r="AAI2" s="163"/>
      <c r="AAJ2" s="163"/>
      <c r="AAK2" s="163"/>
      <c r="AAL2" s="163"/>
      <c r="AAM2" s="163"/>
      <c r="AAN2" s="163"/>
      <c r="AAO2" s="163"/>
      <c r="AAP2" s="163"/>
      <c r="AAQ2" s="163"/>
      <c r="AAR2" s="163"/>
      <c r="AAS2" s="163"/>
      <c r="AAT2" s="163"/>
      <c r="AAU2" s="163"/>
      <c r="AAV2" s="163"/>
      <c r="AAW2" s="163"/>
      <c r="AAX2" s="163"/>
      <c r="AAY2" s="163"/>
      <c r="AAZ2" s="163"/>
      <c r="ABA2" s="163"/>
      <c r="ABB2" s="163"/>
      <c r="ABC2" s="163"/>
      <c r="ABD2" s="163"/>
      <c r="ABE2" s="163"/>
      <c r="ABF2" s="163"/>
      <c r="ABG2" s="163"/>
      <c r="ABH2" s="163"/>
      <c r="ABI2" s="163"/>
      <c r="ABJ2" s="163"/>
      <c r="ABK2" s="163"/>
      <c r="ABL2" s="163"/>
      <c r="ABM2" s="163"/>
      <c r="ABN2" s="163"/>
      <c r="ABO2" s="163"/>
      <c r="ABP2" s="163"/>
      <c r="ABQ2" s="163"/>
      <c r="ABR2" s="163"/>
      <c r="ABS2" s="163"/>
      <c r="ABT2" s="163"/>
      <c r="ABU2" s="163"/>
      <c r="ABV2" s="163"/>
      <c r="ABW2" s="163"/>
      <c r="ABX2" s="163"/>
      <c r="ABY2" s="163"/>
      <c r="ABZ2" s="163"/>
      <c r="ACA2" s="163"/>
      <c r="ACB2" s="163"/>
      <c r="ACC2" s="163"/>
      <c r="ACD2" s="163"/>
      <c r="ACE2" s="163"/>
      <c r="ACF2" s="163"/>
      <c r="ACG2" s="163"/>
      <c r="ACH2" s="163"/>
      <c r="ACI2" s="163"/>
      <c r="ACJ2" s="163"/>
      <c r="ACK2" s="163"/>
      <c r="ACL2" s="163"/>
      <c r="ACM2" s="163"/>
      <c r="ACN2" s="163"/>
      <c r="ACO2" s="163"/>
      <c r="ACP2" s="163"/>
      <c r="ACQ2" s="163"/>
      <c r="ACR2" s="163"/>
      <c r="ACS2" s="163"/>
      <c r="ACT2" s="163"/>
      <c r="ACU2" s="163"/>
      <c r="ACV2" s="163"/>
      <c r="ACW2" s="163"/>
      <c r="ACX2" s="163"/>
      <c r="ACY2" s="163"/>
      <c r="ACZ2" s="163"/>
      <c r="ADA2" s="163"/>
      <c r="ADB2" s="163"/>
      <c r="ADC2" s="163"/>
      <c r="ADD2" s="163"/>
      <c r="ADE2" s="163"/>
      <c r="ADF2" s="163"/>
      <c r="ADG2" s="163"/>
      <c r="ADH2" s="163"/>
      <c r="ADI2" s="163"/>
      <c r="ADJ2" s="163"/>
      <c r="ADK2" s="163"/>
      <c r="ADL2" s="163"/>
      <c r="ADM2" s="163"/>
      <c r="ADN2" s="163"/>
      <c r="ADO2" s="163"/>
      <c r="ADP2" s="163"/>
      <c r="ADQ2" s="163"/>
      <c r="ADR2" s="163"/>
      <c r="ADS2" s="163"/>
      <c r="ADT2" s="163"/>
      <c r="ADU2" s="163"/>
      <c r="ADV2" s="163"/>
      <c r="ADW2" s="163"/>
      <c r="ADX2" s="163"/>
      <c r="ADY2" s="163"/>
      <c r="ADZ2" s="163"/>
      <c r="AEA2" s="163"/>
      <c r="AEB2" s="163"/>
      <c r="AEC2" s="163"/>
      <c r="AED2" s="163"/>
      <c r="AEE2" s="163"/>
      <c r="AEF2" s="163"/>
      <c r="AEG2" s="163"/>
      <c r="AEH2" s="163"/>
      <c r="AEI2" s="163"/>
      <c r="AEJ2" s="163"/>
      <c r="AEK2" s="163"/>
      <c r="AEL2" s="163"/>
      <c r="AEM2" s="163"/>
      <c r="AEN2" s="163"/>
      <c r="AEO2" s="163"/>
      <c r="AEP2" s="163"/>
      <c r="AEQ2" s="163"/>
      <c r="AER2" s="163"/>
      <c r="AES2" s="163"/>
      <c r="AET2" s="163"/>
      <c r="AEU2" s="163"/>
      <c r="AEV2" s="163"/>
      <c r="AEW2" s="163"/>
      <c r="AEX2" s="163"/>
      <c r="AEY2" s="163"/>
      <c r="AEZ2" s="163"/>
      <c r="AFA2" s="163"/>
      <c r="AFB2" s="163"/>
      <c r="AFC2" s="163"/>
      <c r="AFD2" s="163"/>
      <c r="AFE2" s="163"/>
      <c r="AFF2" s="163"/>
      <c r="AFG2" s="163"/>
      <c r="AFH2" s="163"/>
      <c r="AFI2" s="163"/>
      <c r="AFJ2" s="163"/>
      <c r="AFK2" s="163"/>
      <c r="AFL2" s="163"/>
      <c r="AFM2" s="163"/>
      <c r="AFN2" s="163"/>
      <c r="AFO2" s="163"/>
      <c r="AFP2" s="163"/>
      <c r="AFQ2" s="163"/>
      <c r="AFR2" s="163"/>
      <c r="AFS2" s="163"/>
      <c r="AFT2" s="163"/>
      <c r="AFU2" s="163"/>
      <c r="AFV2" s="163"/>
      <c r="AFW2" s="163"/>
      <c r="AFX2" s="163"/>
      <c r="AFY2" s="163"/>
      <c r="AFZ2" s="163"/>
      <c r="AGA2" s="163"/>
      <c r="AGB2" s="163"/>
      <c r="AGC2" s="163"/>
      <c r="AGD2" s="163"/>
      <c r="AGE2" s="163"/>
      <c r="AGF2" s="163"/>
      <c r="AGG2" s="163"/>
      <c r="AGH2" s="163"/>
      <c r="AGI2" s="163"/>
      <c r="AGJ2" s="163"/>
      <c r="AGK2" s="163"/>
      <c r="AGL2" s="163"/>
      <c r="AGM2" s="163"/>
      <c r="AGN2" s="163"/>
      <c r="AGO2" s="163"/>
      <c r="AGP2" s="163"/>
      <c r="AGQ2" s="163"/>
      <c r="AGR2" s="163"/>
      <c r="AGS2" s="163"/>
      <c r="AGT2" s="163"/>
      <c r="AGU2" s="163"/>
      <c r="AGV2" s="163"/>
      <c r="AGW2" s="163"/>
      <c r="AGX2" s="163"/>
      <c r="AGY2" s="163"/>
      <c r="AGZ2" s="163"/>
      <c r="AHA2" s="163"/>
      <c r="AHB2" s="163"/>
      <c r="AHC2" s="163"/>
      <c r="AHD2" s="163"/>
      <c r="AHE2" s="163"/>
      <c r="AHF2" s="163"/>
      <c r="AHG2" s="163"/>
      <c r="AHH2" s="163"/>
      <c r="AHI2" s="163"/>
      <c r="AHJ2" s="163"/>
      <c r="AHK2" s="163"/>
      <c r="AHL2" s="163"/>
      <c r="AHM2" s="163"/>
      <c r="AHN2" s="163"/>
      <c r="AHO2" s="163"/>
      <c r="AHP2" s="163"/>
      <c r="AHQ2" s="163"/>
      <c r="AHR2" s="163"/>
      <c r="AHS2" s="163"/>
      <c r="AHT2" s="163"/>
      <c r="AHU2" s="163"/>
      <c r="AHV2" s="163"/>
      <c r="AHW2" s="163"/>
      <c r="AHX2" s="163"/>
      <c r="AHY2" s="163"/>
      <c r="AHZ2" s="163"/>
      <c r="AIA2" s="163"/>
      <c r="AIB2" s="163"/>
      <c r="AIC2" s="163"/>
      <c r="AID2" s="163"/>
      <c r="AIE2" s="163"/>
      <c r="AIF2" s="163"/>
      <c r="AIG2" s="163"/>
      <c r="AIH2" s="163"/>
      <c r="AII2" s="163"/>
      <c r="AIJ2" s="163"/>
      <c r="AIK2" s="163"/>
      <c r="AIL2" s="163"/>
      <c r="AIM2" s="163"/>
      <c r="AIN2" s="163"/>
      <c r="AIO2" s="163"/>
      <c r="AIP2" s="163"/>
      <c r="AIQ2" s="163"/>
      <c r="AIR2" s="163"/>
      <c r="AIS2" s="163"/>
      <c r="AIT2" s="163"/>
      <c r="AIU2" s="163"/>
      <c r="AIV2" s="163"/>
      <c r="AIW2" s="163"/>
      <c r="AIX2" s="163"/>
      <c r="AIY2" s="163"/>
      <c r="AIZ2" s="163"/>
      <c r="AJA2" s="163"/>
      <c r="AJB2" s="163"/>
      <c r="AJC2" s="163"/>
      <c r="AJD2" s="163"/>
      <c r="AJE2" s="163"/>
      <c r="AJF2" s="163"/>
      <c r="AJG2" s="163"/>
      <c r="AJH2" s="163"/>
      <c r="AJI2" s="163"/>
      <c r="AJJ2" s="163"/>
      <c r="AJK2" s="163"/>
      <c r="AJL2" s="163"/>
      <c r="AJM2" s="163"/>
      <c r="AJN2" s="163"/>
      <c r="AJO2" s="163"/>
      <c r="AJP2" s="163"/>
      <c r="AJQ2" s="163"/>
      <c r="AJR2" s="163"/>
      <c r="AJS2" s="163"/>
      <c r="AJT2" s="163"/>
      <c r="AJU2" s="163"/>
      <c r="AJV2" s="163"/>
      <c r="AJW2" s="163"/>
      <c r="AJX2" s="163"/>
      <c r="AJY2" s="163"/>
      <c r="AJZ2" s="163"/>
      <c r="AKA2" s="163"/>
      <c r="AKB2" s="163"/>
      <c r="AKC2" s="163"/>
      <c r="AKD2" s="163"/>
      <c r="AKE2" s="163"/>
      <c r="AKF2" s="163"/>
      <c r="AKG2" s="163"/>
      <c r="AKH2" s="163"/>
      <c r="AKI2" s="163"/>
      <c r="AKJ2" s="163"/>
      <c r="AKK2" s="163"/>
      <c r="AKL2" s="163"/>
      <c r="AKM2" s="163"/>
      <c r="AKN2" s="163"/>
      <c r="AKO2" s="163"/>
      <c r="AKP2" s="163"/>
      <c r="AKQ2" s="163"/>
      <c r="AKR2" s="163"/>
      <c r="AKS2" s="163"/>
      <c r="AKT2" s="163"/>
      <c r="AKU2" s="163"/>
      <c r="AKV2" s="163"/>
      <c r="AKW2" s="163"/>
      <c r="AKX2" s="163"/>
      <c r="AKY2" s="163"/>
      <c r="AKZ2" s="163"/>
      <c r="ALA2" s="163"/>
      <c r="ALB2" s="163"/>
      <c r="ALC2" s="163"/>
      <c r="ALD2" s="163"/>
      <c r="ALE2" s="163"/>
      <c r="ALF2" s="163"/>
      <c r="ALG2" s="163"/>
      <c r="ALH2" s="163"/>
      <c r="ALI2" s="163"/>
      <c r="ALJ2" s="163"/>
      <c r="ALK2" s="163"/>
      <c r="ALL2" s="163"/>
      <c r="ALM2" s="163"/>
      <c r="ALN2" s="163"/>
      <c r="ALO2" s="163"/>
      <c r="ALP2" s="163"/>
      <c r="ALQ2" s="163"/>
      <c r="ALR2" s="163"/>
      <c r="ALS2" s="163"/>
      <c r="ALT2" s="163"/>
      <c r="ALU2" s="163"/>
      <c r="ALV2" s="163"/>
      <c r="ALW2" s="163"/>
      <c r="ALX2" s="163"/>
      <c r="ALY2" s="163"/>
      <c r="ALZ2" s="163"/>
      <c r="AMA2" s="163"/>
      <c r="AMB2" s="163"/>
      <c r="AMC2" s="163"/>
      <c r="AMD2" s="163"/>
      <c r="AME2" s="163"/>
      <c r="AMF2" s="163"/>
      <c r="AMG2" s="163"/>
      <c r="AMH2" s="163"/>
      <c r="AMI2" s="163"/>
      <c r="AMJ2" s="163"/>
      <c r="AMK2" s="163"/>
      <c r="AML2" s="163"/>
      <c r="AMM2" s="163"/>
      <c r="AMN2" s="163"/>
      <c r="AMO2" s="163"/>
      <c r="AMP2" s="163"/>
      <c r="AMQ2" s="163"/>
      <c r="AMR2" s="163"/>
      <c r="AMS2" s="163"/>
      <c r="AMT2" s="163"/>
      <c r="AMU2" s="163"/>
      <c r="AMV2" s="163"/>
      <c r="AMW2" s="163"/>
      <c r="AMX2" s="163"/>
      <c r="AMY2" s="163"/>
      <c r="AMZ2" s="163"/>
      <c r="ANA2" s="163"/>
      <c r="ANB2" s="163"/>
      <c r="ANC2" s="163"/>
      <c r="AND2" s="163"/>
      <c r="ANE2" s="163"/>
      <c r="ANF2" s="163"/>
      <c r="ANG2" s="163"/>
      <c r="ANH2" s="163"/>
      <c r="ANI2" s="163"/>
      <c r="ANJ2" s="163"/>
      <c r="ANK2" s="163"/>
      <c r="ANL2" s="163"/>
      <c r="ANM2" s="163"/>
      <c r="ANN2" s="163"/>
      <c r="ANO2" s="163"/>
      <c r="ANP2" s="163"/>
      <c r="ANQ2" s="163"/>
      <c r="ANR2" s="163"/>
      <c r="ANS2" s="163"/>
      <c r="ANT2" s="163"/>
      <c r="ANU2" s="163"/>
      <c r="ANV2" s="163"/>
      <c r="ANW2" s="163"/>
      <c r="ANX2" s="163"/>
      <c r="ANY2" s="163"/>
      <c r="ANZ2" s="163"/>
      <c r="AOA2" s="163"/>
      <c r="AOB2" s="163"/>
      <c r="AOC2" s="163"/>
      <c r="AOD2" s="163"/>
      <c r="AOE2" s="163"/>
      <c r="AOF2" s="163"/>
      <c r="AOG2" s="163"/>
      <c r="AOH2" s="163"/>
      <c r="AOI2" s="163"/>
      <c r="AOJ2" s="163"/>
      <c r="AOK2" s="163"/>
      <c r="AOL2" s="163"/>
      <c r="AOM2" s="163"/>
      <c r="AON2" s="163"/>
      <c r="AOO2" s="163"/>
      <c r="AOP2" s="163"/>
      <c r="AOQ2" s="163"/>
      <c r="AOR2" s="163"/>
      <c r="AOS2" s="163"/>
      <c r="AOT2" s="163"/>
      <c r="AOU2" s="163"/>
      <c r="AOV2" s="163"/>
      <c r="AOW2" s="163"/>
      <c r="AOX2" s="163"/>
      <c r="AOY2" s="163"/>
      <c r="AOZ2" s="163"/>
      <c r="APA2" s="163"/>
      <c r="APB2" s="163"/>
      <c r="APC2" s="163"/>
      <c r="APD2" s="163"/>
      <c r="APE2" s="163"/>
      <c r="APF2" s="163"/>
      <c r="APG2" s="163"/>
      <c r="APH2" s="163"/>
      <c r="API2" s="163"/>
      <c r="APJ2" s="163"/>
      <c r="APK2" s="163"/>
      <c r="APL2" s="163"/>
      <c r="APM2" s="163"/>
      <c r="APN2" s="163"/>
      <c r="APO2" s="163"/>
      <c r="APP2" s="163"/>
      <c r="APQ2" s="163"/>
      <c r="APR2" s="163"/>
      <c r="APS2" s="163"/>
      <c r="APT2" s="163"/>
      <c r="APU2" s="163"/>
      <c r="APV2" s="163"/>
      <c r="APW2" s="163"/>
      <c r="APX2" s="163"/>
      <c r="APY2" s="163"/>
      <c r="APZ2" s="163"/>
      <c r="AQA2" s="163"/>
      <c r="AQB2" s="163"/>
      <c r="AQC2" s="163"/>
      <c r="AQD2" s="163"/>
      <c r="AQE2" s="163"/>
      <c r="AQF2" s="163"/>
      <c r="AQG2" s="163"/>
      <c r="AQH2" s="163"/>
      <c r="AQI2" s="163"/>
      <c r="AQJ2" s="163"/>
      <c r="AQK2" s="163"/>
      <c r="AQL2" s="163"/>
      <c r="AQM2" s="163"/>
      <c r="AQN2" s="163"/>
      <c r="AQO2" s="163"/>
      <c r="AQP2" s="163"/>
      <c r="AQQ2" s="163"/>
      <c r="AQR2" s="163"/>
      <c r="AQS2" s="163"/>
      <c r="AQT2" s="163"/>
      <c r="AQU2" s="163"/>
      <c r="AQV2" s="163"/>
      <c r="AQW2" s="163"/>
      <c r="AQX2" s="163"/>
      <c r="AQY2" s="163"/>
      <c r="AQZ2" s="163"/>
      <c r="ARA2" s="163"/>
      <c r="ARB2" s="163"/>
      <c r="ARC2" s="163"/>
      <c r="ARD2" s="163"/>
      <c r="ARE2" s="163"/>
      <c r="ARF2" s="163"/>
      <c r="ARG2" s="163"/>
      <c r="ARH2" s="163"/>
      <c r="ARI2" s="163"/>
      <c r="ARJ2" s="163"/>
      <c r="ARK2" s="163"/>
      <c r="ARL2" s="163"/>
      <c r="ARM2" s="163"/>
      <c r="ARN2" s="163"/>
      <c r="ARO2" s="163"/>
      <c r="ARP2" s="163"/>
      <c r="ARQ2" s="163"/>
      <c r="ARR2" s="163"/>
      <c r="ARS2" s="163"/>
      <c r="ART2" s="163"/>
      <c r="ARU2" s="163"/>
      <c r="ARV2" s="163"/>
      <c r="ARW2" s="163"/>
      <c r="ARX2" s="163"/>
      <c r="ARY2" s="163"/>
      <c r="ARZ2" s="163"/>
      <c r="ASA2" s="163"/>
      <c r="ASB2" s="163"/>
      <c r="ASC2" s="163"/>
      <c r="ASD2" s="163"/>
      <c r="ASE2" s="163"/>
      <c r="ASF2" s="163"/>
      <c r="ASG2" s="163"/>
      <c r="ASH2" s="163"/>
      <c r="ASI2" s="163"/>
      <c r="ASJ2" s="163"/>
      <c r="ASK2" s="163"/>
      <c r="ASL2" s="163"/>
      <c r="ASM2" s="163"/>
      <c r="ASN2" s="163"/>
      <c r="ASO2" s="163"/>
      <c r="ASP2" s="163"/>
      <c r="ASQ2" s="163"/>
      <c r="ASR2" s="163"/>
      <c r="ASS2" s="163"/>
      <c r="AST2" s="163"/>
      <c r="ASU2" s="163"/>
      <c r="ASV2" s="163"/>
      <c r="ASW2" s="163"/>
      <c r="ASX2" s="163"/>
      <c r="ASY2" s="163"/>
      <c r="ASZ2" s="163"/>
      <c r="ATA2" s="163"/>
      <c r="ATB2" s="163"/>
      <c r="ATC2" s="163"/>
      <c r="ATD2" s="163"/>
      <c r="ATE2" s="163"/>
      <c r="ATF2" s="163"/>
      <c r="ATG2" s="163"/>
      <c r="ATH2" s="163"/>
      <c r="ATI2" s="163"/>
      <c r="ATJ2" s="163"/>
      <c r="ATK2" s="163"/>
      <c r="ATL2" s="163"/>
      <c r="ATM2" s="163"/>
      <c r="ATN2" s="163"/>
      <c r="ATO2" s="163"/>
      <c r="ATP2" s="163"/>
      <c r="ATQ2" s="163"/>
      <c r="ATR2" s="163"/>
      <c r="ATS2" s="163"/>
      <c r="ATT2" s="163"/>
      <c r="ATU2" s="163"/>
      <c r="ATV2" s="163"/>
      <c r="ATW2" s="163"/>
      <c r="ATX2" s="163"/>
      <c r="ATY2" s="163"/>
      <c r="ATZ2" s="163"/>
      <c r="AUA2" s="163"/>
      <c r="AUB2" s="163"/>
      <c r="AUC2" s="163"/>
      <c r="AUD2" s="163"/>
      <c r="AUE2" s="163"/>
      <c r="AUF2" s="163"/>
      <c r="AUG2" s="163"/>
      <c r="AUH2" s="163"/>
      <c r="AUI2" s="163"/>
      <c r="AUJ2" s="163"/>
      <c r="AUK2" s="163"/>
      <c r="AUL2" s="163"/>
      <c r="AUM2" s="163"/>
      <c r="AUN2" s="163"/>
      <c r="AUO2" s="163"/>
      <c r="AUP2" s="163"/>
      <c r="AUQ2" s="163"/>
      <c r="AUR2" s="163"/>
      <c r="AUS2" s="163"/>
      <c r="AUT2" s="163"/>
      <c r="AUU2" s="163"/>
      <c r="AUV2" s="163"/>
      <c r="AUW2" s="163"/>
      <c r="AUX2" s="163"/>
      <c r="AUY2" s="163"/>
      <c r="AUZ2" s="163"/>
      <c r="AVA2" s="163"/>
      <c r="AVB2" s="163"/>
      <c r="AVC2" s="163"/>
      <c r="AVD2" s="163"/>
      <c r="AVE2" s="163"/>
      <c r="AVF2" s="163"/>
      <c r="AVG2" s="163"/>
      <c r="AVH2" s="163"/>
      <c r="AVI2" s="163"/>
      <c r="AVJ2" s="163"/>
      <c r="AVK2" s="163"/>
      <c r="AVL2" s="163"/>
      <c r="AVM2" s="163"/>
      <c r="AVN2" s="163"/>
      <c r="AVO2" s="163"/>
      <c r="AVP2" s="163"/>
      <c r="AVQ2" s="163"/>
      <c r="AVR2" s="163"/>
      <c r="AVS2" s="163"/>
      <c r="AVT2" s="163"/>
      <c r="AVU2" s="163"/>
      <c r="AVV2" s="163"/>
      <c r="AVW2" s="163"/>
      <c r="AVX2" s="163"/>
      <c r="AVY2" s="163"/>
      <c r="AVZ2" s="163"/>
      <c r="AWA2" s="163"/>
      <c r="AWB2" s="163"/>
      <c r="AWC2" s="163"/>
      <c r="AWD2" s="163"/>
      <c r="AWE2" s="163"/>
      <c r="AWF2" s="163"/>
      <c r="AWG2" s="163"/>
      <c r="AWH2" s="163"/>
      <c r="AWI2" s="163"/>
      <c r="AWJ2" s="163"/>
      <c r="AWK2" s="163"/>
      <c r="AWL2" s="163"/>
      <c r="AWM2" s="163"/>
      <c r="AWN2" s="163"/>
      <c r="AWO2" s="163"/>
      <c r="AWP2" s="163"/>
      <c r="AWQ2" s="163"/>
      <c r="AWR2" s="163"/>
      <c r="AWS2" s="163"/>
      <c r="AWT2" s="163"/>
      <c r="AWU2" s="163"/>
      <c r="AWV2" s="163"/>
      <c r="AWW2" s="163"/>
      <c r="AWX2" s="163"/>
      <c r="AWY2" s="163"/>
      <c r="AWZ2" s="163"/>
      <c r="AXA2" s="163"/>
      <c r="AXB2" s="163"/>
      <c r="AXC2" s="163"/>
      <c r="AXD2" s="163"/>
      <c r="AXE2" s="163"/>
      <c r="AXF2" s="163"/>
      <c r="AXG2" s="163"/>
      <c r="AXH2" s="163"/>
      <c r="AXI2" s="163"/>
      <c r="AXJ2" s="163"/>
      <c r="AXK2" s="163"/>
      <c r="AXL2" s="163"/>
      <c r="AXM2" s="163"/>
      <c r="AXN2" s="163"/>
      <c r="AXO2" s="163"/>
      <c r="AXP2" s="163"/>
      <c r="AXQ2" s="163"/>
      <c r="AXR2" s="163"/>
      <c r="AXS2" s="163"/>
      <c r="AXT2" s="163"/>
      <c r="AXU2" s="163"/>
      <c r="AXV2" s="163"/>
      <c r="AXW2" s="163"/>
      <c r="AXX2" s="163"/>
      <c r="AXY2" s="163"/>
      <c r="AXZ2" s="163"/>
      <c r="AYA2" s="163"/>
      <c r="AYB2" s="163"/>
      <c r="AYC2" s="163"/>
      <c r="AYD2" s="163"/>
      <c r="AYE2" s="163"/>
      <c r="AYF2" s="163"/>
      <c r="AYG2" s="163"/>
      <c r="AYH2" s="163"/>
      <c r="AYI2" s="163"/>
      <c r="AYJ2" s="163"/>
      <c r="AYK2" s="163"/>
      <c r="AYL2" s="163"/>
      <c r="AYM2" s="163"/>
      <c r="AYN2" s="163"/>
      <c r="AYO2" s="163"/>
      <c r="AYP2" s="163"/>
      <c r="AYQ2" s="163"/>
      <c r="AYR2" s="163"/>
      <c r="AYS2" s="163"/>
      <c r="AYT2" s="163"/>
      <c r="AYU2" s="163"/>
      <c r="AYV2" s="163"/>
      <c r="AYW2" s="163"/>
      <c r="AYX2" s="163"/>
      <c r="AYY2" s="163"/>
      <c r="AYZ2" s="163"/>
      <c r="AZA2" s="163"/>
      <c r="AZB2" s="163"/>
      <c r="AZC2" s="163"/>
      <c r="AZD2" s="163"/>
      <c r="AZE2" s="163"/>
      <c r="AZF2" s="163"/>
      <c r="AZG2" s="163"/>
      <c r="AZH2" s="163"/>
      <c r="AZI2" s="163"/>
      <c r="AZJ2" s="163"/>
      <c r="AZK2" s="163"/>
      <c r="AZL2" s="163"/>
      <c r="AZM2" s="163"/>
      <c r="AZN2" s="163"/>
      <c r="AZO2" s="163"/>
      <c r="AZP2" s="163"/>
      <c r="AZQ2" s="163"/>
      <c r="AZR2" s="163"/>
      <c r="AZS2" s="163"/>
      <c r="AZT2" s="163"/>
      <c r="AZU2" s="163"/>
      <c r="AZV2" s="163"/>
      <c r="AZW2" s="163"/>
      <c r="AZX2" s="163"/>
      <c r="AZY2" s="163"/>
      <c r="AZZ2" s="163"/>
      <c r="BAA2" s="163"/>
      <c r="BAB2" s="163"/>
      <c r="BAC2" s="163"/>
      <c r="BAD2" s="163"/>
      <c r="BAE2" s="163"/>
      <c r="BAF2" s="163"/>
      <c r="BAG2" s="163"/>
      <c r="BAH2" s="163"/>
      <c r="BAI2" s="163"/>
      <c r="BAJ2" s="163"/>
      <c r="BAK2" s="163"/>
      <c r="BAL2" s="163"/>
      <c r="BAM2" s="163"/>
      <c r="BAN2" s="163"/>
      <c r="BAO2" s="163"/>
      <c r="BAP2" s="163"/>
      <c r="BAQ2" s="163"/>
      <c r="BAR2" s="163"/>
      <c r="BAS2" s="163"/>
      <c r="BAT2" s="163"/>
      <c r="BAU2" s="163"/>
      <c r="BAV2" s="163"/>
      <c r="BAW2" s="163"/>
      <c r="BAX2" s="163"/>
      <c r="BAY2" s="163"/>
      <c r="BAZ2" s="163"/>
      <c r="BBA2" s="163"/>
      <c r="BBB2" s="163"/>
      <c r="BBC2" s="163"/>
      <c r="BBD2" s="163"/>
      <c r="BBE2" s="163"/>
      <c r="BBF2" s="163"/>
      <c r="BBG2" s="163"/>
      <c r="BBH2" s="163"/>
      <c r="BBI2" s="163"/>
      <c r="BBJ2" s="163"/>
      <c r="BBK2" s="163"/>
      <c r="BBL2" s="163"/>
      <c r="BBM2" s="163"/>
      <c r="BBN2" s="163"/>
      <c r="BBO2" s="163"/>
      <c r="BBP2" s="163"/>
      <c r="BBQ2" s="163"/>
      <c r="BBR2" s="163"/>
      <c r="BBS2" s="163"/>
      <c r="BBT2" s="163"/>
      <c r="BBU2" s="163"/>
      <c r="BBV2" s="163"/>
      <c r="BBW2" s="163"/>
      <c r="BBX2" s="163"/>
      <c r="BBY2" s="163"/>
      <c r="BBZ2" s="163"/>
      <c r="BCA2" s="163"/>
      <c r="BCB2" s="163"/>
      <c r="BCC2" s="163"/>
      <c r="BCD2" s="163"/>
      <c r="BCE2" s="163"/>
      <c r="BCF2" s="163"/>
      <c r="BCG2" s="163"/>
      <c r="BCH2" s="163"/>
      <c r="BCI2" s="163"/>
      <c r="BCJ2" s="163"/>
      <c r="BCK2" s="163"/>
      <c r="BCL2" s="163"/>
      <c r="BCM2" s="163"/>
      <c r="BCN2" s="163"/>
      <c r="BCO2" s="163"/>
      <c r="BCP2" s="163"/>
      <c r="BCQ2" s="163"/>
      <c r="BCR2" s="163"/>
      <c r="BCS2" s="163"/>
      <c r="BCT2" s="163"/>
      <c r="BCU2" s="163"/>
      <c r="BCV2" s="163"/>
      <c r="BCW2" s="163"/>
      <c r="BCX2" s="163"/>
      <c r="BCY2" s="163"/>
      <c r="BCZ2" s="163"/>
      <c r="BDA2" s="163"/>
      <c r="BDB2" s="163"/>
      <c r="BDC2" s="163"/>
      <c r="BDD2" s="163"/>
      <c r="BDE2" s="163"/>
      <c r="BDF2" s="163"/>
      <c r="BDG2" s="163"/>
      <c r="BDH2" s="163"/>
      <c r="BDI2" s="163"/>
      <c r="BDJ2" s="163"/>
      <c r="BDK2" s="163"/>
      <c r="BDL2" s="163"/>
      <c r="BDM2" s="163"/>
      <c r="BDN2" s="163"/>
      <c r="BDO2" s="163"/>
      <c r="BDP2" s="163"/>
      <c r="BDQ2" s="163"/>
      <c r="BDR2" s="163"/>
      <c r="BDS2" s="163"/>
      <c r="BDT2" s="163"/>
      <c r="BDU2" s="163"/>
      <c r="BDV2" s="163"/>
      <c r="BDW2" s="163"/>
      <c r="BDX2" s="163"/>
      <c r="BDY2" s="163"/>
      <c r="BDZ2" s="163"/>
      <c r="BEA2" s="163"/>
      <c r="BEB2" s="163"/>
      <c r="BEC2" s="163"/>
      <c r="BED2" s="163"/>
      <c r="BEE2" s="163"/>
      <c r="BEF2" s="163"/>
      <c r="BEG2" s="163"/>
      <c r="BEH2" s="163"/>
      <c r="BEI2" s="163"/>
      <c r="BEJ2" s="163"/>
      <c r="BEK2" s="163"/>
      <c r="BEL2" s="163"/>
      <c r="BEM2" s="163"/>
      <c r="BEN2" s="163"/>
      <c r="BEO2" s="163"/>
      <c r="BEP2" s="163"/>
      <c r="BEQ2" s="163"/>
      <c r="BER2" s="163"/>
      <c r="BES2" s="163"/>
      <c r="BET2" s="163"/>
      <c r="BEU2" s="163"/>
      <c r="BEV2" s="163"/>
      <c r="BEW2" s="163"/>
      <c r="BEX2" s="163"/>
      <c r="BEY2" s="163"/>
      <c r="BEZ2" s="163"/>
      <c r="BFA2" s="163"/>
      <c r="BFB2" s="163"/>
      <c r="BFC2" s="163"/>
      <c r="BFD2" s="163"/>
      <c r="BFE2" s="163"/>
      <c r="BFF2" s="163"/>
      <c r="BFG2" s="163"/>
      <c r="BFH2" s="163"/>
      <c r="BFI2" s="163"/>
      <c r="BFJ2" s="163"/>
      <c r="BFK2" s="163"/>
      <c r="BFL2" s="163"/>
      <c r="BFM2" s="163"/>
      <c r="BFN2" s="163"/>
      <c r="BFO2" s="163"/>
      <c r="BFP2" s="163"/>
      <c r="BFQ2" s="163"/>
      <c r="BFR2" s="163"/>
      <c r="BFS2" s="163"/>
      <c r="BFT2" s="163"/>
      <c r="BFU2" s="163"/>
      <c r="BFV2" s="163"/>
      <c r="BFW2" s="163"/>
      <c r="BFX2" s="163"/>
      <c r="BFY2" s="163"/>
      <c r="BFZ2" s="163"/>
      <c r="BGA2" s="163"/>
      <c r="BGB2" s="163"/>
      <c r="BGC2" s="163"/>
      <c r="BGD2" s="163"/>
      <c r="BGE2" s="163"/>
      <c r="BGF2" s="163"/>
      <c r="BGG2" s="163"/>
      <c r="BGH2" s="163"/>
      <c r="BGI2" s="163"/>
      <c r="BGJ2" s="163"/>
      <c r="BGK2" s="163"/>
      <c r="BGL2" s="163"/>
      <c r="BGM2" s="163"/>
      <c r="BGN2" s="163"/>
      <c r="BGO2" s="163"/>
      <c r="BGP2" s="163"/>
      <c r="BGQ2" s="163"/>
      <c r="BGR2" s="163"/>
      <c r="BGS2" s="163"/>
      <c r="BGT2" s="163"/>
      <c r="BGU2" s="163"/>
      <c r="BGV2" s="163"/>
      <c r="BGW2" s="163"/>
      <c r="BGX2" s="163"/>
      <c r="BGY2" s="163"/>
      <c r="BGZ2" s="163"/>
      <c r="BHA2" s="163"/>
      <c r="BHB2" s="163"/>
      <c r="BHC2" s="163"/>
      <c r="BHD2" s="163"/>
      <c r="BHE2" s="163"/>
      <c r="BHF2" s="163"/>
      <c r="BHG2" s="163"/>
      <c r="BHH2" s="163"/>
      <c r="BHI2" s="163"/>
      <c r="BHJ2" s="163"/>
      <c r="BHK2" s="163"/>
      <c r="BHL2" s="163"/>
      <c r="BHM2" s="163"/>
      <c r="BHN2" s="163"/>
      <c r="BHO2" s="163"/>
      <c r="BHP2" s="163"/>
      <c r="BHQ2" s="163"/>
      <c r="BHR2" s="163"/>
      <c r="BHS2" s="163"/>
      <c r="BHT2" s="163"/>
      <c r="BHU2" s="163"/>
      <c r="BHV2" s="163"/>
      <c r="BHW2" s="163"/>
      <c r="BHX2" s="163"/>
      <c r="BHY2" s="163"/>
      <c r="BHZ2" s="163"/>
      <c r="BIA2" s="163"/>
      <c r="BIB2" s="163"/>
      <c r="BIC2" s="163"/>
      <c r="BID2" s="163"/>
      <c r="BIE2" s="163"/>
      <c r="BIF2" s="163"/>
      <c r="BIG2" s="163"/>
      <c r="BIH2" s="163"/>
      <c r="BII2" s="163"/>
      <c r="BIJ2" s="163"/>
      <c r="BIK2" s="163"/>
      <c r="BIL2" s="163"/>
      <c r="BIM2" s="163"/>
      <c r="BIN2" s="163"/>
      <c r="BIO2" s="163"/>
      <c r="BIP2" s="163"/>
      <c r="BIQ2" s="163"/>
      <c r="BIR2" s="163"/>
      <c r="BIS2" s="163"/>
      <c r="BIT2" s="163"/>
      <c r="BIU2" s="163"/>
      <c r="BIV2" s="163"/>
      <c r="BIW2" s="163"/>
      <c r="BIX2" s="163"/>
      <c r="BIY2" s="163"/>
      <c r="BIZ2" s="163"/>
      <c r="BJA2" s="163"/>
      <c r="BJB2" s="163"/>
      <c r="BJC2" s="163"/>
      <c r="BJD2" s="163"/>
      <c r="BJE2" s="163"/>
      <c r="BJF2" s="163"/>
      <c r="BJG2" s="163"/>
      <c r="BJH2" s="163"/>
      <c r="BJI2" s="163"/>
      <c r="BJJ2" s="163"/>
      <c r="BJK2" s="163"/>
      <c r="BJL2" s="163"/>
      <c r="BJM2" s="163"/>
      <c r="BJN2" s="163"/>
      <c r="BJO2" s="163"/>
      <c r="BJP2" s="163"/>
      <c r="BJQ2" s="163"/>
      <c r="BJR2" s="163"/>
      <c r="BJS2" s="163"/>
      <c r="BJT2" s="163"/>
      <c r="BJU2" s="163"/>
      <c r="BJV2" s="163"/>
      <c r="BJW2" s="163"/>
      <c r="BJX2" s="163"/>
      <c r="BJY2" s="163"/>
      <c r="BJZ2" s="163"/>
      <c r="BKA2" s="163"/>
      <c r="BKB2" s="163"/>
      <c r="BKC2" s="163"/>
      <c r="BKD2" s="163"/>
      <c r="BKE2" s="163"/>
      <c r="BKF2" s="163"/>
      <c r="BKG2" s="163"/>
      <c r="BKH2" s="163"/>
      <c r="BKI2" s="163"/>
      <c r="BKJ2" s="163"/>
      <c r="BKK2" s="163"/>
      <c r="BKL2" s="163"/>
      <c r="BKM2" s="163"/>
      <c r="BKN2" s="163"/>
      <c r="BKO2" s="163"/>
      <c r="BKP2" s="163"/>
      <c r="BKQ2" s="163"/>
      <c r="BKR2" s="163"/>
      <c r="BKS2" s="163"/>
      <c r="BKT2" s="163"/>
      <c r="BKU2" s="163"/>
      <c r="BKV2" s="163"/>
      <c r="BKW2" s="163"/>
      <c r="BKX2" s="163"/>
      <c r="BKY2" s="163"/>
      <c r="BKZ2" s="163"/>
      <c r="BLA2" s="163"/>
      <c r="BLB2" s="163"/>
      <c r="BLC2" s="163"/>
      <c r="BLD2" s="163"/>
      <c r="BLE2" s="163"/>
      <c r="BLF2" s="163"/>
      <c r="BLG2" s="163"/>
      <c r="BLH2" s="163"/>
      <c r="BLI2" s="163"/>
      <c r="BLJ2" s="163"/>
      <c r="BLK2" s="163"/>
      <c r="BLL2" s="163"/>
      <c r="BLM2" s="163"/>
      <c r="BLN2" s="163"/>
      <c r="BLO2" s="163"/>
      <c r="BLP2" s="163"/>
      <c r="BLQ2" s="163"/>
      <c r="BLR2" s="163"/>
      <c r="BLS2" s="163"/>
      <c r="BLT2" s="163"/>
      <c r="BLU2" s="163"/>
      <c r="BLV2" s="163"/>
      <c r="BLW2" s="163"/>
      <c r="BLX2" s="163"/>
      <c r="BLY2" s="163"/>
      <c r="BLZ2" s="163"/>
      <c r="BMA2" s="163"/>
      <c r="BMB2" s="163"/>
      <c r="BMC2" s="163"/>
      <c r="BMD2" s="163"/>
      <c r="BME2" s="163"/>
      <c r="BMF2" s="163"/>
      <c r="BMG2" s="163"/>
      <c r="BMH2" s="163"/>
      <c r="BMI2" s="163"/>
      <c r="BMJ2" s="163"/>
      <c r="BMK2" s="163"/>
      <c r="BML2" s="163"/>
      <c r="BMM2" s="163"/>
      <c r="BMN2" s="163"/>
      <c r="BMO2" s="163"/>
      <c r="BMP2" s="163"/>
      <c r="BMQ2" s="163"/>
      <c r="BMR2" s="163"/>
      <c r="BMS2" s="163"/>
      <c r="BMT2" s="163"/>
      <c r="BMU2" s="163"/>
      <c r="BMV2" s="163"/>
      <c r="BMW2" s="163"/>
      <c r="BMX2" s="163"/>
      <c r="BMY2" s="163"/>
      <c r="BMZ2" s="163"/>
      <c r="BNA2" s="163"/>
      <c r="BNB2" s="163"/>
      <c r="BNC2" s="163"/>
      <c r="BND2" s="163"/>
      <c r="BNE2" s="163"/>
      <c r="BNF2" s="163"/>
      <c r="BNG2" s="163"/>
      <c r="BNH2" s="163"/>
      <c r="BNI2" s="163"/>
      <c r="BNJ2" s="163"/>
      <c r="BNK2" s="163"/>
      <c r="BNL2" s="163"/>
      <c r="BNM2" s="163"/>
      <c r="BNN2" s="163"/>
      <c r="BNO2" s="163"/>
      <c r="BNP2" s="163"/>
      <c r="BNQ2" s="163"/>
      <c r="BNR2" s="163"/>
      <c r="BNS2" s="163"/>
      <c r="BNT2" s="163"/>
      <c r="BNU2" s="163"/>
      <c r="BNV2" s="163"/>
      <c r="BNW2" s="163"/>
      <c r="BNX2" s="163"/>
      <c r="BNY2" s="163"/>
      <c r="BNZ2" s="163"/>
      <c r="BOA2" s="163"/>
      <c r="BOB2" s="163"/>
      <c r="BOC2" s="163"/>
      <c r="BOD2" s="163"/>
      <c r="BOE2" s="163"/>
      <c r="BOF2" s="163"/>
      <c r="BOG2" s="163"/>
      <c r="BOH2" s="163"/>
      <c r="BOI2" s="163"/>
      <c r="BOJ2" s="163"/>
      <c r="BOK2" s="163"/>
      <c r="BOL2" s="163"/>
      <c r="BOM2" s="163"/>
      <c r="BON2" s="163"/>
      <c r="BOO2" s="163"/>
      <c r="BOP2" s="163"/>
      <c r="BOQ2" s="163"/>
      <c r="BOR2" s="163"/>
      <c r="BOS2" s="163"/>
      <c r="BOT2" s="163"/>
      <c r="BOU2" s="163"/>
      <c r="BOV2" s="163"/>
      <c r="BOW2" s="163"/>
      <c r="BOX2" s="163"/>
      <c r="BOY2" s="163"/>
      <c r="BOZ2" s="163"/>
      <c r="BPA2" s="163"/>
      <c r="BPB2" s="163"/>
      <c r="BPC2" s="163"/>
      <c r="BPD2" s="163"/>
      <c r="BPE2" s="163"/>
      <c r="BPF2" s="163"/>
      <c r="BPG2" s="163"/>
      <c r="BPH2" s="163"/>
      <c r="BPI2" s="163"/>
      <c r="BPJ2" s="163"/>
      <c r="BPK2" s="163"/>
      <c r="BPL2" s="163"/>
      <c r="BPM2" s="163"/>
      <c r="BPN2" s="163"/>
      <c r="BPO2" s="163"/>
      <c r="BPP2" s="163"/>
      <c r="BPQ2" s="163"/>
      <c r="BPR2" s="163"/>
      <c r="BPS2" s="163"/>
      <c r="BPT2" s="163"/>
      <c r="BPU2" s="163"/>
      <c r="BPV2" s="163"/>
      <c r="BPW2" s="163"/>
      <c r="BPX2" s="163"/>
      <c r="BPY2" s="163"/>
      <c r="BPZ2" s="163"/>
      <c r="BQA2" s="163"/>
      <c r="BQB2" s="163"/>
      <c r="BQC2" s="163"/>
      <c r="BQD2" s="163"/>
      <c r="BQE2" s="163"/>
      <c r="BQF2" s="163"/>
      <c r="BQG2" s="163"/>
      <c r="BQH2" s="163"/>
      <c r="BQI2" s="163"/>
      <c r="BQJ2" s="163"/>
      <c r="BQK2" s="163"/>
      <c r="BQL2" s="163"/>
      <c r="BQM2" s="163"/>
      <c r="BQN2" s="163"/>
      <c r="BQO2" s="163"/>
      <c r="BQP2" s="163"/>
      <c r="BQQ2" s="163"/>
      <c r="BQR2" s="163"/>
      <c r="BQS2" s="163"/>
      <c r="BQT2" s="163"/>
      <c r="BQU2" s="163"/>
      <c r="BQV2" s="163"/>
      <c r="BQW2" s="163"/>
      <c r="BQX2" s="163"/>
      <c r="BQY2" s="163"/>
      <c r="BQZ2" s="163"/>
      <c r="BRA2" s="163"/>
      <c r="BRB2" s="163"/>
      <c r="BRC2" s="163"/>
      <c r="BRD2" s="163"/>
      <c r="BRE2" s="163"/>
      <c r="BRF2" s="163"/>
      <c r="BRG2" s="163"/>
      <c r="BRH2" s="163"/>
      <c r="BRI2" s="163"/>
      <c r="BRJ2" s="163"/>
      <c r="BRK2" s="163"/>
      <c r="BRL2" s="163"/>
      <c r="BRM2" s="163"/>
      <c r="BRN2" s="163"/>
      <c r="BRO2" s="163"/>
      <c r="BRP2" s="163"/>
      <c r="BRQ2" s="163"/>
      <c r="BRR2" s="163"/>
      <c r="BRS2" s="163"/>
      <c r="BRT2" s="163"/>
      <c r="BRU2" s="163"/>
      <c r="BRV2" s="163"/>
      <c r="BRW2" s="163"/>
      <c r="BRX2" s="163"/>
      <c r="BRY2" s="163"/>
      <c r="BRZ2" s="163"/>
      <c r="BSA2" s="163"/>
      <c r="BSB2" s="163"/>
      <c r="BSC2" s="163"/>
      <c r="BSD2" s="163"/>
      <c r="BSE2" s="163"/>
      <c r="BSF2" s="163"/>
      <c r="BSG2" s="163"/>
      <c r="BSH2" s="163"/>
      <c r="BSI2" s="163"/>
      <c r="BSJ2" s="163"/>
      <c r="BSK2" s="163"/>
      <c r="BSL2" s="163"/>
      <c r="BSM2" s="163"/>
      <c r="BSN2" s="163"/>
      <c r="BSO2" s="163"/>
      <c r="BSP2" s="163"/>
      <c r="BSQ2" s="163"/>
      <c r="BSR2" s="163"/>
      <c r="BSS2" s="163"/>
      <c r="BST2" s="163"/>
      <c r="BSU2" s="163"/>
      <c r="BSV2" s="163"/>
      <c r="BSW2" s="163"/>
      <c r="BSX2" s="163"/>
      <c r="BSY2" s="163"/>
      <c r="BSZ2" s="163"/>
      <c r="BTA2" s="163"/>
      <c r="BTB2" s="163"/>
      <c r="BTC2" s="163"/>
      <c r="BTD2" s="163"/>
      <c r="BTE2" s="163"/>
      <c r="BTF2" s="163"/>
      <c r="BTG2" s="163"/>
      <c r="BTH2" s="163"/>
      <c r="BTI2" s="163"/>
      <c r="BTJ2" s="163"/>
      <c r="BTK2" s="163"/>
      <c r="BTL2" s="163"/>
      <c r="BTM2" s="163"/>
      <c r="BTN2" s="163"/>
      <c r="BTO2" s="163"/>
      <c r="BTP2" s="163"/>
      <c r="BTQ2" s="163"/>
      <c r="BTR2" s="163"/>
      <c r="BTS2" s="163"/>
      <c r="BTT2" s="163"/>
      <c r="BTU2" s="163"/>
      <c r="BTV2" s="163"/>
      <c r="BTW2" s="163"/>
      <c r="BTX2" s="163"/>
      <c r="BTY2" s="163"/>
      <c r="BTZ2" s="163"/>
      <c r="BUA2" s="163"/>
      <c r="BUB2" s="163"/>
      <c r="BUC2" s="163"/>
      <c r="BUD2" s="163"/>
      <c r="BUE2" s="163"/>
      <c r="BUF2" s="163"/>
      <c r="BUG2" s="163"/>
      <c r="BUH2" s="163"/>
      <c r="BUI2" s="163"/>
      <c r="BUJ2" s="163"/>
      <c r="BUK2" s="163"/>
      <c r="BUL2" s="163"/>
      <c r="BUM2" s="163"/>
      <c r="BUN2" s="163"/>
      <c r="BUO2" s="163"/>
      <c r="BUP2" s="163"/>
      <c r="BUQ2" s="163"/>
      <c r="BUR2" s="163"/>
      <c r="BUS2" s="163"/>
      <c r="BUT2" s="163"/>
      <c r="BUU2" s="163"/>
      <c r="BUV2" s="163"/>
      <c r="BUW2" s="163"/>
      <c r="BUX2" s="163"/>
      <c r="BUY2" s="163"/>
      <c r="BUZ2" s="163"/>
      <c r="BVA2" s="163"/>
      <c r="BVB2" s="163"/>
      <c r="BVC2" s="163"/>
      <c r="BVD2" s="163"/>
      <c r="BVE2" s="163"/>
      <c r="BVF2" s="163"/>
      <c r="BVG2" s="163"/>
      <c r="BVH2" s="163"/>
      <c r="BVI2" s="163"/>
      <c r="BVJ2" s="163"/>
      <c r="BVK2" s="163"/>
      <c r="BVL2" s="163"/>
      <c r="BVM2" s="163"/>
      <c r="BVN2" s="163"/>
      <c r="BVO2" s="163"/>
      <c r="BVP2" s="163"/>
      <c r="BVQ2" s="163"/>
      <c r="BVR2" s="163"/>
      <c r="BVS2" s="163"/>
      <c r="BVT2" s="163"/>
      <c r="BVU2" s="163"/>
      <c r="BVV2" s="163"/>
      <c r="BVW2" s="163"/>
      <c r="BVX2" s="163"/>
      <c r="BVY2" s="163"/>
      <c r="BVZ2" s="163"/>
      <c r="BWA2" s="163"/>
      <c r="BWB2" s="163"/>
      <c r="BWC2" s="163"/>
      <c r="BWD2" s="163"/>
      <c r="BWE2" s="163"/>
      <c r="BWF2" s="163"/>
      <c r="BWG2" s="163"/>
      <c r="BWH2" s="163"/>
      <c r="BWI2" s="163"/>
      <c r="BWJ2" s="163"/>
      <c r="BWK2" s="163"/>
      <c r="BWL2" s="163"/>
      <c r="BWM2" s="163"/>
      <c r="BWN2" s="163"/>
      <c r="BWO2" s="163"/>
      <c r="BWP2" s="163"/>
      <c r="BWQ2" s="163"/>
      <c r="BWR2" s="163"/>
      <c r="BWS2" s="163"/>
      <c r="BWT2" s="163"/>
      <c r="BWU2" s="163"/>
      <c r="BWV2" s="163"/>
      <c r="BWW2" s="163"/>
      <c r="BWX2" s="163"/>
      <c r="BWY2" s="163"/>
      <c r="BWZ2" s="163"/>
      <c r="BXA2" s="163"/>
      <c r="BXB2" s="163"/>
      <c r="BXC2" s="163"/>
      <c r="BXD2" s="163"/>
      <c r="BXE2" s="163"/>
      <c r="BXF2" s="163"/>
      <c r="BXG2" s="163"/>
      <c r="BXH2" s="163"/>
      <c r="BXI2" s="163"/>
      <c r="BXJ2" s="163"/>
      <c r="BXK2" s="163"/>
      <c r="BXL2" s="163"/>
      <c r="BXM2" s="163"/>
      <c r="BXN2" s="163"/>
      <c r="BXO2" s="163"/>
      <c r="BXP2" s="163"/>
      <c r="BXQ2" s="163"/>
      <c r="BXR2" s="163"/>
      <c r="BXS2" s="163"/>
      <c r="BXT2" s="163"/>
      <c r="BXU2" s="163"/>
      <c r="BXV2" s="163"/>
      <c r="BXW2" s="163"/>
      <c r="BXX2" s="163"/>
      <c r="BXY2" s="163"/>
      <c r="BXZ2" s="163"/>
      <c r="BYA2" s="163"/>
      <c r="BYB2" s="163"/>
      <c r="BYC2" s="163"/>
      <c r="BYD2" s="163"/>
      <c r="BYE2" s="163"/>
      <c r="BYF2" s="163"/>
      <c r="BYG2" s="163"/>
      <c r="BYH2" s="163"/>
      <c r="BYI2" s="163"/>
      <c r="BYJ2" s="163"/>
      <c r="BYK2" s="163"/>
      <c r="BYL2" s="163"/>
      <c r="BYM2" s="163"/>
      <c r="BYN2" s="163"/>
      <c r="BYO2" s="163"/>
      <c r="BYP2" s="163"/>
      <c r="BYQ2" s="163"/>
      <c r="BYR2" s="163"/>
      <c r="BYS2" s="163"/>
      <c r="BYT2" s="163"/>
      <c r="BYU2" s="163"/>
      <c r="BYV2" s="163"/>
      <c r="BYW2" s="163"/>
      <c r="BYX2" s="163"/>
      <c r="BYY2" s="163"/>
      <c r="BYZ2" s="163"/>
      <c r="BZA2" s="163"/>
      <c r="BZB2" s="163"/>
      <c r="BZC2" s="163"/>
      <c r="BZD2" s="163"/>
      <c r="BZE2" s="163"/>
      <c r="BZF2" s="163"/>
      <c r="BZG2" s="163"/>
      <c r="BZH2" s="163"/>
      <c r="BZI2" s="163"/>
      <c r="BZJ2" s="163"/>
      <c r="BZK2" s="163"/>
      <c r="BZL2" s="163"/>
      <c r="BZM2" s="163"/>
      <c r="BZN2" s="163"/>
      <c r="BZO2" s="163"/>
      <c r="BZP2" s="163"/>
      <c r="BZQ2" s="163"/>
      <c r="BZR2" s="163"/>
      <c r="BZS2" s="163"/>
      <c r="BZT2" s="163"/>
      <c r="BZU2" s="163"/>
      <c r="BZV2" s="163"/>
      <c r="BZW2" s="163"/>
      <c r="BZX2" s="163"/>
      <c r="BZY2" s="163"/>
      <c r="BZZ2" s="163"/>
      <c r="CAA2" s="163"/>
      <c r="CAB2" s="163"/>
      <c r="CAC2" s="163"/>
      <c r="CAD2" s="163"/>
      <c r="CAE2" s="163"/>
      <c r="CAF2" s="163"/>
      <c r="CAG2" s="163"/>
      <c r="CAH2" s="163"/>
      <c r="CAI2" s="163"/>
      <c r="CAJ2" s="163"/>
      <c r="CAK2" s="163"/>
      <c r="CAL2" s="163"/>
      <c r="CAM2" s="163"/>
      <c r="CAN2" s="163"/>
      <c r="CAO2" s="163"/>
      <c r="CAP2" s="163"/>
      <c r="CAQ2" s="163"/>
      <c r="CAR2" s="163"/>
      <c r="CAS2" s="163"/>
      <c r="CAT2" s="163"/>
      <c r="CAU2" s="163"/>
      <c r="CAV2" s="163"/>
      <c r="CAW2" s="163"/>
      <c r="CAX2" s="163"/>
      <c r="CAY2" s="163"/>
      <c r="CAZ2" s="163"/>
      <c r="CBA2" s="163"/>
      <c r="CBB2" s="163"/>
      <c r="CBC2" s="163"/>
      <c r="CBD2" s="163"/>
      <c r="CBE2" s="163"/>
      <c r="CBF2" s="163"/>
      <c r="CBG2" s="163"/>
      <c r="CBH2" s="163"/>
      <c r="CBI2" s="163"/>
      <c r="CBJ2" s="163"/>
      <c r="CBK2" s="163"/>
      <c r="CBL2" s="163"/>
      <c r="CBM2" s="163"/>
      <c r="CBN2" s="163"/>
      <c r="CBO2" s="163"/>
      <c r="CBP2" s="163"/>
      <c r="CBQ2" s="163"/>
      <c r="CBR2" s="163"/>
      <c r="CBS2" s="163"/>
      <c r="CBT2" s="163"/>
      <c r="CBU2" s="163"/>
      <c r="CBV2" s="163"/>
      <c r="CBW2" s="163"/>
      <c r="CBX2" s="163"/>
      <c r="CBY2" s="163"/>
      <c r="CBZ2" s="163"/>
      <c r="CCA2" s="163"/>
      <c r="CCB2" s="163"/>
      <c r="CCC2" s="163"/>
      <c r="CCD2" s="163"/>
      <c r="CCE2" s="163"/>
      <c r="CCF2" s="163"/>
      <c r="CCG2" s="163"/>
      <c r="CCH2" s="163"/>
      <c r="CCI2" s="163"/>
      <c r="CCJ2" s="163"/>
      <c r="CCK2" s="163"/>
      <c r="CCL2" s="163"/>
      <c r="CCM2" s="163"/>
      <c r="CCN2" s="163"/>
      <c r="CCO2" s="163"/>
      <c r="CCP2" s="163"/>
      <c r="CCQ2" s="163"/>
      <c r="CCR2" s="163"/>
      <c r="CCS2" s="163"/>
      <c r="CCT2" s="163"/>
      <c r="CCU2" s="163"/>
      <c r="CCV2" s="163"/>
      <c r="CCW2" s="163"/>
      <c r="CCX2" s="163"/>
      <c r="CCY2" s="163"/>
      <c r="CCZ2" s="163"/>
      <c r="CDA2" s="163"/>
      <c r="CDB2" s="163"/>
      <c r="CDC2" s="163"/>
      <c r="CDD2" s="163"/>
      <c r="CDE2" s="163"/>
      <c r="CDF2" s="163"/>
      <c r="CDG2" s="163"/>
      <c r="CDH2" s="163"/>
      <c r="CDI2" s="163"/>
      <c r="CDJ2" s="163"/>
      <c r="CDK2" s="163"/>
      <c r="CDL2" s="163"/>
      <c r="CDM2" s="163"/>
      <c r="CDN2" s="163"/>
      <c r="CDO2" s="163"/>
      <c r="CDP2" s="163"/>
      <c r="CDQ2" s="163"/>
      <c r="CDR2" s="163"/>
      <c r="CDS2" s="163"/>
      <c r="CDT2" s="163"/>
      <c r="CDU2" s="163"/>
      <c r="CDV2" s="163"/>
      <c r="CDW2" s="163"/>
      <c r="CDX2" s="163"/>
      <c r="CDY2" s="163"/>
      <c r="CDZ2" s="163"/>
      <c r="CEA2" s="163"/>
      <c r="CEB2" s="163"/>
      <c r="CEC2" s="163"/>
      <c r="CED2" s="163"/>
      <c r="CEE2" s="163"/>
      <c r="CEF2" s="163"/>
      <c r="CEG2" s="163"/>
      <c r="CEH2" s="163"/>
      <c r="CEI2" s="163"/>
      <c r="CEJ2" s="163"/>
      <c r="CEK2" s="163"/>
      <c r="CEL2" s="163"/>
      <c r="CEM2" s="163"/>
      <c r="CEN2" s="163"/>
      <c r="CEO2" s="163"/>
      <c r="CEP2" s="163"/>
      <c r="CEQ2" s="163"/>
      <c r="CER2" s="163"/>
      <c r="CES2" s="163"/>
      <c r="CET2" s="163"/>
      <c r="CEU2" s="163"/>
      <c r="CEV2" s="163"/>
      <c r="CEW2" s="163"/>
      <c r="CEX2" s="163"/>
      <c r="CEY2" s="163"/>
      <c r="CEZ2" s="163"/>
      <c r="CFA2" s="163"/>
      <c r="CFB2" s="163"/>
      <c r="CFC2" s="163"/>
      <c r="CFD2" s="163"/>
      <c r="CFE2" s="163"/>
      <c r="CFF2" s="163"/>
      <c r="CFG2" s="163"/>
      <c r="CFH2" s="163"/>
      <c r="CFI2" s="163"/>
      <c r="CFJ2" s="163"/>
      <c r="CFK2" s="163"/>
      <c r="CFL2" s="163"/>
      <c r="CFM2" s="163"/>
      <c r="CFN2" s="163"/>
      <c r="CFO2" s="163"/>
      <c r="CFP2" s="163"/>
      <c r="CFQ2" s="163"/>
      <c r="CFR2" s="163"/>
      <c r="CFS2" s="163"/>
      <c r="CFT2" s="163"/>
      <c r="CFU2" s="163"/>
      <c r="CFV2" s="163"/>
      <c r="CFW2" s="163"/>
      <c r="CFX2" s="163"/>
      <c r="CFY2" s="163"/>
      <c r="CFZ2" s="163"/>
      <c r="CGA2" s="163"/>
      <c r="CGB2" s="163"/>
      <c r="CGC2" s="163"/>
      <c r="CGD2" s="163"/>
      <c r="CGE2" s="163"/>
      <c r="CGF2" s="163"/>
      <c r="CGG2" s="163"/>
      <c r="CGH2" s="163"/>
      <c r="CGI2" s="163"/>
      <c r="CGJ2" s="163"/>
      <c r="CGK2" s="163"/>
      <c r="CGL2" s="163"/>
      <c r="CGM2" s="163"/>
      <c r="CGN2" s="163"/>
      <c r="CGO2" s="163"/>
      <c r="CGP2" s="163"/>
      <c r="CGQ2" s="163"/>
      <c r="CGR2" s="163"/>
      <c r="CGS2" s="163"/>
      <c r="CGT2" s="163"/>
      <c r="CGU2" s="163"/>
      <c r="CGV2" s="163"/>
      <c r="CGW2" s="163"/>
      <c r="CGX2" s="163"/>
      <c r="CGY2" s="163"/>
      <c r="CGZ2" s="163"/>
      <c r="CHA2" s="163"/>
      <c r="CHB2" s="163"/>
      <c r="CHC2" s="163"/>
      <c r="CHD2" s="163"/>
      <c r="CHE2" s="163"/>
      <c r="CHF2" s="163"/>
      <c r="CHG2" s="163"/>
      <c r="CHH2" s="163"/>
      <c r="CHI2" s="163"/>
      <c r="CHJ2" s="163"/>
      <c r="CHK2" s="163"/>
      <c r="CHL2" s="163"/>
      <c r="CHM2" s="163"/>
      <c r="CHN2" s="163"/>
      <c r="CHO2" s="163"/>
      <c r="CHP2" s="163"/>
      <c r="CHQ2" s="163"/>
      <c r="CHR2" s="163"/>
      <c r="CHS2" s="163"/>
      <c r="CHT2" s="163"/>
      <c r="CHU2" s="163"/>
      <c r="CHV2" s="163"/>
      <c r="CHW2" s="163"/>
      <c r="CHX2" s="163"/>
      <c r="CHY2" s="163"/>
      <c r="CHZ2" s="163"/>
      <c r="CIA2" s="163"/>
      <c r="CIB2" s="163"/>
      <c r="CIC2" s="163"/>
      <c r="CID2" s="163"/>
      <c r="CIE2" s="163"/>
      <c r="CIF2" s="163"/>
      <c r="CIG2" s="163"/>
      <c r="CIH2" s="163"/>
      <c r="CII2" s="163"/>
      <c r="CIJ2" s="163"/>
      <c r="CIK2" s="163"/>
      <c r="CIL2" s="163"/>
      <c r="CIM2" s="163"/>
      <c r="CIN2" s="163"/>
      <c r="CIO2" s="163"/>
      <c r="CIP2" s="163"/>
      <c r="CIQ2" s="163"/>
      <c r="CIR2" s="163"/>
      <c r="CIS2" s="163"/>
      <c r="CIT2" s="163"/>
      <c r="CIU2" s="163"/>
      <c r="CIV2" s="163"/>
      <c r="CIW2" s="163"/>
      <c r="CIX2" s="163"/>
      <c r="CIY2" s="163"/>
      <c r="CIZ2" s="163"/>
      <c r="CJA2" s="163"/>
      <c r="CJB2" s="163"/>
      <c r="CJC2" s="163"/>
      <c r="CJD2" s="163"/>
      <c r="CJE2" s="163"/>
      <c r="CJF2" s="163"/>
      <c r="CJG2" s="163"/>
      <c r="CJH2" s="163"/>
      <c r="CJI2" s="163"/>
      <c r="CJJ2" s="163"/>
      <c r="CJK2" s="163"/>
      <c r="CJL2" s="163"/>
      <c r="CJM2" s="163"/>
      <c r="CJN2" s="163"/>
      <c r="CJO2" s="163"/>
      <c r="CJP2" s="163"/>
      <c r="CJQ2" s="163"/>
      <c r="CJR2" s="163"/>
      <c r="CJS2" s="163"/>
      <c r="CJT2" s="163"/>
      <c r="CJU2" s="163"/>
      <c r="CJV2" s="163"/>
      <c r="CJW2" s="163"/>
      <c r="CJX2" s="163"/>
      <c r="CJY2" s="163"/>
      <c r="CJZ2" s="163"/>
      <c r="CKA2" s="163"/>
      <c r="CKB2" s="163"/>
      <c r="CKC2" s="163"/>
      <c r="CKD2" s="163"/>
      <c r="CKE2" s="163"/>
      <c r="CKF2" s="163"/>
      <c r="CKG2" s="163"/>
      <c r="CKH2" s="163"/>
      <c r="CKI2" s="163"/>
      <c r="CKJ2" s="163"/>
      <c r="CKK2" s="163"/>
      <c r="CKL2" s="163"/>
      <c r="CKM2" s="163"/>
      <c r="CKN2" s="163"/>
      <c r="CKO2" s="163"/>
      <c r="CKP2" s="163"/>
      <c r="CKQ2" s="163"/>
      <c r="CKR2" s="163"/>
      <c r="CKS2" s="163"/>
      <c r="CKT2" s="163"/>
      <c r="CKU2" s="163"/>
      <c r="CKV2" s="163"/>
      <c r="CKW2" s="163"/>
      <c r="CKX2" s="163"/>
      <c r="CKY2" s="163"/>
      <c r="CKZ2" s="163"/>
      <c r="CLA2" s="163"/>
      <c r="CLB2" s="163"/>
      <c r="CLC2" s="163"/>
      <c r="CLD2" s="163"/>
      <c r="CLE2" s="163"/>
      <c r="CLF2" s="163"/>
      <c r="CLG2" s="163"/>
      <c r="CLH2" s="163"/>
      <c r="CLI2" s="163"/>
      <c r="CLJ2" s="163"/>
      <c r="CLK2" s="163"/>
      <c r="CLL2" s="163"/>
      <c r="CLM2" s="163"/>
      <c r="CLN2" s="163"/>
      <c r="CLO2" s="163"/>
      <c r="CLP2" s="163"/>
      <c r="CLQ2" s="163"/>
      <c r="CLR2" s="163"/>
      <c r="CLS2" s="163"/>
      <c r="CLT2" s="163"/>
      <c r="CLU2" s="163"/>
      <c r="CLV2" s="163"/>
      <c r="CLW2" s="163"/>
      <c r="CLX2" s="163"/>
      <c r="CLY2" s="163"/>
      <c r="CLZ2" s="163"/>
      <c r="CMA2" s="163"/>
      <c r="CMB2" s="163"/>
      <c r="CMC2" s="163"/>
      <c r="CMD2" s="163"/>
      <c r="CME2" s="163"/>
      <c r="CMF2" s="163"/>
      <c r="CMG2" s="163"/>
      <c r="CMH2" s="163"/>
      <c r="CMI2" s="163"/>
      <c r="CMJ2" s="163"/>
      <c r="CMK2" s="163"/>
      <c r="CML2" s="163"/>
      <c r="CMM2" s="163"/>
      <c r="CMN2" s="163"/>
      <c r="CMO2" s="163"/>
      <c r="CMP2" s="163"/>
      <c r="CMQ2" s="163"/>
      <c r="CMR2" s="163"/>
      <c r="CMS2" s="163"/>
      <c r="CMT2" s="163"/>
      <c r="CMU2" s="163"/>
      <c r="CMV2" s="163"/>
      <c r="CMW2" s="163"/>
      <c r="CMX2" s="163"/>
      <c r="CMY2" s="163"/>
      <c r="CMZ2" s="163"/>
      <c r="CNA2" s="163"/>
      <c r="CNB2" s="163"/>
      <c r="CNC2" s="163"/>
      <c r="CND2" s="163"/>
      <c r="CNE2" s="163"/>
      <c r="CNF2" s="163"/>
      <c r="CNG2" s="163"/>
      <c r="CNH2" s="163"/>
      <c r="CNI2" s="163"/>
      <c r="CNJ2" s="163"/>
      <c r="CNK2" s="163"/>
      <c r="CNL2" s="163"/>
      <c r="CNM2" s="163"/>
      <c r="CNN2" s="163"/>
      <c r="CNO2" s="163"/>
      <c r="CNP2" s="163"/>
      <c r="CNQ2" s="163"/>
      <c r="CNR2" s="163"/>
      <c r="CNS2" s="163"/>
      <c r="CNT2" s="163"/>
      <c r="CNU2" s="163"/>
      <c r="CNV2" s="163"/>
      <c r="CNW2" s="163"/>
      <c r="CNX2" s="163"/>
      <c r="CNY2" s="163"/>
      <c r="CNZ2" s="163"/>
      <c r="COA2" s="163"/>
      <c r="COB2" s="163"/>
      <c r="COC2" s="163"/>
      <c r="COD2" s="163"/>
      <c r="COE2" s="163"/>
      <c r="COF2" s="163"/>
      <c r="COG2" s="163"/>
      <c r="COH2" s="163"/>
      <c r="COI2" s="163"/>
      <c r="COJ2" s="163"/>
      <c r="COK2" s="163"/>
      <c r="COL2" s="163"/>
      <c r="COM2" s="163"/>
      <c r="CON2" s="163"/>
      <c r="COO2" s="163"/>
      <c r="COP2" s="163"/>
      <c r="COQ2" s="163"/>
      <c r="COR2" s="163"/>
      <c r="COS2" s="163"/>
      <c r="COT2" s="163"/>
      <c r="COU2" s="163"/>
      <c r="COV2" s="163"/>
      <c r="COW2" s="163"/>
      <c r="COX2" s="163"/>
      <c r="COY2" s="163"/>
      <c r="COZ2" s="163"/>
      <c r="CPA2" s="163"/>
      <c r="CPB2" s="163"/>
      <c r="CPC2" s="163"/>
      <c r="CPD2" s="163"/>
      <c r="CPE2" s="163"/>
      <c r="CPF2" s="163"/>
      <c r="CPG2" s="163"/>
      <c r="CPH2" s="163"/>
      <c r="CPI2" s="163"/>
      <c r="CPJ2" s="163"/>
      <c r="CPK2" s="163"/>
      <c r="CPL2" s="163"/>
      <c r="CPM2" s="163"/>
      <c r="CPN2" s="163"/>
      <c r="CPO2" s="163"/>
      <c r="CPP2" s="163"/>
      <c r="CPQ2" s="163"/>
      <c r="CPR2" s="163"/>
      <c r="CPS2" s="163"/>
      <c r="CPT2" s="163"/>
      <c r="CPU2" s="163"/>
      <c r="CPV2" s="163"/>
      <c r="CPW2" s="163"/>
      <c r="CPX2" s="163"/>
      <c r="CPY2" s="163"/>
      <c r="CPZ2" s="163"/>
      <c r="CQA2" s="163"/>
      <c r="CQB2" s="163"/>
      <c r="CQC2" s="163"/>
      <c r="CQD2" s="163"/>
      <c r="CQE2" s="163"/>
      <c r="CQF2" s="163"/>
      <c r="CQG2" s="163"/>
      <c r="CQH2" s="163"/>
      <c r="CQI2" s="163"/>
      <c r="CQJ2" s="163"/>
      <c r="CQK2" s="163"/>
      <c r="CQL2" s="163"/>
      <c r="CQM2" s="163"/>
      <c r="CQN2" s="163"/>
      <c r="CQO2" s="163"/>
      <c r="CQP2" s="163"/>
      <c r="CQQ2" s="163"/>
      <c r="CQR2" s="163"/>
      <c r="CQS2" s="163"/>
      <c r="CQT2" s="163"/>
      <c r="CQU2" s="163"/>
      <c r="CQV2" s="163"/>
      <c r="CQW2" s="163"/>
      <c r="CQX2" s="163"/>
      <c r="CQY2" s="163"/>
      <c r="CQZ2" s="163"/>
      <c r="CRA2" s="163"/>
      <c r="CRB2" s="163"/>
      <c r="CRC2" s="163"/>
      <c r="CRD2" s="163"/>
      <c r="CRE2" s="163"/>
      <c r="CRF2" s="163"/>
      <c r="CRG2" s="163"/>
      <c r="CRH2" s="163"/>
      <c r="CRI2" s="163"/>
      <c r="CRJ2" s="163"/>
      <c r="CRK2" s="163"/>
      <c r="CRL2" s="163"/>
      <c r="CRM2" s="163"/>
      <c r="CRN2" s="163"/>
      <c r="CRO2" s="163"/>
      <c r="CRP2" s="163"/>
      <c r="CRQ2" s="163"/>
      <c r="CRR2" s="163"/>
      <c r="CRS2" s="163"/>
      <c r="CRT2" s="163"/>
      <c r="CRU2" s="163"/>
      <c r="CRV2" s="163"/>
      <c r="CRW2" s="163"/>
      <c r="CRX2" s="163"/>
      <c r="CRY2" s="163"/>
      <c r="CRZ2" s="163"/>
      <c r="CSA2" s="163"/>
      <c r="CSB2" s="163"/>
      <c r="CSC2" s="163"/>
      <c r="CSD2" s="163"/>
      <c r="CSE2" s="163"/>
      <c r="CSF2" s="163"/>
      <c r="CSG2" s="163"/>
      <c r="CSH2" s="163"/>
      <c r="CSI2" s="163"/>
      <c r="CSJ2" s="163"/>
      <c r="CSK2" s="163"/>
      <c r="CSL2" s="163"/>
      <c r="CSM2" s="163"/>
      <c r="CSN2" s="163"/>
      <c r="CSO2" s="163"/>
      <c r="CSP2" s="163"/>
      <c r="CSQ2" s="163"/>
      <c r="CSR2" s="163"/>
      <c r="CSS2" s="163"/>
      <c r="CST2" s="163"/>
      <c r="CSU2" s="163"/>
      <c r="CSV2" s="163"/>
      <c r="CSW2" s="163"/>
      <c r="CSX2" s="163"/>
      <c r="CSY2" s="163"/>
      <c r="CSZ2" s="163"/>
      <c r="CTA2" s="163"/>
      <c r="CTB2" s="163"/>
      <c r="CTC2" s="163"/>
      <c r="CTD2" s="163"/>
      <c r="CTE2" s="163"/>
      <c r="CTF2" s="163"/>
      <c r="CTG2" s="163"/>
      <c r="CTH2" s="163"/>
      <c r="CTI2" s="163"/>
      <c r="CTJ2" s="163"/>
      <c r="CTK2" s="163"/>
      <c r="CTL2" s="163"/>
      <c r="CTM2" s="163"/>
      <c r="CTN2" s="163"/>
      <c r="CTO2" s="163"/>
      <c r="CTP2" s="163"/>
      <c r="CTQ2" s="163"/>
      <c r="CTR2" s="163"/>
      <c r="CTS2" s="163"/>
      <c r="CTT2" s="163"/>
      <c r="CTU2" s="163"/>
      <c r="CTV2" s="163"/>
      <c r="CTW2" s="163"/>
      <c r="CTX2" s="163"/>
      <c r="CTY2" s="163"/>
      <c r="CTZ2" s="163"/>
      <c r="CUA2" s="163"/>
      <c r="CUB2" s="163"/>
      <c r="CUC2" s="163"/>
      <c r="CUD2" s="163"/>
      <c r="CUE2" s="163"/>
      <c r="CUF2" s="163"/>
      <c r="CUG2" s="163"/>
      <c r="CUH2" s="163"/>
      <c r="CUI2" s="163"/>
      <c r="CUJ2" s="163"/>
      <c r="CUK2" s="163"/>
      <c r="CUL2" s="163"/>
      <c r="CUM2" s="163"/>
      <c r="CUN2" s="163"/>
      <c r="CUO2" s="163"/>
      <c r="CUP2" s="163"/>
      <c r="CUQ2" s="163"/>
      <c r="CUR2" s="163"/>
      <c r="CUS2" s="163"/>
      <c r="CUT2" s="163"/>
      <c r="CUU2" s="163"/>
      <c r="CUV2" s="163"/>
      <c r="CUW2" s="163"/>
      <c r="CUX2" s="163"/>
      <c r="CUY2" s="163"/>
      <c r="CUZ2" s="163"/>
      <c r="CVA2" s="163"/>
      <c r="CVB2" s="163"/>
      <c r="CVC2" s="163"/>
      <c r="CVD2" s="163"/>
      <c r="CVE2" s="163"/>
      <c r="CVF2" s="163"/>
      <c r="CVG2" s="163"/>
      <c r="CVH2" s="163"/>
      <c r="CVI2" s="163"/>
      <c r="CVJ2" s="163"/>
      <c r="CVK2" s="163"/>
      <c r="CVL2" s="163"/>
      <c r="CVM2" s="163"/>
      <c r="CVN2" s="163"/>
      <c r="CVO2" s="163"/>
      <c r="CVP2" s="163"/>
      <c r="CVQ2" s="163"/>
      <c r="CVR2" s="163"/>
      <c r="CVS2" s="163"/>
      <c r="CVT2" s="163"/>
      <c r="CVU2" s="163"/>
      <c r="CVV2" s="163"/>
      <c r="CVW2" s="163"/>
      <c r="CVX2" s="163"/>
      <c r="CVY2" s="163"/>
      <c r="CVZ2" s="163"/>
      <c r="CWA2" s="163"/>
      <c r="CWB2" s="163"/>
      <c r="CWC2" s="163"/>
      <c r="CWD2" s="163"/>
      <c r="CWE2" s="163"/>
      <c r="CWF2" s="163"/>
      <c r="CWG2" s="163"/>
      <c r="CWH2" s="163"/>
      <c r="CWI2" s="163"/>
      <c r="CWJ2" s="163"/>
      <c r="CWK2" s="163"/>
      <c r="CWL2" s="163"/>
      <c r="CWM2" s="163"/>
      <c r="CWN2" s="163"/>
      <c r="CWO2" s="163"/>
      <c r="CWP2" s="163"/>
      <c r="CWQ2" s="163"/>
      <c r="CWR2" s="163"/>
      <c r="CWS2" s="163"/>
      <c r="CWT2" s="163"/>
      <c r="CWU2" s="163"/>
      <c r="CWV2" s="163"/>
      <c r="CWW2" s="163"/>
      <c r="CWX2" s="163"/>
      <c r="CWY2" s="163"/>
      <c r="CWZ2" s="163"/>
      <c r="CXA2" s="163"/>
      <c r="CXB2" s="163"/>
      <c r="CXC2" s="163"/>
      <c r="CXD2" s="163"/>
      <c r="CXE2" s="163"/>
      <c r="CXF2" s="163"/>
      <c r="CXG2" s="163"/>
      <c r="CXH2" s="163"/>
      <c r="CXI2" s="163"/>
      <c r="CXJ2" s="163"/>
      <c r="CXK2" s="163"/>
      <c r="CXL2" s="163"/>
      <c r="CXM2" s="163"/>
      <c r="CXN2" s="163"/>
      <c r="CXO2" s="163"/>
      <c r="CXP2" s="163"/>
      <c r="CXQ2" s="163"/>
      <c r="CXR2" s="163"/>
      <c r="CXS2" s="163"/>
      <c r="CXT2" s="163"/>
      <c r="CXU2" s="163"/>
      <c r="CXV2" s="163"/>
      <c r="CXW2" s="163"/>
      <c r="CXX2" s="163"/>
      <c r="CXY2" s="163"/>
      <c r="CXZ2" s="163"/>
      <c r="CYA2" s="163"/>
      <c r="CYB2" s="163"/>
      <c r="CYC2" s="163"/>
      <c r="CYD2" s="163"/>
      <c r="CYE2" s="163"/>
      <c r="CYF2" s="163"/>
      <c r="CYG2" s="163"/>
      <c r="CYH2" s="163"/>
      <c r="CYI2" s="163"/>
      <c r="CYJ2" s="163"/>
      <c r="CYK2" s="163"/>
      <c r="CYL2" s="163"/>
      <c r="CYM2" s="163"/>
      <c r="CYN2" s="163"/>
      <c r="CYO2" s="163"/>
      <c r="CYP2" s="163"/>
      <c r="CYQ2" s="163"/>
      <c r="CYR2" s="163"/>
      <c r="CYS2" s="163"/>
      <c r="CYT2" s="163"/>
      <c r="CYU2" s="163"/>
      <c r="CYV2" s="163"/>
      <c r="CYW2" s="163"/>
      <c r="CYX2" s="163"/>
      <c r="CYY2" s="163"/>
      <c r="CYZ2" s="163"/>
      <c r="CZA2" s="163"/>
      <c r="CZB2" s="163"/>
      <c r="CZC2" s="163"/>
      <c r="CZD2" s="163"/>
      <c r="CZE2" s="163"/>
      <c r="CZF2" s="163"/>
      <c r="CZG2" s="163"/>
      <c r="CZH2" s="163"/>
      <c r="CZI2" s="163"/>
      <c r="CZJ2" s="163"/>
      <c r="CZK2" s="163"/>
      <c r="CZL2" s="163"/>
      <c r="CZM2" s="163"/>
      <c r="CZN2" s="163"/>
      <c r="CZO2" s="163"/>
      <c r="CZP2" s="163"/>
      <c r="CZQ2" s="163"/>
      <c r="CZR2" s="163"/>
      <c r="CZS2" s="163"/>
      <c r="CZT2" s="163"/>
      <c r="CZU2" s="163"/>
      <c r="CZV2" s="163"/>
      <c r="CZW2" s="163"/>
      <c r="CZX2" s="163"/>
      <c r="CZY2" s="163"/>
      <c r="CZZ2" s="163"/>
      <c r="DAA2" s="163"/>
      <c r="DAB2" s="163"/>
      <c r="DAC2" s="163"/>
      <c r="DAD2" s="163"/>
      <c r="DAE2" s="163"/>
      <c r="DAF2" s="163"/>
      <c r="DAG2" s="163"/>
      <c r="DAH2" s="163"/>
      <c r="DAI2" s="163"/>
      <c r="DAJ2" s="163"/>
      <c r="DAK2" s="163"/>
      <c r="DAL2" s="163"/>
      <c r="DAM2" s="163"/>
      <c r="DAN2" s="163"/>
      <c r="DAO2" s="163"/>
      <c r="DAP2" s="163"/>
      <c r="DAQ2" s="163"/>
      <c r="DAR2" s="163"/>
      <c r="DAS2" s="163"/>
      <c r="DAT2" s="163"/>
      <c r="DAU2" s="163"/>
      <c r="DAV2" s="163"/>
      <c r="DAW2" s="163"/>
      <c r="DAX2" s="163"/>
      <c r="DAY2" s="163"/>
      <c r="DAZ2" s="163"/>
      <c r="DBA2" s="163"/>
      <c r="DBB2" s="163"/>
      <c r="DBC2" s="163"/>
      <c r="DBD2" s="163"/>
      <c r="DBE2" s="163"/>
      <c r="DBF2" s="163"/>
      <c r="DBG2" s="163"/>
      <c r="DBH2" s="163"/>
      <c r="DBI2" s="163"/>
      <c r="DBJ2" s="163"/>
      <c r="DBK2" s="163"/>
      <c r="DBL2" s="163"/>
      <c r="DBM2" s="163"/>
      <c r="DBN2" s="163"/>
      <c r="DBO2" s="163"/>
      <c r="DBP2" s="163"/>
      <c r="DBQ2" s="163"/>
      <c r="DBR2" s="163"/>
      <c r="DBS2" s="163"/>
      <c r="DBT2" s="163"/>
      <c r="DBU2" s="163"/>
      <c r="DBV2" s="163"/>
      <c r="DBW2" s="163"/>
      <c r="DBX2" s="163"/>
      <c r="DBY2" s="163"/>
      <c r="DBZ2" s="163"/>
      <c r="DCA2" s="163"/>
      <c r="DCB2" s="163"/>
      <c r="DCC2" s="163"/>
      <c r="DCD2" s="163"/>
      <c r="DCE2" s="163"/>
      <c r="DCF2" s="163"/>
      <c r="DCG2" s="163"/>
      <c r="DCH2" s="163"/>
      <c r="DCI2" s="163"/>
      <c r="DCJ2" s="163"/>
      <c r="DCK2" s="163"/>
      <c r="DCL2" s="163"/>
      <c r="DCM2" s="163"/>
      <c r="DCN2" s="163"/>
      <c r="DCO2" s="163"/>
      <c r="DCP2" s="163"/>
      <c r="DCQ2" s="163"/>
      <c r="DCR2" s="163"/>
      <c r="DCS2" s="163"/>
      <c r="DCT2" s="163"/>
      <c r="DCU2" s="163"/>
      <c r="DCV2" s="163"/>
      <c r="DCW2" s="163"/>
      <c r="DCX2" s="163"/>
      <c r="DCY2" s="163"/>
      <c r="DCZ2" s="163"/>
      <c r="DDA2" s="163"/>
      <c r="DDB2" s="163"/>
      <c r="DDC2" s="163"/>
      <c r="DDD2" s="163"/>
      <c r="DDE2" s="163"/>
      <c r="DDF2" s="163"/>
      <c r="DDG2" s="163"/>
      <c r="DDH2" s="163"/>
      <c r="DDI2" s="163"/>
      <c r="DDJ2" s="163"/>
      <c r="DDK2" s="163"/>
      <c r="DDL2" s="163"/>
      <c r="DDM2" s="163"/>
      <c r="DDN2" s="163"/>
      <c r="DDO2" s="163"/>
      <c r="DDP2" s="163"/>
      <c r="DDQ2" s="163"/>
      <c r="DDR2" s="163"/>
      <c r="DDS2" s="163"/>
      <c r="DDT2" s="163"/>
      <c r="DDU2" s="163"/>
      <c r="DDV2" s="163"/>
      <c r="DDW2" s="163"/>
      <c r="DDX2" s="163"/>
      <c r="DDY2" s="163"/>
      <c r="DDZ2" s="163"/>
      <c r="DEA2" s="163"/>
      <c r="DEB2" s="163"/>
      <c r="DEC2" s="163"/>
      <c r="DED2" s="163"/>
      <c r="DEE2" s="163"/>
      <c r="DEF2" s="163"/>
      <c r="DEG2" s="163"/>
      <c r="DEH2" s="163"/>
      <c r="DEI2" s="163"/>
      <c r="DEJ2" s="163"/>
      <c r="DEK2" s="163"/>
      <c r="DEL2" s="163"/>
      <c r="DEM2" s="163"/>
      <c r="DEN2" s="163"/>
      <c r="DEO2" s="163"/>
      <c r="DEP2" s="163"/>
      <c r="DEQ2" s="163"/>
      <c r="DER2" s="163"/>
      <c r="DES2" s="163"/>
      <c r="DET2" s="163"/>
      <c r="DEU2" s="163"/>
      <c r="DEV2" s="163"/>
      <c r="DEW2" s="163"/>
      <c r="DEX2" s="163"/>
      <c r="DEY2" s="163"/>
      <c r="DEZ2" s="163"/>
      <c r="DFA2" s="163"/>
      <c r="DFB2" s="163"/>
      <c r="DFC2" s="163"/>
      <c r="DFD2" s="163"/>
      <c r="DFE2" s="163"/>
      <c r="DFF2" s="163"/>
      <c r="DFG2" s="163"/>
      <c r="DFH2" s="163"/>
      <c r="DFI2" s="163"/>
      <c r="DFJ2" s="163"/>
      <c r="DFK2" s="163"/>
      <c r="DFL2" s="163"/>
      <c r="DFM2" s="163"/>
      <c r="DFN2" s="163"/>
      <c r="DFO2" s="163"/>
      <c r="DFP2" s="163"/>
      <c r="DFQ2" s="163"/>
      <c r="DFR2" s="163"/>
      <c r="DFS2" s="163"/>
      <c r="DFT2" s="163"/>
      <c r="DFU2" s="163"/>
      <c r="DFV2" s="163"/>
      <c r="DFW2" s="163"/>
      <c r="DFX2" s="163"/>
      <c r="DFY2" s="163"/>
      <c r="DFZ2" s="163"/>
      <c r="DGA2" s="163"/>
      <c r="DGB2" s="163"/>
      <c r="DGC2" s="163"/>
      <c r="DGD2" s="163"/>
      <c r="DGE2" s="163"/>
      <c r="DGF2" s="163"/>
      <c r="DGG2" s="163"/>
      <c r="DGH2" s="163"/>
      <c r="DGI2" s="163"/>
      <c r="DGJ2" s="163"/>
      <c r="DGK2" s="163"/>
      <c r="DGL2" s="163"/>
      <c r="DGM2" s="163"/>
      <c r="DGN2" s="163"/>
      <c r="DGO2" s="163"/>
      <c r="DGP2" s="163"/>
      <c r="DGQ2" s="163"/>
      <c r="DGR2" s="163"/>
      <c r="DGS2" s="163"/>
      <c r="DGT2" s="163"/>
      <c r="DGU2" s="163"/>
      <c r="DGV2" s="163"/>
      <c r="DGW2" s="163"/>
      <c r="DGX2" s="163"/>
      <c r="DGY2" s="163"/>
      <c r="DGZ2" s="163"/>
      <c r="DHA2" s="163"/>
      <c r="DHB2" s="163"/>
      <c r="DHC2" s="163"/>
      <c r="DHD2" s="163"/>
      <c r="DHE2" s="163"/>
      <c r="DHF2" s="163"/>
      <c r="DHG2" s="163"/>
      <c r="DHH2" s="163"/>
      <c r="DHI2" s="163"/>
      <c r="DHJ2" s="163"/>
      <c r="DHK2" s="163"/>
      <c r="DHL2" s="163"/>
      <c r="DHM2" s="163"/>
      <c r="DHN2" s="163"/>
      <c r="DHO2" s="163"/>
      <c r="DHP2" s="163"/>
      <c r="DHQ2" s="163"/>
      <c r="DHR2" s="163"/>
      <c r="DHS2" s="163"/>
      <c r="DHT2" s="163"/>
      <c r="DHU2" s="163"/>
      <c r="DHV2" s="163"/>
      <c r="DHW2" s="163"/>
      <c r="DHX2" s="163"/>
      <c r="DHY2" s="163"/>
      <c r="DHZ2" s="163"/>
      <c r="DIA2" s="163"/>
      <c r="DIB2" s="163"/>
      <c r="DIC2" s="163"/>
      <c r="DID2" s="163"/>
      <c r="DIE2" s="163"/>
      <c r="DIF2" s="163"/>
      <c r="DIG2" s="163"/>
      <c r="DIH2" s="163"/>
      <c r="DII2" s="163"/>
      <c r="DIJ2" s="163"/>
      <c r="DIK2" s="163"/>
      <c r="DIL2" s="163"/>
      <c r="DIM2" s="163"/>
      <c r="DIN2" s="163"/>
      <c r="DIO2" s="163"/>
      <c r="DIP2" s="163"/>
      <c r="DIQ2" s="163"/>
      <c r="DIR2" s="163"/>
      <c r="DIS2" s="163"/>
      <c r="DIT2" s="163"/>
      <c r="DIU2" s="163"/>
      <c r="DIV2" s="163"/>
      <c r="DIW2" s="163"/>
      <c r="DIX2" s="163"/>
      <c r="DIY2" s="163"/>
      <c r="DIZ2" s="163"/>
      <c r="DJA2" s="163"/>
      <c r="DJB2" s="163"/>
      <c r="DJC2" s="163"/>
      <c r="DJD2" s="163"/>
      <c r="DJE2" s="163"/>
      <c r="DJF2" s="163"/>
      <c r="DJG2" s="163"/>
      <c r="DJH2" s="163"/>
      <c r="DJI2" s="163"/>
      <c r="DJJ2" s="163"/>
      <c r="DJK2" s="163"/>
      <c r="DJL2" s="163"/>
      <c r="DJM2" s="163"/>
      <c r="DJN2" s="163"/>
      <c r="DJO2" s="163"/>
      <c r="DJP2" s="163"/>
      <c r="DJQ2" s="163"/>
      <c r="DJR2" s="163"/>
      <c r="DJS2" s="163"/>
      <c r="DJT2" s="163"/>
      <c r="DJU2" s="163"/>
      <c r="DJV2" s="163"/>
      <c r="DJW2" s="163"/>
      <c r="DJX2" s="163"/>
      <c r="DJY2" s="163"/>
      <c r="DJZ2" s="163"/>
      <c r="DKA2" s="163"/>
      <c r="DKB2" s="163"/>
      <c r="DKC2" s="163"/>
      <c r="DKD2" s="163"/>
      <c r="DKE2" s="163"/>
      <c r="DKF2" s="163"/>
      <c r="DKG2" s="163"/>
      <c r="DKH2" s="163"/>
      <c r="DKI2" s="163"/>
      <c r="DKJ2" s="163"/>
      <c r="DKK2" s="163"/>
      <c r="DKL2" s="163"/>
      <c r="DKM2" s="163"/>
      <c r="DKN2" s="163"/>
      <c r="DKO2" s="163"/>
      <c r="DKP2" s="163"/>
      <c r="DKQ2" s="163"/>
      <c r="DKR2" s="163"/>
      <c r="DKS2" s="163"/>
      <c r="DKT2" s="163"/>
      <c r="DKU2" s="163"/>
      <c r="DKV2" s="163"/>
      <c r="DKW2" s="163"/>
      <c r="DKX2" s="163"/>
      <c r="DKY2" s="163"/>
      <c r="DKZ2" s="163"/>
      <c r="DLA2" s="163"/>
      <c r="DLB2" s="163"/>
      <c r="DLC2" s="163"/>
      <c r="DLD2" s="163"/>
      <c r="DLE2" s="163"/>
      <c r="DLF2" s="163"/>
      <c r="DLG2" s="163"/>
      <c r="DLH2" s="163"/>
      <c r="DLI2" s="163"/>
      <c r="DLJ2" s="163"/>
      <c r="DLK2" s="163"/>
      <c r="DLL2" s="163"/>
      <c r="DLM2" s="163"/>
      <c r="DLN2" s="163"/>
      <c r="DLO2" s="163"/>
      <c r="DLP2" s="163"/>
      <c r="DLQ2" s="163"/>
      <c r="DLR2" s="163"/>
      <c r="DLS2" s="163"/>
      <c r="DLT2" s="163"/>
      <c r="DLU2" s="163"/>
      <c r="DLV2" s="163"/>
      <c r="DLW2" s="163"/>
      <c r="DLX2" s="163"/>
      <c r="DLY2" s="163"/>
      <c r="DLZ2" s="163"/>
      <c r="DMA2" s="163"/>
      <c r="DMB2" s="163"/>
      <c r="DMC2" s="163"/>
      <c r="DMD2" s="163"/>
      <c r="DME2" s="163"/>
      <c r="DMF2" s="163"/>
      <c r="DMG2" s="163"/>
      <c r="DMH2" s="163"/>
      <c r="DMI2" s="163"/>
      <c r="DMJ2" s="163"/>
      <c r="DMK2" s="163"/>
      <c r="DML2" s="163"/>
      <c r="DMM2" s="163"/>
      <c r="DMN2" s="163"/>
      <c r="DMO2" s="163"/>
      <c r="DMP2" s="163"/>
      <c r="DMQ2" s="163"/>
      <c r="DMR2" s="163"/>
      <c r="DMS2" s="163"/>
      <c r="DMT2" s="163"/>
      <c r="DMU2" s="163"/>
      <c r="DMV2" s="163"/>
      <c r="DMW2" s="163"/>
      <c r="DMX2" s="163"/>
      <c r="DMY2" s="163"/>
      <c r="DMZ2" s="163"/>
      <c r="DNA2" s="163"/>
      <c r="DNB2" s="163"/>
      <c r="DNC2" s="163"/>
      <c r="DND2" s="163"/>
      <c r="DNE2" s="163"/>
      <c r="DNF2" s="163"/>
      <c r="DNG2" s="163"/>
      <c r="DNH2" s="163"/>
      <c r="DNI2" s="163"/>
      <c r="DNJ2" s="163"/>
      <c r="DNK2" s="163"/>
      <c r="DNL2" s="163"/>
      <c r="DNM2" s="163"/>
      <c r="DNN2" s="163"/>
      <c r="DNO2" s="163"/>
      <c r="DNP2" s="163"/>
      <c r="DNQ2" s="163"/>
      <c r="DNR2" s="163"/>
      <c r="DNS2" s="163"/>
      <c r="DNT2" s="163"/>
      <c r="DNU2" s="163"/>
      <c r="DNV2" s="163"/>
      <c r="DNW2" s="163"/>
      <c r="DNX2" s="163"/>
      <c r="DNY2" s="163"/>
      <c r="DNZ2" s="163"/>
      <c r="DOA2" s="163"/>
      <c r="DOB2" s="163"/>
      <c r="DOC2" s="163"/>
      <c r="DOD2" s="163"/>
      <c r="DOE2" s="163"/>
      <c r="DOF2" s="163"/>
      <c r="DOG2" s="163"/>
      <c r="DOH2" s="163"/>
      <c r="DOI2" s="163"/>
      <c r="DOJ2" s="163"/>
      <c r="DOK2" s="163"/>
      <c r="DOL2" s="163"/>
      <c r="DOM2" s="163"/>
      <c r="DON2" s="163"/>
      <c r="DOO2" s="163"/>
      <c r="DOP2" s="163"/>
      <c r="DOQ2" s="163"/>
      <c r="DOR2" s="163"/>
      <c r="DOS2" s="163"/>
      <c r="DOT2" s="163"/>
      <c r="DOU2" s="163"/>
      <c r="DOV2" s="163"/>
      <c r="DOW2" s="163"/>
      <c r="DOX2" s="163"/>
      <c r="DOY2" s="163"/>
      <c r="DOZ2" s="163"/>
      <c r="DPA2" s="163"/>
      <c r="DPB2" s="163"/>
      <c r="DPC2" s="163"/>
      <c r="DPD2" s="163"/>
      <c r="DPE2" s="163"/>
      <c r="DPF2" s="163"/>
      <c r="DPG2" s="163"/>
      <c r="DPH2" s="163"/>
      <c r="DPI2" s="163"/>
      <c r="DPJ2" s="163"/>
      <c r="DPK2" s="163"/>
      <c r="DPL2" s="163"/>
      <c r="DPM2" s="163"/>
      <c r="DPN2" s="163"/>
      <c r="DPO2" s="163"/>
      <c r="DPP2" s="163"/>
      <c r="DPQ2" s="163"/>
      <c r="DPR2" s="163"/>
      <c r="DPS2" s="163"/>
      <c r="DPT2" s="163"/>
      <c r="DPU2" s="163"/>
      <c r="DPV2" s="163"/>
      <c r="DPW2" s="163"/>
      <c r="DPX2" s="163"/>
      <c r="DPY2" s="163"/>
      <c r="DPZ2" s="163"/>
      <c r="DQA2" s="163"/>
      <c r="DQB2" s="163"/>
      <c r="DQC2" s="163"/>
      <c r="DQD2" s="163"/>
      <c r="DQE2" s="163"/>
      <c r="DQF2" s="163"/>
      <c r="DQG2" s="163"/>
      <c r="DQH2" s="163"/>
      <c r="DQI2" s="163"/>
      <c r="DQJ2" s="163"/>
      <c r="DQK2" s="163"/>
      <c r="DQL2" s="163"/>
      <c r="DQM2" s="163"/>
      <c r="DQN2" s="163"/>
      <c r="DQO2" s="163"/>
      <c r="DQP2" s="163"/>
      <c r="DQQ2" s="163"/>
      <c r="DQR2" s="163"/>
      <c r="DQS2" s="163"/>
      <c r="DQT2" s="163"/>
      <c r="DQU2" s="163"/>
      <c r="DQV2" s="163"/>
      <c r="DQW2" s="163"/>
      <c r="DQX2" s="163"/>
      <c r="DQY2" s="163"/>
      <c r="DQZ2" s="163"/>
      <c r="DRA2" s="163"/>
      <c r="DRB2" s="163"/>
      <c r="DRC2" s="163"/>
      <c r="DRD2" s="163"/>
      <c r="DRE2" s="163"/>
      <c r="DRF2" s="163"/>
      <c r="DRG2" s="163"/>
      <c r="DRH2" s="163"/>
      <c r="DRI2" s="163"/>
      <c r="DRJ2" s="163"/>
      <c r="DRK2" s="163"/>
      <c r="DRL2" s="163"/>
      <c r="DRM2" s="163"/>
      <c r="DRN2" s="163"/>
      <c r="DRO2" s="163"/>
      <c r="DRP2" s="163"/>
      <c r="DRQ2" s="163"/>
      <c r="DRR2" s="163"/>
      <c r="DRS2" s="163"/>
      <c r="DRT2" s="163"/>
      <c r="DRU2" s="163"/>
      <c r="DRV2" s="163"/>
      <c r="DRW2" s="163"/>
      <c r="DRX2" s="163"/>
      <c r="DRY2" s="163"/>
      <c r="DRZ2" s="163"/>
      <c r="DSA2" s="163"/>
      <c r="DSB2" s="163"/>
      <c r="DSC2" s="163"/>
      <c r="DSD2" s="163"/>
      <c r="DSE2" s="163"/>
      <c r="DSF2" s="163"/>
      <c r="DSG2" s="163"/>
      <c r="DSH2" s="163"/>
      <c r="DSI2" s="163"/>
      <c r="DSJ2" s="163"/>
      <c r="DSK2" s="163"/>
      <c r="DSL2" s="163"/>
      <c r="DSM2" s="163"/>
      <c r="DSN2" s="163"/>
      <c r="DSO2" s="163"/>
      <c r="DSP2" s="163"/>
      <c r="DSQ2" s="163"/>
      <c r="DSR2" s="163"/>
      <c r="DSS2" s="163"/>
      <c r="DST2" s="163"/>
      <c r="DSU2" s="163"/>
      <c r="DSV2" s="163"/>
      <c r="DSW2" s="163"/>
      <c r="DSX2" s="163"/>
      <c r="DSY2" s="163"/>
      <c r="DSZ2" s="163"/>
      <c r="DTA2" s="163"/>
      <c r="DTB2" s="163"/>
      <c r="DTC2" s="163"/>
      <c r="DTD2" s="163"/>
      <c r="DTE2" s="163"/>
      <c r="DTF2" s="163"/>
      <c r="DTG2" s="163"/>
      <c r="DTH2" s="163"/>
      <c r="DTI2" s="163"/>
      <c r="DTJ2" s="163"/>
      <c r="DTK2" s="163"/>
      <c r="DTL2" s="163"/>
      <c r="DTM2" s="163"/>
      <c r="DTN2" s="163"/>
      <c r="DTO2" s="163"/>
      <c r="DTP2" s="163"/>
      <c r="DTQ2" s="163"/>
      <c r="DTR2" s="163"/>
      <c r="DTS2" s="163"/>
      <c r="DTT2" s="163"/>
      <c r="DTU2" s="163"/>
      <c r="DTV2" s="163"/>
      <c r="DTW2" s="163"/>
      <c r="DTX2" s="163"/>
      <c r="DTY2" s="163"/>
      <c r="DTZ2" s="163"/>
      <c r="DUA2" s="163"/>
      <c r="DUB2" s="163"/>
      <c r="DUC2" s="163"/>
      <c r="DUD2" s="163"/>
      <c r="DUE2" s="163"/>
      <c r="DUF2" s="163"/>
      <c r="DUG2" s="163"/>
      <c r="DUH2" s="163"/>
      <c r="DUI2" s="163"/>
      <c r="DUJ2" s="163"/>
      <c r="DUK2" s="163"/>
      <c r="DUL2" s="163"/>
      <c r="DUM2" s="163"/>
      <c r="DUN2" s="163"/>
      <c r="DUO2" s="163"/>
      <c r="DUP2" s="163"/>
      <c r="DUQ2" s="163"/>
      <c r="DUR2" s="163"/>
      <c r="DUS2" s="163"/>
      <c r="DUT2" s="163"/>
      <c r="DUU2" s="163"/>
      <c r="DUV2" s="163"/>
      <c r="DUW2" s="163"/>
      <c r="DUX2" s="163"/>
      <c r="DUY2" s="163"/>
      <c r="DUZ2" s="163"/>
      <c r="DVA2" s="163"/>
      <c r="DVB2" s="163"/>
      <c r="DVC2" s="163"/>
      <c r="DVD2" s="163"/>
      <c r="DVE2" s="163"/>
      <c r="DVF2" s="163"/>
      <c r="DVG2" s="163"/>
      <c r="DVH2" s="163"/>
      <c r="DVI2" s="163"/>
      <c r="DVJ2" s="163"/>
      <c r="DVK2" s="163"/>
      <c r="DVL2" s="163"/>
      <c r="DVM2" s="163"/>
      <c r="DVN2" s="163"/>
      <c r="DVO2" s="163"/>
      <c r="DVP2" s="163"/>
      <c r="DVQ2" s="163"/>
      <c r="DVR2" s="163"/>
      <c r="DVS2" s="163"/>
      <c r="DVT2" s="163"/>
      <c r="DVU2" s="163"/>
      <c r="DVV2" s="163"/>
      <c r="DVW2" s="163"/>
      <c r="DVX2" s="163"/>
      <c r="DVY2" s="163"/>
      <c r="DVZ2" s="163"/>
      <c r="DWA2" s="163"/>
      <c r="DWB2" s="163"/>
      <c r="DWC2" s="163"/>
      <c r="DWD2" s="163"/>
      <c r="DWE2" s="163"/>
      <c r="DWF2" s="163"/>
      <c r="DWG2" s="163"/>
      <c r="DWH2" s="163"/>
      <c r="DWI2" s="163"/>
      <c r="DWJ2" s="163"/>
      <c r="DWK2" s="163"/>
      <c r="DWL2" s="163"/>
      <c r="DWM2" s="163"/>
      <c r="DWN2" s="163"/>
      <c r="DWO2" s="163"/>
      <c r="DWP2" s="163"/>
      <c r="DWQ2" s="163"/>
      <c r="DWR2" s="163"/>
      <c r="DWS2" s="163"/>
      <c r="DWT2" s="163"/>
      <c r="DWU2" s="163"/>
      <c r="DWV2" s="163"/>
      <c r="DWW2" s="163"/>
      <c r="DWX2" s="163"/>
      <c r="DWY2" s="163"/>
      <c r="DWZ2" s="163"/>
      <c r="DXA2" s="163"/>
      <c r="DXB2" s="163"/>
      <c r="DXC2" s="163"/>
      <c r="DXD2" s="163"/>
      <c r="DXE2" s="163"/>
      <c r="DXF2" s="163"/>
      <c r="DXG2" s="163"/>
      <c r="DXH2" s="163"/>
      <c r="DXI2" s="163"/>
      <c r="DXJ2" s="163"/>
      <c r="DXK2" s="163"/>
      <c r="DXL2" s="163"/>
      <c r="DXM2" s="163"/>
      <c r="DXN2" s="163"/>
      <c r="DXO2" s="163"/>
      <c r="DXP2" s="163"/>
      <c r="DXQ2" s="163"/>
      <c r="DXR2" s="163"/>
      <c r="DXS2" s="163"/>
      <c r="DXT2" s="163"/>
      <c r="DXU2" s="163"/>
      <c r="DXV2" s="163"/>
      <c r="DXW2" s="163"/>
      <c r="DXX2" s="163"/>
      <c r="DXY2" s="163"/>
      <c r="DXZ2" s="163"/>
      <c r="DYA2" s="163"/>
      <c r="DYB2" s="163"/>
      <c r="DYC2" s="163"/>
      <c r="DYD2" s="163"/>
      <c r="DYE2" s="163"/>
      <c r="DYF2" s="163"/>
      <c r="DYG2" s="163"/>
      <c r="DYH2" s="163"/>
      <c r="DYI2" s="163"/>
      <c r="DYJ2" s="163"/>
      <c r="DYK2" s="163"/>
      <c r="DYL2" s="163"/>
      <c r="DYM2" s="163"/>
      <c r="DYN2" s="163"/>
      <c r="DYO2" s="163"/>
      <c r="DYP2" s="163"/>
      <c r="DYQ2" s="163"/>
      <c r="DYR2" s="163"/>
      <c r="DYS2" s="163"/>
      <c r="DYT2" s="163"/>
      <c r="DYU2" s="163"/>
      <c r="DYV2" s="163"/>
      <c r="DYW2" s="163"/>
      <c r="DYX2" s="163"/>
      <c r="DYY2" s="163"/>
      <c r="DYZ2" s="163"/>
      <c r="DZA2" s="163"/>
      <c r="DZB2" s="163"/>
      <c r="DZC2" s="163"/>
      <c r="DZD2" s="163"/>
      <c r="DZE2" s="163"/>
      <c r="DZF2" s="163"/>
      <c r="DZG2" s="163"/>
      <c r="DZH2" s="163"/>
      <c r="DZI2" s="163"/>
      <c r="DZJ2" s="163"/>
      <c r="DZK2" s="163"/>
      <c r="DZL2" s="163"/>
      <c r="DZM2" s="163"/>
      <c r="DZN2" s="163"/>
      <c r="DZO2" s="163"/>
      <c r="DZP2" s="163"/>
      <c r="DZQ2" s="163"/>
      <c r="DZR2" s="163"/>
      <c r="DZS2" s="163"/>
      <c r="DZT2" s="163"/>
      <c r="DZU2" s="163"/>
      <c r="DZV2" s="163"/>
      <c r="DZW2" s="163"/>
      <c r="DZX2" s="163"/>
      <c r="DZY2" s="163"/>
      <c r="DZZ2" s="163"/>
      <c r="EAA2" s="163"/>
      <c r="EAB2" s="163"/>
      <c r="EAC2" s="163"/>
      <c r="EAD2" s="163"/>
      <c r="EAE2" s="163"/>
      <c r="EAF2" s="163"/>
      <c r="EAG2" s="163"/>
      <c r="EAH2" s="163"/>
      <c r="EAI2" s="163"/>
      <c r="EAJ2" s="163"/>
      <c r="EAK2" s="163"/>
      <c r="EAL2" s="163"/>
      <c r="EAM2" s="163"/>
      <c r="EAN2" s="163"/>
      <c r="EAO2" s="163"/>
      <c r="EAP2" s="163"/>
      <c r="EAQ2" s="163"/>
      <c r="EAR2" s="163"/>
      <c r="EAS2" s="163"/>
      <c r="EAT2" s="163"/>
      <c r="EAU2" s="163"/>
      <c r="EAV2" s="163"/>
      <c r="EAW2" s="163"/>
      <c r="EAX2" s="163"/>
      <c r="EAY2" s="163"/>
      <c r="EAZ2" s="163"/>
      <c r="EBA2" s="163"/>
      <c r="EBB2" s="163"/>
      <c r="EBC2" s="163"/>
      <c r="EBD2" s="163"/>
      <c r="EBE2" s="163"/>
      <c r="EBF2" s="163"/>
      <c r="EBG2" s="163"/>
      <c r="EBH2" s="163"/>
      <c r="EBI2" s="163"/>
      <c r="EBJ2" s="163"/>
      <c r="EBK2" s="163"/>
      <c r="EBL2" s="163"/>
      <c r="EBM2" s="163"/>
      <c r="EBN2" s="163"/>
      <c r="EBO2" s="163"/>
      <c r="EBP2" s="163"/>
      <c r="EBQ2" s="163"/>
      <c r="EBR2" s="163"/>
      <c r="EBS2" s="163"/>
      <c r="EBT2" s="163"/>
      <c r="EBU2" s="163"/>
      <c r="EBV2" s="163"/>
      <c r="EBW2" s="163"/>
      <c r="EBX2" s="163"/>
      <c r="EBY2" s="163"/>
      <c r="EBZ2" s="163"/>
      <c r="ECA2" s="163"/>
      <c r="ECB2" s="163"/>
      <c r="ECC2" s="163"/>
      <c r="ECD2" s="163"/>
      <c r="ECE2" s="163"/>
      <c r="ECF2" s="163"/>
      <c r="ECG2" s="163"/>
      <c r="ECH2" s="163"/>
      <c r="ECI2" s="163"/>
      <c r="ECJ2" s="163"/>
      <c r="ECK2" s="163"/>
      <c r="ECL2" s="163"/>
      <c r="ECM2" s="163"/>
      <c r="ECN2" s="163"/>
      <c r="ECO2" s="163"/>
      <c r="ECP2" s="163"/>
      <c r="ECQ2" s="163"/>
      <c r="ECR2" s="163"/>
      <c r="ECS2" s="163"/>
      <c r="ECT2" s="163"/>
      <c r="ECU2" s="163"/>
      <c r="ECV2" s="163"/>
      <c r="ECW2" s="163"/>
      <c r="ECX2" s="163"/>
      <c r="ECY2" s="163"/>
      <c r="ECZ2" s="163"/>
      <c r="EDA2" s="163"/>
      <c r="EDB2" s="163"/>
      <c r="EDC2" s="163"/>
      <c r="EDD2" s="163"/>
      <c r="EDE2" s="163"/>
      <c r="EDF2" s="163"/>
      <c r="EDG2" s="163"/>
      <c r="EDH2" s="163"/>
      <c r="EDI2" s="163"/>
      <c r="EDJ2" s="163"/>
      <c r="EDK2" s="163"/>
      <c r="EDL2" s="163"/>
      <c r="EDM2" s="163"/>
      <c r="EDN2" s="163"/>
      <c r="EDO2" s="163"/>
      <c r="EDP2" s="163"/>
      <c r="EDQ2" s="163"/>
      <c r="EDR2" s="163"/>
      <c r="EDS2" s="163"/>
      <c r="EDT2" s="163"/>
      <c r="EDU2" s="163"/>
      <c r="EDV2" s="163"/>
      <c r="EDW2" s="163"/>
      <c r="EDX2" s="163"/>
      <c r="EDY2" s="163"/>
      <c r="EDZ2" s="163"/>
      <c r="EEA2" s="163"/>
      <c r="EEB2" s="163"/>
      <c r="EEC2" s="163"/>
      <c r="EED2" s="163"/>
      <c r="EEE2" s="163"/>
      <c r="EEF2" s="163"/>
      <c r="EEG2" s="163"/>
      <c r="EEH2" s="163"/>
      <c r="EEI2" s="163"/>
      <c r="EEJ2" s="163"/>
      <c r="EEK2" s="163"/>
      <c r="EEL2" s="163"/>
      <c r="EEM2" s="163"/>
      <c r="EEN2" s="163"/>
      <c r="EEO2" s="163"/>
      <c r="EEP2" s="163"/>
      <c r="EEQ2" s="163"/>
      <c r="EER2" s="163"/>
      <c r="EES2" s="163"/>
      <c r="EET2" s="163"/>
      <c r="EEU2" s="163"/>
      <c r="EEV2" s="163"/>
      <c r="EEW2" s="163"/>
      <c r="EEX2" s="163"/>
      <c r="EEY2" s="163"/>
      <c r="EEZ2" s="163"/>
      <c r="EFA2" s="163"/>
      <c r="EFB2" s="163"/>
      <c r="EFC2" s="163"/>
      <c r="EFD2" s="163"/>
      <c r="EFE2" s="163"/>
      <c r="EFF2" s="163"/>
      <c r="EFG2" s="163"/>
      <c r="EFH2" s="163"/>
      <c r="EFI2" s="163"/>
      <c r="EFJ2" s="163"/>
      <c r="EFK2" s="163"/>
      <c r="EFL2" s="163"/>
      <c r="EFM2" s="163"/>
      <c r="EFN2" s="163"/>
      <c r="EFO2" s="163"/>
      <c r="EFP2" s="163"/>
      <c r="EFQ2" s="163"/>
      <c r="EFR2" s="163"/>
      <c r="EFS2" s="163"/>
      <c r="EFT2" s="163"/>
      <c r="EFU2" s="163"/>
      <c r="EFV2" s="163"/>
      <c r="EFW2" s="163"/>
      <c r="EFX2" s="163"/>
      <c r="EFY2" s="163"/>
      <c r="EFZ2" s="163"/>
      <c r="EGA2" s="163"/>
      <c r="EGB2" s="163"/>
      <c r="EGC2" s="163"/>
      <c r="EGD2" s="163"/>
      <c r="EGE2" s="163"/>
      <c r="EGF2" s="163"/>
      <c r="EGG2" s="163"/>
      <c r="EGH2" s="163"/>
      <c r="EGI2" s="163"/>
      <c r="EGJ2" s="163"/>
      <c r="EGK2" s="163"/>
      <c r="EGL2" s="163"/>
      <c r="EGM2" s="163"/>
      <c r="EGN2" s="163"/>
      <c r="EGO2" s="163"/>
      <c r="EGP2" s="163"/>
      <c r="EGQ2" s="163"/>
      <c r="EGR2" s="163"/>
      <c r="EGS2" s="163"/>
      <c r="EGT2" s="163"/>
      <c r="EGU2" s="163"/>
      <c r="EGV2" s="163"/>
      <c r="EGW2" s="163"/>
      <c r="EGX2" s="163"/>
      <c r="EGY2" s="163"/>
      <c r="EGZ2" s="163"/>
      <c r="EHA2" s="163"/>
      <c r="EHB2" s="163"/>
      <c r="EHC2" s="163"/>
      <c r="EHD2" s="163"/>
      <c r="EHE2" s="163"/>
      <c r="EHF2" s="163"/>
      <c r="EHG2" s="163"/>
      <c r="EHH2" s="163"/>
      <c r="EHI2" s="163"/>
      <c r="EHJ2" s="163"/>
      <c r="EHK2" s="163"/>
      <c r="EHL2" s="163"/>
      <c r="EHM2" s="163"/>
      <c r="EHN2" s="163"/>
      <c r="EHO2" s="163"/>
      <c r="EHP2" s="163"/>
      <c r="EHQ2" s="163"/>
      <c r="EHR2" s="163"/>
      <c r="EHS2" s="163"/>
      <c r="EHT2" s="163"/>
      <c r="EHU2" s="163"/>
      <c r="EHV2" s="163"/>
      <c r="EHW2" s="163"/>
      <c r="EHX2" s="163"/>
      <c r="EHY2" s="163"/>
      <c r="EHZ2" s="163"/>
      <c r="EIA2" s="163"/>
      <c r="EIB2" s="163"/>
      <c r="EIC2" s="163"/>
      <c r="EID2" s="163"/>
      <c r="EIE2" s="163"/>
      <c r="EIF2" s="163"/>
      <c r="EIG2" s="163"/>
      <c r="EIH2" s="163"/>
      <c r="EII2" s="163"/>
      <c r="EIJ2" s="163"/>
      <c r="EIK2" s="163"/>
      <c r="EIL2" s="163"/>
      <c r="EIM2" s="163"/>
      <c r="EIN2" s="163"/>
      <c r="EIO2" s="163"/>
      <c r="EIP2" s="163"/>
      <c r="EIQ2" s="163"/>
      <c r="EIR2" s="163"/>
      <c r="EIS2" s="163"/>
      <c r="EIT2" s="163"/>
      <c r="EIU2" s="163"/>
      <c r="EIV2" s="163"/>
      <c r="EIW2" s="163"/>
      <c r="EIX2" s="163"/>
      <c r="EIY2" s="163"/>
      <c r="EIZ2" s="163"/>
      <c r="EJA2" s="163"/>
      <c r="EJB2" s="163"/>
      <c r="EJC2" s="163"/>
      <c r="EJD2" s="163"/>
      <c r="EJE2" s="163"/>
      <c r="EJF2" s="163"/>
      <c r="EJG2" s="163"/>
      <c r="EJH2" s="163"/>
      <c r="EJI2" s="163"/>
      <c r="EJJ2" s="163"/>
      <c r="EJK2" s="163"/>
      <c r="EJL2" s="163"/>
      <c r="EJM2" s="163"/>
      <c r="EJN2" s="163"/>
      <c r="EJO2" s="163"/>
      <c r="EJP2" s="163"/>
      <c r="EJQ2" s="163"/>
      <c r="EJR2" s="163"/>
      <c r="EJS2" s="163"/>
      <c r="EJT2" s="163"/>
      <c r="EJU2" s="163"/>
      <c r="EJV2" s="163"/>
      <c r="EJW2" s="163"/>
      <c r="EJX2" s="163"/>
      <c r="EJY2" s="163"/>
      <c r="EJZ2" s="163"/>
      <c r="EKA2" s="163"/>
      <c r="EKB2" s="163"/>
      <c r="EKC2" s="163"/>
      <c r="EKD2" s="163"/>
      <c r="EKE2" s="163"/>
      <c r="EKF2" s="163"/>
      <c r="EKG2" s="163"/>
      <c r="EKH2" s="163"/>
      <c r="EKI2" s="163"/>
      <c r="EKJ2" s="163"/>
      <c r="EKK2" s="163"/>
      <c r="EKL2" s="163"/>
      <c r="EKM2" s="163"/>
      <c r="EKN2" s="163"/>
      <c r="EKO2" s="163"/>
      <c r="EKP2" s="163"/>
      <c r="EKQ2" s="163"/>
      <c r="EKR2" s="163"/>
      <c r="EKS2" s="163"/>
      <c r="EKT2" s="163"/>
      <c r="EKU2" s="163"/>
      <c r="EKV2" s="163"/>
      <c r="EKW2" s="163"/>
      <c r="EKX2" s="163"/>
      <c r="EKY2" s="163"/>
      <c r="EKZ2" s="163"/>
      <c r="ELA2" s="163"/>
      <c r="ELB2" s="163"/>
      <c r="ELC2" s="163"/>
      <c r="ELD2" s="163"/>
      <c r="ELE2" s="163"/>
      <c r="ELF2" s="163"/>
      <c r="ELG2" s="163"/>
      <c r="ELH2" s="163"/>
      <c r="ELI2" s="163"/>
      <c r="ELJ2" s="163"/>
      <c r="ELK2" s="163"/>
      <c r="ELL2" s="163"/>
      <c r="ELM2" s="163"/>
      <c r="ELN2" s="163"/>
      <c r="ELO2" s="163"/>
      <c r="ELP2" s="163"/>
      <c r="ELQ2" s="163"/>
      <c r="ELR2" s="163"/>
      <c r="ELS2" s="163"/>
      <c r="ELT2" s="163"/>
      <c r="ELU2" s="163"/>
      <c r="ELV2" s="163"/>
      <c r="ELW2" s="163"/>
      <c r="ELX2" s="163"/>
      <c r="ELY2" s="163"/>
      <c r="ELZ2" s="163"/>
      <c r="EMA2" s="163"/>
      <c r="EMB2" s="163"/>
      <c r="EMC2" s="163"/>
      <c r="EMD2" s="163"/>
      <c r="EME2" s="163"/>
      <c r="EMF2" s="163"/>
      <c r="EMG2" s="163"/>
      <c r="EMH2" s="163"/>
      <c r="EMI2" s="163"/>
      <c r="EMJ2" s="163"/>
      <c r="EMK2" s="163"/>
      <c r="EML2" s="163"/>
      <c r="EMM2" s="163"/>
      <c r="EMN2" s="163"/>
      <c r="EMO2" s="163"/>
      <c r="EMP2" s="163"/>
      <c r="EMQ2" s="163"/>
      <c r="EMR2" s="163"/>
      <c r="EMS2" s="163"/>
      <c r="EMT2" s="163"/>
      <c r="EMU2" s="163"/>
      <c r="EMV2" s="163"/>
      <c r="EMW2" s="163"/>
      <c r="EMX2" s="163"/>
      <c r="EMY2" s="163"/>
      <c r="EMZ2" s="163"/>
      <c r="ENA2" s="163"/>
      <c r="ENB2" s="163"/>
      <c r="ENC2" s="163"/>
      <c r="END2" s="163"/>
      <c r="ENE2" s="163"/>
      <c r="ENF2" s="163"/>
      <c r="ENG2" s="163"/>
      <c r="ENH2" s="163"/>
      <c r="ENI2" s="163"/>
      <c r="ENJ2" s="163"/>
      <c r="ENK2" s="163"/>
      <c r="ENL2" s="163"/>
      <c r="ENM2" s="163"/>
      <c r="ENN2" s="163"/>
      <c r="ENO2" s="163"/>
      <c r="ENP2" s="163"/>
      <c r="ENQ2" s="163"/>
      <c r="ENR2" s="163"/>
      <c r="ENS2" s="163"/>
      <c r="ENT2" s="163"/>
      <c r="ENU2" s="163"/>
      <c r="ENV2" s="163"/>
      <c r="ENW2" s="163"/>
      <c r="ENX2" s="163"/>
      <c r="ENY2" s="163"/>
      <c r="ENZ2" s="163"/>
      <c r="EOA2" s="163"/>
      <c r="EOB2" s="163"/>
      <c r="EOC2" s="163"/>
      <c r="EOD2" s="163"/>
      <c r="EOE2" s="163"/>
      <c r="EOF2" s="163"/>
      <c r="EOG2" s="163"/>
      <c r="EOH2" s="163"/>
      <c r="EOI2" s="163"/>
      <c r="EOJ2" s="163"/>
      <c r="EOK2" s="163"/>
      <c r="EOL2" s="163"/>
      <c r="EOM2" s="163"/>
      <c r="EON2" s="163"/>
      <c r="EOO2" s="163"/>
      <c r="EOP2" s="163"/>
      <c r="EOQ2" s="163"/>
      <c r="EOR2" s="163"/>
      <c r="EOS2" s="163"/>
      <c r="EOT2" s="163"/>
      <c r="EOU2" s="163"/>
      <c r="EOV2" s="163"/>
      <c r="EOW2" s="163"/>
      <c r="EOX2" s="163"/>
      <c r="EOY2" s="163"/>
      <c r="EOZ2" s="163"/>
      <c r="EPA2" s="163"/>
      <c r="EPB2" s="163"/>
      <c r="EPC2" s="163"/>
      <c r="EPD2" s="163"/>
      <c r="EPE2" s="163"/>
      <c r="EPF2" s="163"/>
      <c r="EPG2" s="163"/>
      <c r="EPH2" s="163"/>
      <c r="EPI2" s="163"/>
      <c r="EPJ2" s="163"/>
      <c r="EPK2" s="163"/>
      <c r="EPL2" s="163"/>
      <c r="EPM2" s="163"/>
      <c r="EPN2" s="163"/>
      <c r="EPO2" s="163"/>
      <c r="EPP2" s="163"/>
      <c r="EPQ2" s="163"/>
      <c r="EPR2" s="163"/>
      <c r="EPS2" s="163"/>
      <c r="EPT2" s="163"/>
      <c r="EPU2" s="163"/>
      <c r="EPV2" s="163"/>
      <c r="EPW2" s="163"/>
      <c r="EPX2" s="163"/>
      <c r="EPY2" s="163"/>
      <c r="EPZ2" s="163"/>
      <c r="EQA2" s="163"/>
      <c r="EQB2" s="163"/>
      <c r="EQC2" s="163"/>
      <c r="EQD2" s="163"/>
      <c r="EQE2" s="163"/>
      <c r="EQF2" s="163"/>
      <c r="EQG2" s="163"/>
      <c r="EQH2" s="163"/>
      <c r="EQI2" s="163"/>
      <c r="EQJ2" s="163"/>
      <c r="EQK2" s="163"/>
      <c r="EQL2" s="163"/>
      <c r="EQM2" s="163"/>
      <c r="EQN2" s="163"/>
      <c r="EQO2" s="163"/>
      <c r="EQP2" s="163"/>
      <c r="EQQ2" s="163"/>
      <c r="EQR2" s="163"/>
      <c r="EQS2" s="163"/>
      <c r="EQT2" s="163"/>
      <c r="EQU2" s="163"/>
      <c r="EQV2" s="163"/>
      <c r="EQW2" s="163"/>
      <c r="EQX2" s="163"/>
      <c r="EQY2" s="163"/>
      <c r="EQZ2" s="163"/>
      <c r="ERA2" s="163"/>
      <c r="ERB2" s="163"/>
      <c r="ERC2" s="163"/>
      <c r="ERD2" s="163"/>
      <c r="ERE2" s="163"/>
      <c r="ERF2" s="163"/>
      <c r="ERG2" s="163"/>
      <c r="ERH2" s="163"/>
      <c r="ERI2" s="163"/>
      <c r="ERJ2" s="163"/>
      <c r="ERK2" s="163"/>
      <c r="ERL2" s="163"/>
      <c r="ERM2" s="163"/>
      <c r="ERN2" s="163"/>
      <c r="ERO2" s="163"/>
      <c r="ERP2" s="163"/>
      <c r="ERQ2" s="163"/>
      <c r="ERR2" s="163"/>
      <c r="ERS2" s="163"/>
      <c r="ERT2" s="163"/>
      <c r="ERU2" s="163"/>
      <c r="ERV2" s="163"/>
      <c r="ERW2" s="163"/>
      <c r="ERX2" s="163"/>
      <c r="ERY2" s="163"/>
      <c r="ERZ2" s="163"/>
      <c r="ESA2" s="163"/>
      <c r="ESB2" s="163"/>
      <c r="ESC2" s="163"/>
      <c r="ESD2" s="163"/>
      <c r="ESE2" s="163"/>
      <c r="ESF2" s="163"/>
      <c r="ESG2" s="163"/>
      <c r="ESH2" s="163"/>
      <c r="ESI2" s="163"/>
      <c r="ESJ2" s="163"/>
      <c r="ESK2" s="163"/>
      <c r="ESL2" s="163"/>
      <c r="ESM2" s="163"/>
      <c r="ESN2" s="163"/>
      <c r="ESO2" s="163"/>
      <c r="ESP2" s="163"/>
      <c r="ESQ2" s="163"/>
      <c r="ESR2" s="163"/>
      <c r="ESS2" s="163"/>
      <c r="EST2" s="163"/>
      <c r="ESU2" s="163"/>
      <c r="ESV2" s="163"/>
      <c r="ESW2" s="163"/>
      <c r="ESX2" s="163"/>
      <c r="ESY2" s="163"/>
      <c r="ESZ2" s="163"/>
      <c r="ETA2" s="163"/>
      <c r="ETB2" s="163"/>
      <c r="ETC2" s="163"/>
      <c r="ETD2" s="163"/>
      <c r="ETE2" s="163"/>
      <c r="ETF2" s="163"/>
      <c r="ETG2" s="163"/>
      <c r="ETH2" s="163"/>
      <c r="ETI2" s="163"/>
      <c r="ETJ2" s="163"/>
      <c r="ETK2" s="163"/>
      <c r="ETL2" s="163"/>
      <c r="ETM2" s="163"/>
      <c r="ETN2" s="163"/>
      <c r="ETO2" s="163"/>
      <c r="ETP2" s="163"/>
      <c r="ETQ2" s="163"/>
      <c r="ETR2" s="163"/>
      <c r="ETS2" s="163"/>
      <c r="ETT2" s="163"/>
      <c r="ETU2" s="163"/>
      <c r="ETV2" s="163"/>
      <c r="ETW2" s="163"/>
      <c r="ETX2" s="163"/>
      <c r="ETY2" s="163"/>
      <c r="ETZ2" s="163"/>
      <c r="EUA2" s="163"/>
      <c r="EUB2" s="163"/>
      <c r="EUC2" s="163"/>
      <c r="EUD2" s="163"/>
      <c r="EUE2" s="163"/>
      <c r="EUF2" s="163"/>
      <c r="EUG2" s="163"/>
      <c r="EUH2" s="163"/>
      <c r="EUI2" s="163"/>
      <c r="EUJ2" s="163"/>
      <c r="EUK2" s="163"/>
      <c r="EUL2" s="163"/>
      <c r="EUM2" s="163"/>
      <c r="EUN2" s="163"/>
      <c r="EUO2" s="163"/>
      <c r="EUP2" s="163"/>
      <c r="EUQ2" s="163"/>
      <c r="EUR2" s="163"/>
      <c r="EUS2" s="163"/>
      <c r="EUT2" s="163"/>
      <c r="EUU2" s="163"/>
      <c r="EUV2" s="163"/>
      <c r="EUW2" s="163"/>
      <c r="EUX2" s="163"/>
      <c r="EUY2" s="163"/>
      <c r="EUZ2" s="163"/>
      <c r="EVA2" s="163"/>
      <c r="EVB2" s="163"/>
      <c r="EVC2" s="163"/>
      <c r="EVD2" s="163"/>
      <c r="EVE2" s="163"/>
      <c r="EVF2" s="163"/>
      <c r="EVG2" s="163"/>
      <c r="EVH2" s="163"/>
      <c r="EVI2" s="163"/>
      <c r="EVJ2" s="163"/>
      <c r="EVK2" s="163"/>
      <c r="EVL2" s="163"/>
      <c r="EVM2" s="163"/>
      <c r="EVN2" s="163"/>
      <c r="EVO2" s="163"/>
      <c r="EVP2" s="163"/>
      <c r="EVQ2" s="163"/>
      <c r="EVR2" s="163"/>
      <c r="EVS2" s="163"/>
      <c r="EVT2" s="163"/>
      <c r="EVU2" s="163"/>
      <c r="EVV2" s="163"/>
      <c r="EVW2" s="163"/>
      <c r="EVX2" s="163"/>
      <c r="EVY2" s="163"/>
      <c r="EVZ2" s="163"/>
      <c r="EWA2" s="163"/>
      <c r="EWB2" s="163"/>
      <c r="EWC2" s="163"/>
      <c r="EWD2" s="163"/>
      <c r="EWE2" s="163"/>
      <c r="EWF2" s="163"/>
      <c r="EWG2" s="163"/>
      <c r="EWH2" s="163"/>
      <c r="EWI2" s="163"/>
      <c r="EWJ2" s="163"/>
      <c r="EWK2" s="163"/>
      <c r="EWL2" s="163"/>
      <c r="EWM2" s="163"/>
      <c r="EWN2" s="163"/>
      <c r="EWO2" s="163"/>
      <c r="EWP2" s="163"/>
      <c r="EWQ2" s="163"/>
      <c r="EWR2" s="163"/>
      <c r="EWS2" s="163"/>
      <c r="EWT2" s="163"/>
      <c r="EWU2" s="163"/>
      <c r="EWV2" s="163"/>
      <c r="EWW2" s="163"/>
      <c r="EWX2" s="163"/>
      <c r="EWY2" s="163"/>
      <c r="EWZ2" s="163"/>
      <c r="EXA2" s="163"/>
      <c r="EXB2" s="163"/>
      <c r="EXC2" s="163"/>
      <c r="EXD2" s="163"/>
      <c r="EXE2" s="163"/>
      <c r="EXF2" s="163"/>
      <c r="EXG2" s="163"/>
      <c r="EXH2" s="163"/>
      <c r="EXI2" s="163"/>
      <c r="EXJ2" s="163"/>
      <c r="EXK2" s="163"/>
      <c r="EXL2" s="163"/>
      <c r="EXM2" s="163"/>
      <c r="EXN2" s="163"/>
      <c r="EXO2" s="163"/>
      <c r="EXP2" s="163"/>
      <c r="EXQ2" s="163"/>
      <c r="EXR2" s="163"/>
      <c r="EXS2" s="163"/>
      <c r="EXT2" s="163"/>
      <c r="EXU2" s="163"/>
      <c r="EXV2" s="163"/>
      <c r="EXW2" s="163"/>
      <c r="EXX2" s="163"/>
      <c r="EXY2" s="163"/>
      <c r="EXZ2" s="163"/>
      <c r="EYA2" s="163"/>
      <c r="EYB2" s="163"/>
      <c r="EYC2" s="163"/>
      <c r="EYD2" s="163"/>
      <c r="EYE2" s="163"/>
      <c r="EYF2" s="163"/>
      <c r="EYG2" s="163"/>
      <c r="EYH2" s="163"/>
      <c r="EYI2" s="163"/>
      <c r="EYJ2" s="163"/>
      <c r="EYK2" s="163"/>
      <c r="EYL2" s="163"/>
      <c r="EYM2" s="163"/>
      <c r="EYN2" s="163"/>
      <c r="EYO2" s="163"/>
      <c r="EYP2" s="163"/>
      <c r="EYQ2" s="163"/>
      <c r="EYR2" s="163"/>
      <c r="EYS2" s="163"/>
      <c r="EYT2" s="163"/>
      <c r="EYU2" s="163"/>
      <c r="EYV2" s="163"/>
      <c r="EYW2" s="163"/>
      <c r="EYX2" s="163"/>
      <c r="EYY2" s="163"/>
      <c r="EYZ2" s="163"/>
      <c r="EZA2" s="163"/>
      <c r="EZB2" s="163"/>
      <c r="EZC2" s="163"/>
      <c r="EZD2" s="163"/>
      <c r="EZE2" s="163"/>
      <c r="EZF2" s="163"/>
      <c r="EZG2" s="163"/>
      <c r="EZH2" s="163"/>
      <c r="EZI2" s="163"/>
      <c r="EZJ2" s="163"/>
      <c r="EZK2" s="163"/>
      <c r="EZL2" s="163"/>
      <c r="EZM2" s="163"/>
      <c r="EZN2" s="163"/>
      <c r="EZO2" s="163"/>
      <c r="EZP2" s="163"/>
      <c r="EZQ2" s="163"/>
      <c r="EZR2" s="163"/>
      <c r="EZS2" s="163"/>
      <c r="EZT2" s="163"/>
      <c r="EZU2" s="163"/>
      <c r="EZV2" s="163"/>
      <c r="EZW2" s="163"/>
      <c r="EZX2" s="163"/>
      <c r="EZY2" s="163"/>
      <c r="EZZ2" s="163"/>
      <c r="FAA2" s="163"/>
      <c r="FAB2" s="163"/>
      <c r="FAC2" s="163"/>
      <c r="FAD2" s="163"/>
      <c r="FAE2" s="163"/>
      <c r="FAF2" s="163"/>
      <c r="FAG2" s="163"/>
      <c r="FAH2" s="163"/>
      <c r="FAI2" s="163"/>
      <c r="FAJ2" s="163"/>
      <c r="FAK2" s="163"/>
      <c r="FAL2" s="163"/>
      <c r="FAM2" s="163"/>
      <c r="FAN2" s="163"/>
      <c r="FAO2" s="163"/>
      <c r="FAP2" s="163"/>
      <c r="FAQ2" s="163"/>
      <c r="FAR2" s="163"/>
      <c r="FAS2" s="163"/>
      <c r="FAT2" s="163"/>
      <c r="FAU2" s="163"/>
      <c r="FAV2" s="163"/>
      <c r="FAW2" s="163"/>
      <c r="FAX2" s="163"/>
      <c r="FAY2" s="163"/>
      <c r="FAZ2" s="163"/>
      <c r="FBA2" s="163"/>
      <c r="FBB2" s="163"/>
      <c r="FBC2" s="163"/>
      <c r="FBD2" s="163"/>
      <c r="FBE2" s="163"/>
      <c r="FBF2" s="163"/>
      <c r="FBG2" s="163"/>
      <c r="FBH2" s="163"/>
      <c r="FBI2" s="163"/>
      <c r="FBJ2" s="163"/>
      <c r="FBK2" s="163"/>
      <c r="FBL2" s="163"/>
      <c r="FBM2" s="163"/>
      <c r="FBN2" s="163"/>
      <c r="FBO2" s="163"/>
      <c r="FBP2" s="163"/>
      <c r="FBQ2" s="163"/>
      <c r="FBR2" s="163"/>
      <c r="FBS2" s="163"/>
      <c r="FBT2" s="163"/>
      <c r="FBU2" s="163"/>
      <c r="FBV2" s="163"/>
      <c r="FBW2" s="163"/>
      <c r="FBX2" s="163"/>
      <c r="FBY2" s="163"/>
      <c r="FBZ2" s="163"/>
      <c r="FCA2" s="163"/>
      <c r="FCB2" s="163"/>
      <c r="FCC2" s="163"/>
      <c r="FCD2" s="163"/>
      <c r="FCE2" s="163"/>
      <c r="FCF2" s="163"/>
      <c r="FCG2" s="163"/>
      <c r="FCH2" s="163"/>
      <c r="FCI2" s="163"/>
      <c r="FCJ2" s="163"/>
      <c r="FCK2" s="163"/>
      <c r="FCL2" s="163"/>
      <c r="FCM2" s="163"/>
      <c r="FCN2" s="163"/>
      <c r="FCO2" s="163"/>
      <c r="FCP2" s="163"/>
      <c r="FCQ2" s="163"/>
      <c r="FCR2" s="163"/>
      <c r="FCS2" s="163"/>
      <c r="FCT2" s="163"/>
      <c r="FCU2" s="163"/>
      <c r="FCV2" s="163"/>
      <c r="FCW2" s="163"/>
      <c r="FCX2" s="163"/>
      <c r="FCY2" s="163"/>
      <c r="FCZ2" s="163"/>
      <c r="FDA2" s="163"/>
      <c r="FDB2" s="163"/>
      <c r="FDC2" s="163"/>
      <c r="FDD2" s="163"/>
      <c r="FDE2" s="163"/>
      <c r="FDF2" s="163"/>
      <c r="FDG2" s="163"/>
      <c r="FDH2" s="163"/>
      <c r="FDI2" s="163"/>
      <c r="FDJ2" s="163"/>
      <c r="FDK2" s="163"/>
      <c r="FDL2" s="163"/>
      <c r="FDM2" s="163"/>
      <c r="FDN2" s="163"/>
      <c r="FDO2" s="163"/>
      <c r="FDP2" s="163"/>
      <c r="FDQ2" s="163"/>
      <c r="FDR2" s="163"/>
      <c r="FDS2" s="163"/>
      <c r="FDT2" s="163"/>
      <c r="FDU2" s="163"/>
      <c r="FDV2" s="163"/>
      <c r="FDW2" s="163"/>
      <c r="FDX2" s="163"/>
      <c r="FDY2" s="163"/>
      <c r="FDZ2" s="163"/>
      <c r="FEA2" s="163"/>
      <c r="FEB2" s="163"/>
      <c r="FEC2" s="163"/>
      <c r="FED2" s="163"/>
      <c r="FEE2" s="163"/>
      <c r="FEF2" s="163"/>
      <c r="FEG2" s="163"/>
      <c r="FEH2" s="163"/>
      <c r="FEI2" s="163"/>
      <c r="FEJ2" s="163"/>
      <c r="FEK2" s="163"/>
      <c r="FEL2" s="163"/>
      <c r="FEM2" s="163"/>
      <c r="FEN2" s="163"/>
      <c r="FEO2" s="163"/>
      <c r="FEP2" s="163"/>
      <c r="FEQ2" s="163"/>
      <c r="FER2" s="163"/>
      <c r="FES2" s="163"/>
      <c r="FET2" s="163"/>
      <c r="FEU2" s="163"/>
      <c r="FEV2" s="163"/>
      <c r="FEW2" s="163"/>
      <c r="FEX2" s="163"/>
      <c r="FEY2" s="163"/>
      <c r="FEZ2" s="163"/>
      <c r="FFA2" s="163"/>
      <c r="FFB2" s="163"/>
      <c r="FFC2" s="163"/>
      <c r="FFD2" s="163"/>
      <c r="FFE2" s="163"/>
      <c r="FFF2" s="163"/>
      <c r="FFG2" s="163"/>
      <c r="FFH2" s="163"/>
      <c r="FFI2" s="163"/>
      <c r="FFJ2" s="163"/>
      <c r="FFK2" s="163"/>
      <c r="FFL2" s="163"/>
      <c r="FFM2" s="163"/>
      <c r="FFN2" s="163"/>
      <c r="FFO2" s="163"/>
      <c r="FFP2" s="163"/>
      <c r="FFQ2" s="163"/>
      <c r="FFR2" s="163"/>
      <c r="FFS2" s="163"/>
      <c r="FFT2" s="163"/>
      <c r="FFU2" s="163"/>
      <c r="FFV2" s="163"/>
      <c r="FFW2" s="163"/>
      <c r="FFX2" s="163"/>
      <c r="FFY2" s="163"/>
      <c r="FFZ2" s="163"/>
      <c r="FGA2" s="163"/>
      <c r="FGB2" s="163"/>
      <c r="FGC2" s="163"/>
      <c r="FGD2" s="163"/>
      <c r="FGE2" s="163"/>
      <c r="FGF2" s="163"/>
      <c r="FGG2" s="163"/>
      <c r="FGH2" s="163"/>
      <c r="FGI2" s="163"/>
      <c r="FGJ2" s="163"/>
      <c r="FGK2" s="163"/>
      <c r="FGL2" s="163"/>
      <c r="FGM2" s="163"/>
      <c r="FGN2" s="163"/>
      <c r="FGO2" s="163"/>
      <c r="FGP2" s="163"/>
      <c r="FGQ2" s="163"/>
      <c r="FGR2" s="163"/>
      <c r="FGS2" s="163"/>
      <c r="FGT2" s="163"/>
      <c r="FGU2" s="163"/>
      <c r="FGV2" s="163"/>
      <c r="FGW2" s="163"/>
      <c r="FGX2" s="163"/>
      <c r="FGY2" s="163"/>
      <c r="FGZ2" s="163"/>
      <c r="FHA2" s="163"/>
      <c r="FHB2" s="163"/>
      <c r="FHC2" s="163"/>
      <c r="FHD2" s="163"/>
      <c r="FHE2" s="163"/>
      <c r="FHF2" s="163"/>
      <c r="FHG2" s="163"/>
      <c r="FHH2" s="163"/>
      <c r="FHI2" s="163"/>
      <c r="FHJ2" s="163"/>
      <c r="FHK2" s="163"/>
      <c r="FHL2" s="163"/>
      <c r="FHM2" s="163"/>
      <c r="FHN2" s="163"/>
      <c r="FHO2" s="163"/>
      <c r="FHP2" s="163"/>
      <c r="FHQ2" s="163"/>
      <c r="FHR2" s="163"/>
      <c r="FHS2" s="163"/>
      <c r="FHT2" s="163"/>
      <c r="FHU2" s="163"/>
      <c r="FHV2" s="163"/>
      <c r="FHW2" s="163"/>
      <c r="FHX2" s="163"/>
      <c r="FHY2" s="163"/>
      <c r="FHZ2" s="163"/>
      <c r="FIA2" s="163"/>
      <c r="FIB2" s="163"/>
      <c r="FIC2" s="163"/>
      <c r="FID2" s="163"/>
      <c r="FIE2" s="163"/>
      <c r="FIF2" s="163"/>
      <c r="FIG2" s="163"/>
      <c r="FIH2" s="163"/>
      <c r="FII2" s="163"/>
      <c r="FIJ2" s="163"/>
      <c r="FIK2" s="163"/>
      <c r="FIL2" s="163"/>
      <c r="FIM2" s="163"/>
      <c r="FIN2" s="163"/>
      <c r="FIO2" s="163"/>
      <c r="FIP2" s="163"/>
      <c r="FIQ2" s="163"/>
      <c r="FIR2" s="163"/>
      <c r="FIS2" s="163"/>
      <c r="FIT2" s="163"/>
      <c r="FIU2" s="163"/>
      <c r="FIV2" s="163"/>
      <c r="FIW2" s="163"/>
      <c r="FIX2" s="163"/>
      <c r="FIY2" s="163"/>
      <c r="FIZ2" s="163"/>
      <c r="FJA2" s="163"/>
      <c r="FJB2" s="163"/>
      <c r="FJC2" s="163"/>
      <c r="FJD2" s="163"/>
      <c r="FJE2" s="163"/>
      <c r="FJF2" s="163"/>
      <c r="FJG2" s="163"/>
      <c r="FJH2" s="163"/>
      <c r="FJI2" s="163"/>
      <c r="FJJ2" s="163"/>
      <c r="FJK2" s="163"/>
      <c r="FJL2" s="163"/>
      <c r="FJM2" s="163"/>
      <c r="FJN2" s="163"/>
      <c r="FJO2" s="163"/>
      <c r="FJP2" s="163"/>
      <c r="FJQ2" s="163"/>
      <c r="FJR2" s="163"/>
      <c r="FJS2" s="163"/>
      <c r="FJT2" s="163"/>
      <c r="FJU2" s="163"/>
      <c r="FJV2" s="163"/>
      <c r="FJW2" s="163"/>
      <c r="FJX2" s="163"/>
      <c r="FJY2" s="163"/>
      <c r="FJZ2" s="163"/>
      <c r="FKA2" s="163"/>
      <c r="FKB2" s="163"/>
      <c r="FKC2" s="163"/>
      <c r="FKD2" s="163"/>
      <c r="FKE2" s="163"/>
      <c r="FKF2" s="163"/>
      <c r="FKG2" s="163"/>
      <c r="FKH2" s="163"/>
      <c r="FKI2" s="163"/>
      <c r="FKJ2" s="163"/>
      <c r="FKK2" s="163"/>
      <c r="FKL2" s="163"/>
      <c r="FKM2" s="163"/>
      <c r="FKN2" s="163"/>
      <c r="FKO2" s="163"/>
      <c r="FKP2" s="163"/>
      <c r="FKQ2" s="163"/>
      <c r="FKR2" s="163"/>
      <c r="FKS2" s="163"/>
      <c r="FKT2" s="163"/>
      <c r="FKU2" s="163"/>
      <c r="FKV2" s="163"/>
      <c r="FKW2" s="163"/>
      <c r="FKX2" s="163"/>
      <c r="FKY2" s="163"/>
      <c r="FKZ2" s="163"/>
      <c r="FLA2" s="163"/>
      <c r="FLB2" s="163"/>
      <c r="FLC2" s="163"/>
      <c r="FLD2" s="163"/>
      <c r="FLE2" s="163"/>
      <c r="FLF2" s="163"/>
      <c r="FLG2" s="163"/>
      <c r="FLH2" s="163"/>
      <c r="FLI2" s="163"/>
      <c r="FLJ2" s="163"/>
      <c r="FLK2" s="163"/>
      <c r="FLL2" s="163"/>
      <c r="FLM2" s="163"/>
      <c r="FLN2" s="163"/>
      <c r="FLO2" s="163"/>
      <c r="FLP2" s="163"/>
      <c r="FLQ2" s="163"/>
      <c r="FLR2" s="163"/>
      <c r="FLS2" s="163"/>
      <c r="FLT2" s="163"/>
      <c r="FLU2" s="163"/>
      <c r="FLV2" s="163"/>
      <c r="FLW2" s="163"/>
      <c r="FLX2" s="163"/>
      <c r="FLY2" s="163"/>
      <c r="FLZ2" s="163"/>
      <c r="FMA2" s="163"/>
      <c r="FMB2" s="163"/>
      <c r="FMC2" s="163"/>
      <c r="FMD2" s="163"/>
      <c r="FME2" s="163"/>
      <c r="FMF2" s="163"/>
      <c r="FMG2" s="163"/>
      <c r="FMH2" s="163"/>
      <c r="FMI2" s="163"/>
      <c r="FMJ2" s="163"/>
      <c r="FMK2" s="163"/>
      <c r="FML2" s="163"/>
      <c r="FMM2" s="163"/>
      <c r="FMN2" s="163"/>
      <c r="FMO2" s="163"/>
      <c r="FMP2" s="163"/>
      <c r="FMQ2" s="163"/>
      <c r="FMR2" s="163"/>
      <c r="FMS2" s="163"/>
      <c r="FMT2" s="163"/>
      <c r="FMU2" s="163"/>
      <c r="FMV2" s="163"/>
      <c r="FMW2" s="163"/>
      <c r="FMX2" s="163"/>
      <c r="FMY2" s="163"/>
      <c r="FMZ2" s="163"/>
      <c r="FNA2" s="163"/>
      <c r="FNB2" s="163"/>
      <c r="FNC2" s="163"/>
      <c r="FND2" s="163"/>
      <c r="FNE2" s="163"/>
      <c r="FNF2" s="163"/>
      <c r="FNG2" s="163"/>
      <c r="FNH2" s="163"/>
      <c r="FNI2" s="163"/>
      <c r="FNJ2" s="163"/>
      <c r="FNK2" s="163"/>
      <c r="FNL2" s="163"/>
      <c r="FNM2" s="163"/>
      <c r="FNN2" s="163"/>
      <c r="FNO2" s="163"/>
      <c r="FNP2" s="163"/>
      <c r="FNQ2" s="163"/>
      <c r="FNR2" s="163"/>
      <c r="FNS2" s="163"/>
      <c r="FNT2" s="163"/>
      <c r="FNU2" s="163"/>
      <c r="FNV2" s="163"/>
      <c r="FNW2" s="163"/>
      <c r="FNX2" s="163"/>
      <c r="FNY2" s="163"/>
      <c r="FNZ2" s="163"/>
      <c r="FOA2" s="163"/>
      <c r="FOB2" s="163"/>
      <c r="FOC2" s="163"/>
      <c r="FOD2" s="163"/>
      <c r="FOE2" s="163"/>
      <c r="FOF2" s="163"/>
      <c r="FOG2" s="163"/>
      <c r="FOH2" s="163"/>
      <c r="FOI2" s="163"/>
      <c r="FOJ2" s="163"/>
      <c r="FOK2" s="163"/>
      <c r="FOL2" s="163"/>
      <c r="FOM2" s="163"/>
      <c r="FON2" s="163"/>
      <c r="FOO2" s="163"/>
      <c r="FOP2" s="163"/>
      <c r="FOQ2" s="163"/>
      <c r="FOR2" s="163"/>
      <c r="FOS2" s="163"/>
      <c r="FOT2" s="163"/>
      <c r="FOU2" s="163"/>
      <c r="FOV2" s="163"/>
      <c r="FOW2" s="163"/>
      <c r="FOX2" s="163"/>
      <c r="FOY2" s="163"/>
      <c r="FOZ2" s="163"/>
      <c r="FPA2" s="163"/>
      <c r="FPB2" s="163"/>
      <c r="FPC2" s="163"/>
      <c r="FPD2" s="163"/>
      <c r="FPE2" s="163"/>
      <c r="FPF2" s="163"/>
      <c r="FPG2" s="163"/>
      <c r="FPH2" s="163"/>
      <c r="FPI2" s="163"/>
      <c r="FPJ2" s="163"/>
      <c r="FPK2" s="163"/>
      <c r="FPL2" s="163"/>
      <c r="FPM2" s="163"/>
      <c r="FPN2" s="163"/>
      <c r="FPO2" s="163"/>
      <c r="FPP2" s="163"/>
      <c r="FPQ2" s="163"/>
      <c r="FPR2" s="163"/>
      <c r="FPS2" s="163"/>
      <c r="FPT2" s="163"/>
      <c r="FPU2" s="163"/>
      <c r="FPV2" s="163"/>
      <c r="FPW2" s="163"/>
      <c r="FPX2" s="163"/>
      <c r="FPY2" s="163"/>
      <c r="FPZ2" s="163"/>
      <c r="FQA2" s="163"/>
      <c r="FQB2" s="163"/>
      <c r="FQC2" s="163"/>
      <c r="FQD2" s="163"/>
      <c r="FQE2" s="163"/>
      <c r="FQF2" s="163"/>
      <c r="FQG2" s="163"/>
      <c r="FQH2" s="163"/>
      <c r="FQI2" s="163"/>
      <c r="FQJ2" s="163"/>
      <c r="FQK2" s="163"/>
      <c r="FQL2" s="163"/>
      <c r="FQM2" s="163"/>
      <c r="FQN2" s="163"/>
      <c r="FQO2" s="163"/>
      <c r="FQP2" s="163"/>
      <c r="FQQ2" s="163"/>
      <c r="FQR2" s="163"/>
      <c r="FQS2" s="163"/>
      <c r="FQT2" s="163"/>
      <c r="FQU2" s="163"/>
      <c r="FQV2" s="163"/>
      <c r="FQW2" s="163"/>
      <c r="FQX2" s="163"/>
      <c r="FQY2" s="163"/>
      <c r="FQZ2" s="163"/>
      <c r="FRA2" s="163"/>
      <c r="FRB2" s="163"/>
      <c r="FRC2" s="163"/>
      <c r="FRD2" s="163"/>
      <c r="FRE2" s="163"/>
      <c r="FRF2" s="163"/>
      <c r="FRG2" s="163"/>
      <c r="FRH2" s="163"/>
      <c r="FRI2" s="163"/>
      <c r="FRJ2" s="163"/>
      <c r="FRK2" s="163"/>
      <c r="FRL2" s="163"/>
      <c r="FRM2" s="163"/>
      <c r="FRN2" s="163"/>
      <c r="FRO2" s="163"/>
      <c r="FRP2" s="163"/>
      <c r="FRQ2" s="163"/>
      <c r="FRR2" s="163"/>
      <c r="FRS2" s="163"/>
      <c r="FRT2" s="163"/>
      <c r="FRU2" s="163"/>
      <c r="FRV2" s="163"/>
      <c r="FRW2" s="163"/>
      <c r="FRX2" s="163"/>
      <c r="FRY2" s="163"/>
      <c r="FRZ2" s="163"/>
      <c r="FSA2" s="163"/>
      <c r="FSB2" s="163"/>
      <c r="FSC2" s="163"/>
      <c r="FSD2" s="163"/>
      <c r="FSE2" s="163"/>
      <c r="FSF2" s="163"/>
      <c r="FSG2" s="163"/>
      <c r="FSH2" s="163"/>
      <c r="FSI2" s="163"/>
      <c r="FSJ2" s="163"/>
      <c r="FSK2" s="163"/>
      <c r="FSL2" s="163"/>
      <c r="FSM2" s="163"/>
      <c r="FSN2" s="163"/>
      <c r="FSO2" s="163"/>
      <c r="FSP2" s="163"/>
      <c r="FSQ2" s="163"/>
      <c r="FSR2" s="163"/>
      <c r="FSS2" s="163"/>
      <c r="FST2" s="163"/>
      <c r="FSU2" s="163"/>
      <c r="FSV2" s="163"/>
      <c r="FSW2" s="163"/>
      <c r="FSX2" s="163"/>
      <c r="FSY2" s="163"/>
      <c r="FSZ2" s="163"/>
      <c r="FTA2" s="163"/>
      <c r="FTB2" s="163"/>
      <c r="FTC2" s="163"/>
      <c r="FTD2" s="163"/>
      <c r="FTE2" s="163"/>
      <c r="FTF2" s="163"/>
      <c r="FTG2" s="163"/>
      <c r="FTH2" s="163"/>
      <c r="FTI2" s="163"/>
      <c r="FTJ2" s="163"/>
      <c r="FTK2" s="163"/>
      <c r="FTL2" s="163"/>
      <c r="FTM2" s="163"/>
      <c r="FTN2" s="163"/>
      <c r="FTO2" s="163"/>
      <c r="FTP2" s="163"/>
      <c r="FTQ2" s="163"/>
      <c r="FTR2" s="163"/>
      <c r="FTS2" s="163"/>
      <c r="FTT2" s="163"/>
      <c r="FTU2" s="163"/>
      <c r="FTV2" s="163"/>
      <c r="FTW2" s="163"/>
      <c r="FTX2" s="163"/>
      <c r="FTY2" s="163"/>
      <c r="FTZ2" s="163"/>
      <c r="FUA2" s="163"/>
      <c r="FUB2" s="163"/>
      <c r="FUC2" s="163"/>
      <c r="FUD2" s="163"/>
      <c r="FUE2" s="163"/>
      <c r="FUF2" s="163"/>
      <c r="FUG2" s="163"/>
      <c r="FUH2" s="163"/>
      <c r="FUI2" s="163"/>
      <c r="FUJ2" s="163"/>
      <c r="FUK2" s="163"/>
      <c r="FUL2" s="163"/>
      <c r="FUM2" s="163"/>
      <c r="FUN2" s="163"/>
      <c r="FUO2" s="163"/>
      <c r="FUP2" s="163"/>
      <c r="FUQ2" s="163"/>
      <c r="FUR2" s="163"/>
      <c r="FUS2" s="163"/>
      <c r="FUT2" s="163"/>
      <c r="FUU2" s="163"/>
      <c r="FUV2" s="163"/>
      <c r="FUW2" s="163"/>
      <c r="FUX2" s="163"/>
      <c r="FUY2" s="163"/>
      <c r="FUZ2" s="163"/>
      <c r="FVA2" s="163"/>
      <c r="FVB2" s="163"/>
      <c r="FVC2" s="163"/>
      <c r="FVD2" s="163"/>
      <c r="FVE2" s="163"/>
      <c r="FVF2" s="163"/>
      <c r="FVG2" s="163"/>
      <c r="FVH2" s="163"/>
      <c r="FVI2" s="163"/>
      <c r="FVJ2" s="163"/>
      <c r="FVK2" s="163"/>
      <c r="FVL2" s="163"/>
      <c r="FVM2" s="163"/>
      <c r="FVN2" s="163"/>
      <c r="FVO2" s="163"/>
      <c r="FVP2" s="163"/>
      <c r="FVQ2" s="163"/>
      <c r="FVR2" s="163"/>
      <c r="FVS2" s="163"/>
      <c r="FVT2" s="163"/>
      <c r="FVU2" s="163"/>
      <c r="FVV2" s="163"/>
      <c r="FVW2" s="163"/>
      <c r="FVX2" s="163"/>
      <c r="FVY2" s="163"/>
      <c r="FVZ2" s="163"/>
      <c r="FWA2" s="163"/>
      <c r="FWB2" s="163"/>
      <c r="FWC2" s="163"/>
      <c r="FWD2" s="163"/>
      <c r="FWE2" s="163"/>
      <c r="FWF2" s="163"/>
      <c r="FWG2" s="163"/>
      <c r="FWH2" s="163"/>
      <c r="FWI2" s="163"/>
      <c r="FWJ2" s="163"/>
      <c r="FWK2" s="163"/>
      <c r="FWL2" s="163"/>
      <c r="FWM2" s="163"/>
      <c r="FWN2" s="163"/>
      <c r="FWO2" s="163"/>
      <c r="FWP2" s="163"/>
      <c r="FWQ2" s="163"/>
      <c r="FWR2" s="163"/>
      <c r="FWS2" s="163"/>
      <c r="FWT2" s="163"/>
      <c r="FWU2" s="163"/>
      <c r="FWV2" s="163"/>
      <c r="FWW2" s="163"/>
      <c r="FWX2" s="163"/>
      <c r="FWY2" s="163"/>
      <c r="FWZ2" s="163"/>
      <c r="FXA2" s="163"/>
      <c r="FXB2" s="163"/>
      <c r="FXC2" s="163"/>
      <c r="FXD2" s="163"/>
      <c r="FXE2" s="163"/>
      <c r="FXF2" s="163"/>
      <c r="FXG2" s="163"/>
      <c r="FXH2" s="163"/>
      <c r="FXI2" s="163"/>
      <c r="FXJ2" s="163"/>
      <c r="FXK2" s="163"/>
      <c r="FXL2" s="163"/>
      <c r="FXM2" s="163"/>
      <c r="FXN2" s="163"/>
      <c r="FXO2" s="163"/>
      <c r="FXP2" s="163"/>
      <c r="FXQ2" s="163"/>
      <c r="FXR2" s="163"/>
      <c r="FXS2" s="163"/>
      <c r="FXT2" s="163"/>
      <c r="FXU2" s="163"/>
      <c r="FXV2" s="163"/>
      <c r="FXW2" s="163"/>
      <c r="FXX2" s="163"/>
      <c r="FXY2" s="163"/>
      <c r="FXZ2" s="163"/>
      <c r="FYA2" s="163"/>
      <c r="FYB2" s="163"/>
      <c r="FYC2" s="163"/>
      <c r="FYD2" s="163"/>
      <c r="FYE2" s="163"/>
      <c r="FYF2" s="163"/>
      <c r="FYG2" s="163"/>
      <c r="FYH2" s="163"/>
      <c r="FYI2" s="163"/>
      <c r="FYJ2" s="163"/>
      <c r="FYK2" s="163"/>
      <c r="FYL2" s="163"/>
      <c r="FYM2" s="163"/>
      <c r="FYN2" s="163"/>
      <c r="FYO2" s="163"/>
      <c r="FYP2" s="163"/>
      <c r="FYQ2" s="163"/>
      <c r="FYR2" s="163"/>
      <c r="FYS2" s="163"/>
      <c r="FYT2" s="163"/>
      <c r="FYU2" s="163"/>
      <c r="FYV2" s="163"/>
      <c r="FYW2" s="163"/>
      <c r="FYX2" s="163"/>
      <c r="FYY2" s="163"/>
      <c r="FYZ2" s="163"/>
      <c r="FZA2" s="163"/>
      <c r="FZB2" s="163"/>
      <c r="FZC2" s="163"/>
      <c r="FZD2" s="163"/>
      <c r="FZE2" s="163"/>
      <c r="FZF2" s="163"/>
      <c r="FZG2" s="163"/>
      <c r="FZH2" s="163"/>
      <c r="FZI2" s="163"/>
      <c r="FZJ2" s="163"/>
      <c r="FZK2" s="163"/>
      <c r="FZL2" s="163"/>
      <c r="FZM2" s="163"/>
      <c r="FZN2" s="163"/>
      <c r="FZO2" s="163"/>
      <c r="FZP2" s="163"/>
      <c r="FZQ2" s="163"/>
      <c r="FZR2" s="163"/>
      <c r="FZS2" s="163"/>
      <c r="FZT2" s="163"/>
      <c r="FZU2" s="163"/>
      <c r="FZV2" s="163"/>
      <c r="FZW2" s="163"/>
      <c r="FZX2" s="163"/>
      <c r="FZY2" s="163"/>
      <c r="FZZ2" s="163"/>
      <c r="GAA2" s="163"/>
      <c r="GAB2" s="163"/>
      <c r="GAC2" s="163"/>
      <c r="GAD2" s="163"/>
      <c r="GAE2" s="163"/>
      <c r="GAF2" s="163"/>
      <c r="GAG2" s="163"/>
      <c r="GAH2" s="163"/>
      <c r="GAI2" s="163"/>
      <c r="GAJ2" s="163"/>
      <c r="GAK2" s="163"/>
      <c r="GAL2" s="163"/>
      <c r="GAM2" s="163"/>
      <c r="GAN2" s="163"/>
      <c r="GAO2" s="163"/>
      <c r="GAP2" s="163"/>
      <c r="GAQ2" s="163"/>
      <c r="GAR2" s="163"/>
      <c r="GAS2" s="163"/>
      <c r="GAT2" s="163"/>
      <c r="GAU2" s="163"/>
      <c r="GAV2" s="163"/>
      <c r="GAW2" s="163"/>
      <c r="GAX2" s="163"/>
      <c r="GAY2" s="163"/>
      <c r="GAZ2" s="163"/>
      <c r="GBA2" s="163"/>
      <c r="GBB2" s="163"/>
      <c r="GBC2" s="163"/>
      <c r="GBD2" s="163"/>
      <c r="GBE2" s="163"/>
      <c r="GBF2" s="163"/>
      <c r="GBG2" s="163"/>
      <c r="GBH2" s="163"/>
      <c r="GBI2" s="163"/>
      <c r="GBJ2" s="163"/>
      <c r="GBK2" s="163"/>
      <c r="GBL2" s="163"/>
      <c r="GBM2" s="163"/>
      <c r="GBN2" s="163"/>
      <c r="GBO2" s="163"/>
      <c r="GBP2" s="163"/>
      <c r="GBQ2" s="163"/>
      <c r="GBR2" s="163"/>
      <c r="GBS2" s="163"/>
      <c r="GBT2" s="163"/>
      <c r="GBU2" s="163"/>
      <c r="GBV2" s="163"/>
      <c r="GBW2" s="163"/>
      <c r="GBX2" s="163"/>
      <c r="GBY2" s="163"/>
      <c r="GBZ2" s="163"/>
      <c r="GCA2" s="163"/>
      <c r="GCB2" s="163"/>
      <c r="GCC2" s="163"/>
      <c r="GCD2" s="163"/>
      <c r="GCE2" s="163"/>
      <c r="GCF2" s="163"/>
      <c r="GCG2" s="163"/>
      <c r="GCH2" s="163"/>
      <c r="GCI2" s="163"/>
      <c r="GCJ2" s="163"/>
      <c r="GCK2" s="163"/>
      <c r="GCL2" s="163"/>
      <c r="GCM2" s="163"/>
      <c r="GCN2" s="163"/>
      <c r="GCO2" s="163"/>
      <c r="GCP2" s="163"/>
      <c r="GCQ2" s="163"/>
      <c r="GCR2" s="163"/>
      <c r="GCS2" s="163"/>
      <c r="GCT2" s="163"/>
      <c r="GCU2" s="163"/>
      <c r="GCV2" s="163"/>
      <c r="GCW2" s="163"/>
      <c r="GCX2" s="163"/>
      <c r="GCY2" s="163"/>
      <c r="GCZ2" s="163"/>
      <c r="GDA2" s="163"/>
      <c r="GDB2" s="163"/>
      <c r="GDC2" s="163"/>
      <c r="GDD2" s="163"/>
      <c r="GDE2" s="163"/>
      <c r="GDF2" s="163"/>
      <c r="GDG2" s="163"/>
      <c r="GDH2" s="163"/>
      <c r="GDI2" s="163"/>
      <c r="GDJ2" s="163"/>
      <c r="GDK2" s="163"/>
      <c r="GDL2" s="163"/>
      <c r="GDM2" s="163"/>
      <c r="GDN2" s="163"/>
      <c r="GDO2" s="163"/>
      <c r="GDP2" s="163"/>
      <c r="GDQ2" s="163"/>
      <c r="GDR2" s="163"/>
      <c r="GDS2" s="163"/>
      <c r="GDT2" s="163"/>
      <c r="GDU2" s="163"/>
      <c r="GDV2" s="163"/>
      <c r="GDW2" s="163"/>
      <c r="GDX2" s="163"/>
      <c r="GDY2" s="163"/>
      <c r="GDZ2" s="163"/>
      <c r="GEA2" s="163"/>
      <c r="GEB2" s="163"/>
      <c r="GEC2" s="163"/>
      <c r="GED2" s="163"/>
      <c r="GEE2" s="163"/>
      <c r="GEF2" s="163"/>
      <c r="GEG2" s="163"/>
      <c r="GEH2" s="163"/>
      <c r="GEI2" s="163"/>
      <c r="GEJ2" s="163"/>
      <c r="GEK2" s="163"/>
      <c r="GEL2" s="163"/>
      <c r="GEM2" s="163"/>
      <c r="GEN2" s="163"/>
      <c r="GEO2" s="163"/>
      <c r="GEP2" s="163"/>
      <c r="GEQ2" s="163"/>
      <c r="GER2" s="163"/>
      <c r="GES2" s="163"/>
      <c r="GET2" s="163"/>
      <c r="GEU2" s="163"/>
      <c r="GEV2" s="163"/>
      <c r="GEW2" s="163"/>
      <c r="GEX2" s="163"/>
      <c r="GEY2" s="163"/>
      <c r="GEZ2" s="163"/>
      <c r="GFA2" s="163"/>
      <c r="GFB2" s="163"/>
      <c r="GFC2" s="163"/>
      <c r="GFD2" s="163"/>
      <c r="GFE2" s="163"/>
      <c r="GFF2" s="163"/>
      <c r="GFG2" s="163"/>
      <c r="GFH2" s="163"/>
      <c r="GFI2" s="163"/>
      <c r="GFJ2" s="163"/>
      <c r="GFK2" s="163"/>
      <c r="GFL2" s="163"/>
      <c r="GFM2" s="163"/>
      <c r="GFN2" s="163"/>
      <c r="GFO2" s="163"/>
      <c r="GFP2" s="163"/>
      <c r="GFQ2" s="163"/>
      <c r="GFR2" s="163"/>
      <c r="GFS2" s="163"/>
      <c r="GFT2" s="163"/>
      <c r="GFU2" s="163"/>
      <c r="GFV2" s="163"/>
      <c r="GFW2" s="163"/>
      <c r="GFX2" s="163"/>
      <c r="GFY2" s="163"/>
      <c r="GFZ2" s="163"/>
      <c r="GGA2" s="163"/>
      <c r="GGB2" s="163"/>
      <c r="GGC2" s="163"/>
      <c r="GGD2" s="163"/>
      <c r="GGE2" s="163"/>
      <c r="GGF2" s="163"/>
      <c r="GGG2" s="163"/>
      <c r="GGH2" s="163"/>
      <c r="GGI2" s="163"/>
      <c r="GGJ2" s="163"/>
      <c r="GGK2" s="163"/>
      <c r="GGL2" s="163"/>
      <c r="GGM2" s="163"/>
      <c r="GGN2" s="163"/>
      <c r="GGO2" s="163"/>
      <c r="GGP2" s="163"/>
      <c r="GGQ2" s="163"/>
      <c r="GGR2" s="163"/>
      <c r="GGS2" s="163"/>
      <c r="GGT2" s="163"/>
      <c r="GGU2" s="163"/>
      <c r="GGV2" s="163"/>
      <c r="GGW2" s="163"/>
      <c r="GGX2" s="163"/>
      <c r="GGY2" s="163"/>
      <c r="GGZ2" s="163"/>
      <c r="GHA2" s="163"/>
      <c r="GHB2" s="163"/>
      <c r="GHC2" s="163"/>
      <c r="GHD2" s="163"/>
      <c r="GHE2" s="163"/>
      <c r="GHF2" s="163"/>
      <c r="GHG2" s="163"/>
      <c r="GHH2" s="163"/>
      <c r="GHI2" s="163"/>
      <c r="GHJ2" s="163"/>
      <c r="GHK2" s="163"/>
      <c r="GHL2" s="163"/>
      <c r="GHM2" s="163"/>
      <c r="GHN2" s="163"/>
      <c r="GHO2" s="163"/>
      <c r="GHP2" s="163"/>
      <c r="GHQ2" s="163"/>
      <c r="GHR2" s="163"/>
      <c r="GHS2" s="163"/>
      <c r="GHT2" s="163"/>
      <c r="GHU2" s="163"/>
      <c r="GHV2" s="163"/>
      <c r="GHW2" s="163"/>
      <c r="GHX2" s="163"/>
      <c r="GHY2" s="163"/>
      <c r="GHZ2" s="163"/>
      <c r="GIA2" s="163"/>
      <c r="GIB2" s="163"/>
      <c r="GIC2" s="163"/>
      <c r="GID2" s="163"/>
      <c r="GIE2" s="163"/>
      <c r="GIF2" s="163"/>
      <c r="GIG2" s="163"/>
      <c r="GIH2" s="163"/>
      <c r="GII2" s="163"/>
      <c r="GIJ2" s="163"/>
      <c r="GIK2" s="163"/>
      <c r="GIL2" s="163"/>
      <c r="GIM2" s="163"/>
      <c r="GIN2" s="163"/>
      <c r="GIO2" s="163"/>
      <c r="GIP2" s="163"/>
      <c r="GIQ2" s="163"/>
      <c r="GIR2" s="163"/>
      <c r="GIS2" s="163"/>
      <c r="GIT2" s="163"/>
      <c r="GIU2" s="163"/>
      <c r="GIV2" s="163"/>
      <c r="GIW2" s="163"/>
      <c r="GIX2" s="163"/>
      <c r="GIY2" s="163"/>
      <c r="GIZ2" s="163"/>
      <c r="GJA2" s="163"/>
      <c r="GJB2" s="163"/>
      <c r="GJC2" s="163"/>
      <c r="GJD2" s="163"/>
      <c r="GJE2" s="163"/>
      <c r="GJF2" s="163"/>
      <c r="GJG2" s="163"/>
      <c r="GJH2" s="163"/>
      <c r="GJI2" s="163"/>
      <c r="GJJ2" s="163"/>
      <c r="GJK2" s="163"/>
      <c r="GJL2" s="163"/>
      <c r="GJM2" s="163"/>
      <c r="GJN2" s="163"/>
      <c r="GJO2" s="163"/>
      <c r="GJP2" s="163"/>
      <c r="GJQ2" s="163"/>
      <c r="GJR2" s="163"/>
      <c r="GJS2" s="163"/>
      <c r="GJT2" s="163"/>
      <c r="GJU2" s="163"/>
      <c r="GJV2" s="163"/>
      <c r="GJW2" s="163"/>
      <c r="GJX2" s="163"/>
      <c r="GJY2" s="163"/>
      <c r="GJZ2" s="163"/>
      <c r="GKA2" s="163"/>
      <c r="GKB2" s="163"/>
      <c r="GKC2" s="163"/>
      <c r="GKD2" s="163"/>
      <c r="GKE2" s="163"/>
      <c r="GKF2" s="163"/>
      <c r="GKG2" s="163"/>
      <c r="GKH2" s="163"/>
      <c r="GKI2" s="163"/>
      <c r="GKJ2" s="163"/>
      <c r="GKK2" s="163"/>
      <c r="GKL2" s="163"/>
      <c r="GKM2" s="163"/>
      <c r="GKN2" s="163"/>
      <c r="GKO2" s="163"/>
      <c r="GKP2" s="163"/>
      <c r="GKQ2" s="163"/>
      <c r="GKR2" s="163"/>
      <c r="GKS2" s="163"/>
      <c r="GKT2" s="163"/>
      <c r="GKU2" s="163"/>
      <c r="GKV2" s="163"/>
      <c r="GKW2" s="163"/>
      <c r="GKX2" s="163"/>
      <c r="GKY2" s="163"/>
      <c r="GKZ2" s="163"/>
      <c r="GLA2" s="163"/>
      <c r="GLB2" s="163"/>
      <c r="GLC2" s="163"/>
      <c r="GLD2" s="163"/>
      <c r="GLE2" s="163"/>
      <c r="GLF2" s="163"/>
      <c r="GLG2" s="163"/>
      <c r="GLH2" s="163"/>
      <c r="GLI2" s="163"/>
      <c r="GLJ2" s="163"/>
      <c r="GLK2" s="163"/>
      <c r="GLL2" s="163"/>
      <c r="GLM2" s="163"/>
      <c r="GLN2" s="163"/>
      <c r="GLO2" s="163"/>
      <c r="GLP2" s="163"/>
      <c r="GLQ2" s="163"/>
      <c r="GLR2" s="163"/>
      <c r="GLS2" s="163"/>
      <c r="GLT2" s="163"/>
      <c r="GLU2" s="163"/>
      <c r="GLV2" s="163"/>
      <c r="GLW2" s="163"/>
      <c r="GLX2" s="163"/>
      <c r="GLY2" s="163"/>
      <c r="GLZ2" s="163"/>
      <c r="GMA2" s="163"/>
      <c r="GMB2" s="163"/>
      <c r="GMC2" s="163"/>
      <c r="GMD2" s="163"/>
      <c r="GME2" s="163"/>
      <c r="GMF2" s="163"/>
      <c r="GMG2" s="163"/>
      <c r="GMH2" s="163"/>
      <c r="GMI2" s="163"/>
      <c r="GMJ2" s="163"/>
      <c r="GMK2" s="163"/>
      <c r="GML2" s="163"/>
      <c r="GMM2" s="163"/>
      <c r="GMN2" s="163"/>
      <c r="GMO2" s="163"/>
      <c r="GMP2" s="163"/>
      <c r="GMQ2" s="163"/>
      <c r="GMR2" s="163"/>
      <c r="GMS2" s="163"/>
      <c r="GMT2" s="163"/>
      <c r="GMU2" s="163"/>
      <c r="GMV2" s="163"/>
      <c r="GMW2" s="163"/>
      <c r="GMX2" s="163"/>
      <c r="GMY2" s="163"/>
      <c r="GMZ2" s="163"/>
      <c r="GNA2" s="163"/>
      <c r="GNB2" s="163"/>
      <c r="GNC2" s="163"/>
      <c r="GND2" s="163"/>
      <c r="GNE2" s="163"/>
      <c r="GNF2" s="163"/>
      <c r="GNG2" s="163"/>
      <c r="GNH2" s="163"/>
      <c r="GNI2" s="163"/>
      <c r="GNJ2" s="163"/>
      <c r="GNK2" s="163"/>
      <c r="GNL2" s="163"/>
      <c r="GNM2" s="163"/>
      <c r="GNN2" s="163"/>
      <c r="GNO2" s="163"/>
      <c r="GNP2" s="163"/>
      <c r="GNQ2" s="163"/>
      <c r="GNR2" s="163"/>
      <c r="GNS2" s="163"/>
      <c r="GNT2" s="163"/>
      <c r="GNU2" s="163"/>
      <c r="GNV2" s="163"/>
      <c r="GNW2" s="163"/>
      <c r="GNX2" s="163"/>
      <c r="GNY2" s="163"/>
      <c r="GNZ2" s="163"/>
      <c r="GOA2" s="163"/>
      <c r="GOB2" s="163"/>
      <c r="GOC2" s="163"/>
      <c r="GOD2" s="163"/>
      <c r="GOE2" s="163"/>
      <c r="GOF2" s="163"/>
      <c r="GOG2" s="163"/>
      <c r="GOH2" s="163"/>
      <c r="GOI2" s="163"/>
      <c r="GOJ2" s="163"/>
      <c r="GOK2" s="163"/>
      <c r="GOL2" s="163"/>
      <c r="GOM2" s="163"/>
      <c r="GON2" s="163"/>
      <c r="GOO2" s="163"/>
      <c r="GOP2" s="163"/>
      <c r="GOQ2" s="163"/>
      <c r="GOR2" s="163"/>
      <c r="GOS2" s="163"/>
      <c r="GOT2" s="163"/>
      <c r="GOU2" s="163"/>
      <c r="GOV2" s="163"/>
      <c r="GOW2" s="163"/>
      <c r="GOX2" s="163"/>
      <c r="GOY2" s="163"/>
      <c r="GOZ2" s="163"/>
      <c r="GPA2" s="163"/>
      <c r="GPB2" s="163"/>
      <c r="GPC2" s="163"/>
      <c r="GPD2" s="163"/>
      <c r="GPE2" s="163"/>
      <c r="GPF2" s="163"/>
      <c r="GPG2" s="163"/>
      <c r="GPH2" s="163"/>
      <c r="GPI2" s="163"/>
      <c r="GPJ2" s="163"/>
      <c r="GPK2" s="163"/>
      <c r="GPL2" s="163"/>
      <c r="GPM2" s="163"/>
      <c r="GPN2" s="163"/>
      <c r="GPO2" s="163"/>
      <c r="GPP2" s="163"/>
      <c r="GPQ2" s="163"/>
      <c r="GPR2" s="163"/>
      <c r="GPS2" s="163"/>
      <c r="GPT2" s="163"/>
      <c r="GPU2" s="163"/>
      <c r="GPV2" s="163"/>
      <c r="GPW2" s="163"/>
      <c r="GPX2" s="163"/>
      <c r="GPY2" s="163"/>
      <c r="GPZ2" s="163"/>
      <c r="GQA2" s="163"/>
      <c r="GQB2" s="163"/>
      <c r="GQC2" s="163"/>
      <c r="GQD2" s="163"/>
      <c r="GQE2" s="163"/>
      <c r="GQF2" s="163"/>
      <c r="GQG2" s="163"/>
      <c r="GQH2" s="163"/>
      <c r="GQI2" s="163"/>
      <c r="GQJ2" s="163"/>
      <c r="GQK2" s="163"/>
      <c r="GQL2" s="163"/>
      <c r="GQM2" s="163"/>
      <c r="GQN2" s="163"/>
      <c r="GQO2" s="163"/>
      <c r="GQP2" s="163"/>
      <c r="GQQ2" s="163"/>
      <c r="GQR2" s="163"/>
      <c r="GQS2" s="163"/>
      <c r="GQT2" s="163"/>
      <c r="GQU2" s="163"/>
      <c r="GQV2" s="163"/>
      <c r="GQW2" s="163"/>
      <c r="GQX2" s="163"/>
      <c r="GQY2" s="163"/>
      <c r="GQZ2" s="163"/>
      <c r="GRA2" s="163"/>
      <c r="GRB2" s="163"/>
      <c r="GRC2" s="163"/>
      <c r="GRD2" s="163"/>
      <c r="GRE2" s="163"/>
      <c r="GRF2" s="163"/>
      <c r="GRG2" s="163"/>
      <c r="GRH2" s="163"/>
      <c r="GRI2" s="163"/>
      <c r="GRJ2" s="163"/>
      <c r="GRK2" s="163"/>
      <c r="GRL2" s="163"/>
      <c r="GRM2" s="163"/>
      <c r="GRN2" s="163"/>
      <c r="GRO2" s="163"/>
      <c r="GRP2" s="163"/>
      <c r="GRQ2" s="163"/>
      <c r="GRR2" s="163"/>
      <c r="GRS2" s="163"/>
      <c r="GRT2" s="163"/>
      <c r="GRU2" s="163"/>
      <c r="GRV2" s="163"/>
      <c r="GRW2" s="163"/>
      <c r="GRX2" s="163"/>
      <c r="GRY2" s="163"/>
      <c r="GRZ2" s="163"/>
      <c r="GSA2" s="163"/>
      <c r="GSB2" s="163"/>
      <c r="GSC2" s="163"/>
      <c r="GSD2" s="163"/>
      <c r="GSE2" s="163"/>
      <c r="GSF2" s="163"/>
      <c r="GSG2" s="163"/>
      <c r="GSH2" s="163"/>
      <c r="GSI2" s="163"/>
      <c r="GSJ2" s="163"/>
      <c r="GSK2" s="163"/>
      <c r="GSL2" s="163"/>
      <c r="GSM2" s="163"/>
      <c r="GSN2" s="163"/>
      <c r="GSO2" s="163"/>
      <c r="GSP2" s="163"/>
      <c r="GSQ2" s="163"/>
      <c r="GSR2" s="163"/>
      <c r="GSS2" s="163"/>
      <c r="GST2" s="163"/>
      <c r="GSU2" s="163"/>
      <c r="GSV2" s="163"/>
      <c r="GSW2" s="163"/>
      <c r="GSX2" s="163"/>
      <c r="GSY2" s="163"/>
      <c r="GSZ2" s="163"/>
      <c r="GTA2" s="163"/>
      <c r="GTB2" s="163"/>
      <c r="GTC2" s="163"/>
      <c r="GTD2" s="163"/>
      <c r="GTE2" s="163"/>
      <c r="GTF2" s="163"/>
      <c r="GTG2" s="163"/>
      <c r="GTH2" s="163"/>
      <c r="GTI2" s="163"/>
      <c r="GTJ2" s="163"/>
      <c r="GTK2" s="163"/>
      <c r="GTL2" s="163"/>
      <c r="GTM2" s="163"/>
      <c r="GTN2" s="163"/>
      <c r="GTO2" s="163"/>
      <c r="GTP2" s="163"/>
      <c r="GTQ2" s="163"/>
      <c r="GTR2" s="163"/>
      <c r="GTS2" s="163"/>
      <c r="GTT2" s="163"/>
      <c r="GTU2" s="163"/>
      <c r="GTV2" s="163"/>
      <c r="GTW2" s="163"/>
      <c r="GTX2" s="163"/>
      <c r="GTY2" s="163"/>
      <c r="GTZ2" s="163"/>
      <c r="GUA2" s="163"/>
      <c r="GUB2" s="163"/>
      <c r="GUC2" s="163"/>
      <c r="GUD2" s="163"/>
      <c r="GUE2" s="163"/>
      <c r="GUF2" s="163"/>
      <c r="GUG2" s="163"/>
      <c r="GUH2" s="163"/>
      <c r="GUI2" s="163"/>
      <c r="GUJ2" s="163"/>
      <c r="GUK2" s="163"/>
      <c r="GUL2" s="163"/>
      <c r="GUM2" s="163"/>
      <c r="GUN2" s="163"/>
      <c r="GUO2" s="163"/>
      <c r="GUP2" s="163"/>
      <c r="GUQ2" s="163"/>
      <c r="GUR2" s="163"/>
      <c r="GUS2" s="163"/>
      <c r="GUT2" s="163"/>
      <c r="GUU2" s="163"/>
      <c r="GUV2" s="163"/>
      <c r="GUW2" s="163"/>
      <c r="GUX2" s="163"/>
      <c r="GUY2" s="163"/>
      <c r="GUZ2" s="163"/>
      <c r="GVA2" s="163"/>
      <c r="GVB2" s="163"/>
      <c r="GVC2" s="163"/>
      <c r="GVD2" s="163"/>
      <c r="GVE2" s="163"/>
      <c r="GVF2" s="163"/>
      <c r="GVG2" s="163"/>
      <c r="GVH2" s="163"/>
      <c r="GVI2" s="163"/>
      <c r="GVJ2" s="163"/>
      <c r="GVK2" s="163"/>
      <c r="GVL2" s="163"/>
      <c r="GVM2" s="163"/>
      <c r="GVN2" s="163"/>
      <c r="GVO2" s="163"/>
      <c r="GVP2" s="163"/>
      <c r="GVQ2" s="163"/>
      <c r="GVR2" s="163"/>
      <c r="GVS2" s="163"/>
      <c r="GVT2" s="163"/>
      <c r="GVU2" s="163"/>
      <c r="GVV2" s="163"/>
      <c r="GVW2" s="163"/>
      <c r="GVX2" s="163"/>
      <c r="GVY2" s="163"/>
      <c r="GVZ2" s="163"/>
      <c r="GWA2" s="163"/>
      <c r="GWB2" s="163"/>
      <c r="GWC2" s="163"/>
      <c r="GWD2" s="163"/>
      <c r="GWE2" s="163"/>
      <c r="GWF2" s="163"/>
      <c r="GWG2" s="163"/>
      <c r="GWH2" s="163"/>
      <c r="GWI2" s="163"/>
      <c r="GWJ2" s="163"/>
      <c r="GWK2" s="163"/>
      <c r="GWL2" s="163"/>
      <c r="GWM2" s="163"/>
      <c r="GWN2" s="163"/>
      <c r="GWO2" s="163"/>
      <c r="GWP2" s="163"/>
      <c r="GWQ2" s="163"/>
      <c r="GWR2" s="163"/>
      <c r="GWS2" s="163"/>
      <c r="GWT2" s="163"/>
      <c r="GWU2" s="163"/>
      <c r="GWV2" s="163"/>
      <c r="GWW2" s="163"/>
      <c r="GWX2" s="163"/>
      <c r="GWY2" s="163"/>
      <c r="GWZ2" s="163"/>
      <c r="GXA2" s="163"/>
      <c r="GXB2" s="163"/>
      <c r="GXC2" s="163"/>
      <c r="GXD2" s="163"/>
      <c r="GXE2" s="163"/>
      <c r="GXF2" s="163"/>
      <c r="GXG2" s="163"/>
      <c r="GXH2" s="163"/>
      <c r="GXI2" s="163"/>
      <c r="GXJ2" s="163"/>
      <c r="GXK2" s="163"/>
      <c r="GXL2" s="163"/>
      <c r="GXM2" s="163"/>
      <c r="GXN2" s="163"/>
      <c r="GXO2" s="163"/>
      <c r="GXP2" s="163"/>
      <c r="GXQ2" s="163"/>
      <c r="GXR2" s="163"/>
      <c r="GXS2" s="163"/>
      <c r="GXT2" s="163"/>
      <c r="GXU2" s="163"/>
      <c r="GXV2" s="163"/>
      <c r="GXW2" s="163"/>
      <c r="GXX2" s="163"/>
      <c r="GXY2" s="163"/>
      <c r="GXZ2" s="163"/>
      <c r="GYA2" s="163"/>
      <c r="GYB2" s="163"/>
      <c r="GYC2" s="163"/>
      <c r="GYD2" s="163"/>
      <c r="GYE2" s="163"/>
      <c r="GYF2" s="163"/>
      <c r="GYG2" s="163"/>
      <c r="GYH2" s="163"/>
      <c r="GYI2" s="163"/>
      <c r="GYJ2" s="163"/>
      <c r="GYK2" s="163"/>
      <c r="GYL2" s="163"/>
      <c r="GYM2" s="163"/>
      <c r="GYN2" s="163"/>
      <c r="GYO2" s="163"/>
      <c r="GYP2" s="163"/>
      <c r="GYQ2" s="163"/>
      <c r="GYR2" s="163"/>
      <c r="GYS2" s="163"/>
      <c r="GYT2" s="163"/>
      <c r="GYU2" s="163"/>
      <c r="GYV2" s="163"/>
      <c r="GYW2" s="163"/>
      <c r="GYX2" s="163"/>
      <c r="GYY2" s="163"/>
      <c r="GYZ2" s="163"/>
      <c r="GZA2" s="163"/>
      <c r="GZB2" s="163"/>
      <c r="GZC2" s="163"/>
      <c r="GZD2" s="163"/>
      <c r="GZE2" s="163"/>
      <c r="GZF2" s="163"/>
      <c r="GZG2" s="163"/>
      <c r="GZH2" s="163"/>
      <c r="GZI2" s="163"/>
      <c r="GZJ2" s="163"/>
      <c r="GZK2" s="163"/>
      <c r="GZL2" s="163"/>
      <c r="GZM2" s="163"/>
      <c r="GZN2" s="163"/>
      <c r="GZO2" s="163"/>
      <c r="GZP2" s="163"/>
      <c r="GZQ2" s="163"/>
      <c r="GZR2" s="163"/>
      <c r="GZS2" s="163"/>
      <c r="GZT2" s="163"/>
      <c r="GZU2" s="163"/>
      <c r="GZV2" s="163"/>
      <c r="GZW2" s="163"/>
      <c r="GZX2" s="163"/>
      <c r="GZY2" s="163"/>
      <c r="GZZ2" s="163"/>
      <c r="HAA2" s="163"/>
      <c r="HAB2" s="163"/>
      <c r="HAC2" s="163"/>
      <c r="HAD2" s="163"/>
      <c r="HAE2" s="163"/>
      <c r="HAF2" s="163"/>
      <c r="HAG2" s="163"/>
      <c r="HAH2" s="163"/>
      <c r="HAI2" s="163"/>
      <c r="HAJ2" s="163"/>
      <c r="HAK2" s="163"/>
      <c r="HAL2" s="163"/>
      <c r="HAM2" s="163"/>
      <c r="HAN2" s="163"/>
      <c r="HAO2" s="163"/>
      <c r="HAP2" s="163"/>
      <c r="HAQ2" s="163"/>
      <c r="HAR2" s="163"/>
      <c r="HAS2" s="163"/>
      <c r="HAT2" s="163"/>
      <c r="HAU2" s="163"/>
      <c r="HAV2" s="163"/>
      <c r="HAW2" s="163"/>
      <c r="HAX2" s="163"/>
      <c r="HAY2" s="163"/>
      <c r="HAZ2" s="163"/>
      <c r="HBA2" s="163"/>
      <c r="HBB2" s="163"/>
      <c r="HBC2" s="163"/>
      <c r="HBD2" s="163"/>
      <c r="HBE2" s="163"/>
      <c r="HBF2" s="163"/>
      <c r="HBG2" s="163"/>
      <c r="HBH2" s="163"/>
      <c r="HBI2" s="163"/>
      <c r="HBJ2" s="163"/>
      <c r="HBK2" s="163"/>
      <c r="HBL2" s="163"/>
      <c r="HBM2" s="163"/>
      <c r="HBN2" s="163"/>
      <c r="HBO2" s="163"/>
      <c r="HBP2" s="163"/>
      <c r="HBQ2" s="163"/>
      <c r="HBR2" s="163"/>
      <c r="HBS2" s="163"/>
      <c r="HBT2" s="163"/>
      <c r="HBU2" s="163"/>
      <c r="HBV2" s="163"/>
      <c r="HBW2" s="163"/>
      <c r="HBX2" s="163"/>
      <c r="HBY2" s="163"/>
      <c r="HBZ2" s="163"/>
      <c r="HCA2" s="163"/>
      <c r="HCB2" s="163"/>
      <c r="HCC2" s="163"/>
      <c r="HCD2" s="163"/>
      <c r="HCE2" s="163"/>
      <c r="HCF2" s="163"/>
      <c r="HCG2" s="163"/>
      <c r="HCH2" s="163"/>
      <c r="HCI2" s="163"/>
      <c r="HCJ2" s="163"/>
      <c r="HCK2" s="163"/>
      <c r="HCL2" s="163"/>
      <c r="HCM2" s="163"/>
      <c r="HCN2" s="163"/>
      <c r="HCO2" s="163"/>
      <c r="HCP2" s="163"/>
      <c r="HCQ2" s="163"/>
      <c r="HCR2" s="163"/>
      <c r="HCS2" s="163"/>
      <c r="HCT2" s="163"/>
      <c r="HCU2" s="163"/>
      <c r="HCV2" s="163"/>
      <c r="HCW2" s="163"/>
      <c r="HCX2" s="163"/>
      <c r="HCY2" s="163"/>
      <c r="HCZ2" s="163"/>
      <c r="HDA2" s="163"/>
      <c r="HDB2" s="163"/>
      <c r="HDC2" s="163"/>
      <c r="HDD2" s="163"/>
      <c r="HDE2" s="163"/>
      <c r="HDF2" s="163"/>
      <c r="HDG2" s="163"/>
      <c r="HDH2" s="163"/>
      <c r="HDI2" s="163"/>
      <c r="HDJ2" s="163"/>
      <c r="HDK2" s="163"/>
      <c r="HDL2" s="163"/>
      <c r="HDM2" s="163"/>
      <c r="HDN2" s="163"/>
      <c r="HDO2" s="163"/>
      <c r="HDP2" s="163"/>
      <c r="HDQ2" s="163"/>
      <c r="HDR2" s="163"/>
      <c r="HDS2" s="163"/>
      <c r="HDT2" s="163"/>
      <c r="HDU2" s="163"/>
      <c r="HDV2" s="163"/>
      <c r="HDW2" s="163"/>
      <c r="HDX2" s="163"/>
      <c r="HDY2" s="163"/>
      <c r="HDZ2" s="163"/>
      <c r="HEA2" s="163"/>
      <c r="HEB2" s="163"/>
      <c r="HEC2" s="163"/>
      <c r="HED2" s="163"/>
      <c r="HEE2" s="163"/>
      <c r="HEF2" s="163"/>
      <c r="HEG2" s="163"/>
      <c r="HEH2" s="163"/>
      <c r="HEI2" s="163"/>
      <c r="HEJ2" s="163"/>
      <c r="HEK2" s="163"/>
      <c r="HEL2" s="163"/>
      <c r="HEM2" s="163"/>
      <c r="HEN2" s="163"/>
      <c r="HEO2" s="163"/>
      <c r="HEP2" s="163"/>
      <c r="HEQ2" s="163"/>
      <c r="HER2" s="163"/>
      <c r="HES2" s="163"/>
      <c r="HET2" s="163"/>
      <c r="HEU2" s="163"/>
      <c r="HEV2" s="163"/>
      <c r="HEW2" s="163"/>
      <c r="HEX2" s="163"/>
      <c r="HEY2" s="163"/>
      <c r="HEZ2" s="163"/>
      <c r="HFA2" s="163"/>
      <c r="HFB2" s="163"/>
      <c r="HFC2" s="163"/>
      <c r="HFD2" s="163"/>
      <c r="HFE2" s="163"/>
      <c r="HFF2" s="163"/>
      <c r="HFG2" s="163"/>
      <c r="HFH2" s="163"/>
      <c r="HFI2" s="163"/>
      <c r="HFJ2" s="163"/>
      <c r="HFK2" s="163"/>
      <c r="HFL2" s="163"/>
      <c r="HFM2" s="163"/>
      <c r="HFN2" s="163"/>
      <c r="HFO2" s="163"/>
      <c r="HFP2" s="163"/>
      <c r="HFQ2" s="163"/>
      <c r="HFR2" s="163"/>
      <c r="HFS2" s="163"/>
      <c r="HFT2" s="163"/>
      <c r="HFU2" s="163"/>
      <c r="HFV2" s="163"/>
      <c r="HFW2" s="163"/>
      <c r="HFX2" s="163"/>
      <c r="HFY2" s="163"/>
      <c r="HFZ2" s="163"/>
      <c r="HGA2" s="163"/>
      <c r="HGB2" s="163"/>
      <c r="HGC2" s="163"/>
      <c r="HGD2" s="163"/>
      <c r="HGE2" s="163"/>
      <c r="HGF2" s="163"/>
      <c r="HGG2" s="163"/>
      <c r="HGH2" s="163"/>
      <c r="HGI2" s="163"/>
      <c r="HGJ2" s="163"/>
      <c r="HGK2" s="163"/>
      <c r="HGL2" s="163"/>
      <c r="HGM2" s="163"/>
      <c r="HGN2" s="163"/>
      <c r="HGO2" s="163"/>
      <c r="HGP2" s="163"/>
      <c r="HGQ2" s="163"/>
      <c r="HGR2" s="163"/>
      <c r="HGS2" s="163"/>
      <c r="HGT2" s="163"/>
      <c r="HGU2" s="163"/>
      <c r="HGV2" s="163"/>
      <c r="HGW2" s="163"/>
      <c r="HGX2" s="163"/>
      <c r="HGY2" s="163"/>
      <c r="HGZ2" s="163"/>
      <c r="HHA2" s="163"/>
      <c r="HHB2" s="163"/>
      <c r="HHC2" s="163"/>
      <c r="HHD2" s="163"/>
      <c r="HHE2" s="163"/>
      <c r="HHF2" s="163"/>
      <c r="HHG2" s="163"/>
      <c r="HHH2" s="163"/>
      <c r="HHI2" s="163"/>
      <c r="HHJ2" s="163"/>
      <c r="HHK2" s="163"/>
      <c r="HHL2" s="163"/>
      <c r="HHM2" s="163"/>
      <c r="HHN2" s="163"/>
      <c r="HHO2" s="163"/>
      <c r="HHP2" s="163"/>
      <c r="HHQ2" s="163"/>
      <c r="HHR2" s="163"/>
      <c r="HHS2" s="163"/>
      <c r="HHT2" s="163"/>
      <c r="HHU2" s="163"/>
      <c r="HHV2" s="163"/>
      <c r="HHW2" s="163"/>
      <c r="HHX2" s="163"/>
      <c r="HHY2" s="163"/>
      <c r="HHZ2" s="163"/>
      <c r="HIA2" s="163"/>
      <c r="HIB2" s="163"/>
      <c r="HIC2" s="163"/>
      <c r="HID2" s="163"/>
      <c r="HIE2" s="163"/>
      <c r="HIF2" s="163"/>
      <c r="HIG2" s="163"/>
      <c r="HIH2" s="163"/>
      <c r="HII2" s="163"/>
      <c r="HIJ2" s="163"/>
      <c r="HIK2" s="163"/>
      <c r="HIL2" s="163"/>
      <c r="HIM2" s="163"/>
      <c r="HIN2" s="163"/>
      <c r="HIO2" s="163"/>
      <c r="HIP2" s="163"/>
      <c r="HIQ2" s="163"/>
      <c r="HIR2" s="163"/>
      <c r="HIS2" s="163"/>
      <c r="HIT2" s="163"/>
      <c r="HIU2" s="163"/>
      <c r="HIV2" s="163"/>
      <c r="HIW2" s="163"/>
      <c r="HIX2" s="163"/>
      <c r="HIY2" s="163"/>
      <c r="HIZ2" s="163"/>
      <c r="HJA2" s="163"/>
      <c r="HJB2" s="163"/>
      <c r="HJC2" s="163"/>
      <c r="HJD2" s="163"/>
      <c r="HJE2" s="163"/>
      <c r="HJF2" s="163"/>
      <c r="HJG2" s="163"/>
      <c r="HJH2" s="163"/>
      <c r="HJI2" s="163"/>
      <c r="HJJ2" s="163"/>
      <c r="HJK2" s="163"/>
      <c r="HJL2" s="163"/>
      <c r="HJM2" s="163"/>
      <c r="HJN2" s="163"/>
      <c r="HJO2" s="163"/>
      <c r="HJP2" s="163"/>
      <c r="HJQ2" s="163"/>
      <c r="HJR2" s="163"/>
      <c r="HJS2" s="163"/>
      <c r="HJT2" s="163"/>
      <c r="HJU2" s="163"/>
      <c r="HJV2" s="163"/>
      <c r="HJW2" s="163"/>
      <c r="HJX2" s="163"/>
      <c r="HJY2" s="163"/>
      <c r="HJZ2" s="163"/>
      <c r="HKA2" s="163"/>
      <c r="HKB2" s="163"/>
      <c r="HKC2" s="163"/>
      <c r="HKD2" s="163"/>
      <c r="HKE2" s="163"/>
      <c r="HKF2" s="163"/>
      <c r="HKG2" s="163"/>
      <c r="HKH2" s="163"/>
      <c r="HKI2" s="163"/>
      <c r="HKJ2" s="163"/>
      <c r="HKK2" s="163"/>
      <c r="HKL2" s="163"/>
      <c r="HKM2" s="163"/>
      <c r="HKN2" s="163"/>
      <c r="HKO2" s="163"/>
      <c r="HKP2" s="163"/>
      <c r="HKQ2" s="163"/>
      <c r="HKR2" s="163"/>
      <c r="HKS2" s="163"/>
      <c r="HKT2" s="163"/>
      <c r="HKU2" s="163"/>
      <c r="HKV2" s="163"/>
      <c r="HKW2" s="163"/>
      <c r="HKX2" s="163"/>
      <c r="HKY2" s="163"/>
      <c r="HKZ2" s="163"/>
      <c r="HLA2" s="163"/>
      <c r="HLB2" s="163"/>
      <c r="HLC2" s="163"/>
      <c r="HLD2" s="163"/>
      <c r="HLE2" s="163"/>
      <c r="HLF2" s="163"/>
      <c r="HLG2" s="163"/>
      <c r="HLH2" s="163"/>
      <c r="HLI2" s="163"/>
      <c r="HLJ2" s="163"/>
      <c r="HLK2" s="163"/>
      <c r="HLL2" s="163"/>
      <c r="HLM2" s="163"/>
      <c r="HLN2" s="163"/>
      <c r="HLO2" s="163"/>
      <c r="HLP2" s="163"/>
      <c r="HLQ2" s="163"/>
      <c r="HLR2" s="163"/>
      <c r="HLS2" s="163"/>
      <c r="HLT2" s="163"/>
      <c r="HLU2" s="163"/>
      <c r="HLV2" s="163"/>
      <c r="HLW2" s="163"/>
      <c r="HLX2" s="163"/>
      <c r="HLY2" s="163"/>
      <c r="HLZ2" s="163"/>
      <c r="HMA2" s="163"/>
      <c r="HMB2" s="163"/>
      <c r="HMC2" s="163"/>
      <c r="HMD2" s="163"/>
      <c r="HME2" s="163"/>
      <c r="HMF2" s="163"/>
      <c r="HMG2" s="163"/>
      <c r="HMH2" s="163"/>
      <c r="HMI2" s="163"/>
      <c r="HMJ2" s="163"/>
      <c r="HMK2" s="163"/>
      <c r="HML2" s="163"/>
      <c r="HMM2" s="163"/>
      <c r="HMN2" s="163"/>
      <c r="HMO2" s="163"/>
      <c r="HMP2" s="163"/>
      <c r="HMQ2" s="163"/>
      <c r="HMR2" s="163"/>
      <c r="HMS2" s="163"/>
      <c r="HMT2" s="163"/>
      <c r="HMU2" s="163"/>
      <c r="HMV2" s="163"/>
      <c r="HMW2" s="163"/>
      <c r="HMX2" s="163"/>
      <c r="HMY2" s="163"/>
      <c r="HMZ2" s="163"/>
      <c r="HNA2" s="163"/>
      <c r="HNB2" s="163"/>
      <c r="HNC2" s="163"/>
      <c r="HND2" s="163"/>
      <c r="HNE2" s="163"/>
      <c r="HNF2" s="163"/>
      <c r="HNG2" s="163"/>
      <c r="HNH2" s="163"/>
      <c r="HNI2" s="163"/>
      <c r="HNJ2" s="163"/>
      <c r="HNK2" s="163"/>
      <c r="HNL2" s="163"/>
      <c r="HNM2" s="163"/>
      <c r="HNN2" s="163"/>
      <c r="HNO2" s="163"/>
      <c r="HNP2" s="163"/>
      <c r="HNQ2" s="163"/>
      <c r="HNR2" s="163"/>
      <c r="HNS2" s="163"/>
      <c r="HNT2" s="163"/>
      <c r="HNU2" s="163"/>
      <c r="HNV2" s="163"/>
      <c r="HNW2" s="163"/>
      <c r="HNX2" s="163"/>
      <c r="HNY2" s="163"/>
      <c r="HNZ2" s="163"/>
      <c r="HOA2" s="163"/>
      <c r="HOB2" s="163"/>
      <c r="HOC2" s="163"/>
      <c r="HOD2" s="163"/>
      <c r="HOE2" s="163"/>
      <c r="HOF2" s="163"/>
      <c r="HOG2" s="163"/>
      <c r="HOH2" s="163"/>
      <c r="HOI2" s="163"/>
      <c r="HOJ2" s="163"/>
      <c r="HOK2" s="163"/>
      <c r="HOL2" s="163"/>
      <c r="HOM2" s="163"/>
      <c r="HON2" s="163"/>
      <c r="HOO2" s="163"/>
      <c r="HOP2" s="163"/>
      <c r="HOQ2" s="163"/>
      <c r="HOR2" s="163"/>
      <c r="HOS2" s="163"/>
      <c r="HOT2" s="163"/>
      <c r="HOU2" s="163"/>
      <c r="HOV2" s="163"/>
      <c r="HOW2" s="163"/>
      <c r="HOX2" s="163"/>
      <c r="HOY2" s="163"/>
      <c r="HOZ2" s="163"/>
      <c r="HPA2" s="163"/>
      <c r="HPB2" s="163"/>
      <c r="HPC2" s="163"/>
      <c r="HPD2" s="163"/>
      <c r="HPE2" s="163"/>
      <c r="HPF2" s="163"/>
      <c r="HPG2" s="163"/>
      <c r="HPH2" s="163"/>
      <c r="HPI2" s="163"/>
      <c r="HPJ2" s="163"/>
      <c r="HPK2" s="163"/>
      <c r="HPL2" s="163"/>
      <c r="HPM2" s="163"/>
      <c r="HPN2" s="163"/>
      <c r="HPO2" s="163"/>
      <c r="HPP2" s="163"/>
      <c r="HPQ2" s="163"/>
      <c r="HPR2" s="163"/>
      <c r="HPS2" s="163"/>
      <c r="HPT2" s="163"/>
      <c r="HPU2" s="163"/>
      <c r="HPV2" s="163"/>
      <c r="HPW2" s="163"/>
      <c r="HPX2" s="163"/>
      <c r="HPY2" s="163"/>
      <c r="HPZ2" s="163"/>
      <c r="HQA2" s="163"/>
      <c r="HQB2" s="163"/>
      <c r="HQC2" s="163"/>
      <c r="HQD2" s="163"/>
      <c r="HQE2" s="163"/>
      <c r="HQF2" s="163"/>
      <c r="HQG2" s="163"/>
      <c r="HQH2" s="163"/>
      <c r="HQI2" s="163"/>
      <c r="HQJ2" s="163"/>
      <c r="HQK2" s="163"/>
      <c r="HQL2" s="163"/>
      <c r="HQM2" s="163"/>
      <c r="HQN2" s="163"/>
      <c r="HQO2" s="163"/>
      <c r="HQP2" s="163"/>
      <c r="HQQ2" s="163"/>
      <c r="HQR2" s="163"/>
      <c r="HQS2" s="163"/>
      <c r="HQT2" s="163"/>
      <c r="HQU2" s="163"/>
      <c r="HQV2" s="163"/>
      <c r="HQW2" s="163"/>
      <c r="HQX2" s="163"/>
      <c r="HQY2" s="163"/>
      <c r="HQZ2" s="163"/>
      <c r="HRA2" s="163"/>
      <c r="HRB2" s="163"/>
      <c r="HRC2" s="163"/>
      <c r="HRD2" s="163"/>
      <c r="HRE2" s="163"/>
      <c r="HRF2" s="163"/>
      <c r="HRG2" s="163"/>
      <c r="HRH2" s="163"/>
      <c r="HRI2" s="163"/>
      <c r="HRJ2" s="163"/>
      <c r="HRK2" s="163"/>
      <c r="HRL2" s="163"/>
      <c r="HRM2" s="163"/>
      <c r="HRN2" s="163"/>
      <c r="HRO2" s="163"/>
      <c r="HRP2" s="163"/>
      <c r="HRQ2" s="163"/>
      <c r="HRR2" s="163"/>
      <c r="HRS2" s="163"/>
      <c r="HRT2" s="163"/>
      <c r="HRU2" s="163"/>
      <c r="HRV2" s="163"/>
      <c r="HRW2" s="163"/>
      <c r="HRX2" s="163"/>
      <c r="HRY2" s="163"/>
      <c r="HRZ2" s="163"/>
      <c r="HSA2" s="163"/>
      <c r="HSB2" s="163"/>
      <c r="HSC2" s="163"/>
      <c r="HSD2" s="163"/>
      <c r="HSE2" s="163"/>
      <c r="HSF2" s="163"/>
      <c r="HSG2" s="163"/>
      <c r="HSH2" s="163"/>
      <c r="HSI2" s="163"/>
      <c r="HSJ2" s="163"/>
      <c r="HSK2" s="163"/>
      <c r="HSL2" s="163"/>
      <c r="HSM2" s="163"/>
      <c r="HSN2" s="163"/>
      <c r="HSO2" s="163"/>
      <c r="HSP2" s="163"/>
      <c r="HSQ2" s="163"/>
      <c r="HSR2" s="163"/>
      <c r="HSS2" s="163"/>
      <c r="HST2" s="163"/>
      <c r="HSU2" s="163"/>
      <c r="HSV2" s="163"/>
      <c r="HSW2" s="163"/>
      <c r="HSX2" s="163"/>
      <c r="HSY2" s="163"/>
      <c r="HSZ2" s="163"/>
      <c r="HTA2" s="163"/>
      <c r="HTB2" s="163"/>
      <c r="HTC2" s="163"/>
      <c r="HTD2" s="163"/>
      <c r="HTE2" s="163"/>
      <c r="HTF2" s="163"/>
      <c r="HTG2" s="163"/>
      <c r="HTH2" s="163"/>
      <c r="HTI2" s="163"/>
      <c r="HTJ2" s="163"/>
      <c r="HTK2" s="163"/>
      <c r="HTL2" s="163"/>
      <c r="HTM2" s="163"/>
      <c r="HTN2" s="163"/>
      <c r="HTO2" s="163"/>
      <c r="HTP2" s="163"/>
      <c r="HTQ2" s="163"/>
      <c r="HTR2" s="163"/>
      <c r="HTS2" s="163"/>
      <c r="HTT2" s="163"/>
      <c r="HTU2" s="163"/>
      <c r="HTV2" s="163"/>
      <c r="HTW2" s="163"/>
      <c r="HTX2" s="163"/>
      <c r="HTY2" s="163"/>
      <c r="HTZ2" s="163"/>
      <c r="HUA2" s="163"/>
      <c r="HUB2" s="163"/>
      <c r="HUC2" s="163"/>
      <c r="HUD2" s="163"/>
      <c r="HUE2" s="163"/>
      <c r="HUF2" s="163"/>
      <c r="HUG2" s="163"/>
      <c r="HUH2" s="163"/>
      <c r="HUI2" s="163"/>
      <c r="HUJ2" s="163"/>
      <c r="HUK2" s="163"/>
      <c r="HUL2" s="163"/>
      <c r="HUM2" s="163"/>
      <c r="HUN2" s="163"/>
      <c r="HUO2" s="163"/>
      <c r="HUP2" s="163"/>
      <c r="HUQ2" s="163"/>
      <c r="HUR2" s="163"/>
      <c r="HUS2" s="163"/>
      <c r="HUT2" s="163"/>
      <c r="HUU2" s="163"/>
      <c r="HUV2" s="163"/>
      <c r="HUW2" s="163"/>
      <c r="HUX2" s="163"/>
      <c r="HUY2" s="163"/>
      <c r="HUZ2" s="163"/>
      <c r="HVA2" s="163"/>
      <c r="HVB2" s="163"/>
      <c r="HVC2" s="163"/>
      <c r="HVD2" s="163"/>
      <c r="HVE2" s="163"/>
      <c r="HVF2" s="163"/>
      <c r="HVG2" s="163"/>
      <c r="HVH2" s="163"/>
      <c r="HVI2" s="163"/>
      <c r="HVJ2" s="163"/>
      <c r="HVK2" s="163"/>
      <c r="HVL2" s="163"/>
      <c r="HVM2" s="163"/>
      <c r="HVN2" s="163"/>
      <c r="HVO2" s="163"/>
      <c r="HVP2" s="163"/>
      <c r="HVQ2" s="163"/>
      <c r="HVR2" s="163"/>
      <c r="HVS2" s="163"/>
      <c r="HVT2" s="163"/>
      <c r="HVU2" s="163"/>
      <c r="HVV2" s="163"/>
      <c r="HVW2" s="163"/>
      <c r="HVX2" s="163"/>
      <c r="HVY2" s="163"/>
      <c r="HVZ2" s="163"/>
      <c r="HWA2" s="163"/>
      <c r="HWB2" s="163"/>
      <c r="HWC2" s="163"/>
      <c r="HWD2" s="163"/>
      <c r="HWE2" s="163"/>
      <c r="HWF2" s="163"/>
      <c r="HWG2" s="163"/>
      <c r="HWH2" s="163"/>
      <c r="HWI2" s="163"/>
      <c r="HWJ2" s="163"/>
      <c r="HWK2" s="163"/>
      <c r="HWL2" s="163"/>
      <c r="HWM2" s="163"/>
      <c r="HWN2" s="163"/>
      <c r="HWO2" s="163"/>
      <c r="HWP2" s="163"/>
      <c r="HWQ2" s="163"/>
      <c r="HWR2" s="163"/>
      <c r="HWS2" s="163"/>
      <c r="HWT2" s="163"/>
      <c r="HWU2" s="163"/>
      <c r="HWV2" s="163"/>
      <c r="HWW2" s="163"/>
      <c r="HWX2" s="163"/>
      <c r="HWY2" s="163"/>
      <c r="HWZ2" s="163"/>
      <c r="HXA2" s="163"/>
      <c r="HXB2" s="163"/>
      <c r="HXC2" s="163"/>
      <c r="HXD2" s="163"/>
      <c r="HXE2" s="163"/>
      <c r="HXF2" s="163"/>
      <c r="HXG2" s="163"/>
      <c r="HXH2" s="163"/>
      <c r="HXI2" s="163"/>
      <c r="HXJ2" s="163"/>
      <c r="HXK2" s="163"/>
      <c r="HXL2" s="163"/>
      <c r="HXM2" s="163"/>
      <c r="HXN2" s="163"/>
      <c r="HXO2" s="163"/>
      <c r="HXP2" s="163"/>
      <c r="HXQ2" s="163"/>
      <c r="HXR2" s="163"/>
      <c r="HXS2" s="163"/>
      <c r="HXT2" s="163"/>
      <c r="HXU2" s="163"/>
      <c r="HXV2" s="163"/>
      <c r="HXW2" s="163"/>
      <c r="HXX2" s="163"/>
      <c r="HXY2" s="163"/>
      <c r="HXZ2" s="163"/>
      <c r="HYA2" s="163"/>
      <c r="HYB2" s="163"/>
      <c r="HYC2" s="163"/>
      <c r="HYD2" s="163"/>
      <c r="HYE2" s="163"/>
      <c r="HYF2" s="163"/>
      <c r="HYG2" s="163"/>
      <c r="HYH2" s="163"/>
      <c r="HYI2" s="163"/>
      <c r="HYJ2" s="163"/>
      <c r="HYK2" s="163"/>
      <c r="HYL2" s="163"/>
      <c r="HYM2" s="163"/>
      <c r="HYN2" s="163"/>
      <c r="HYO2" s="163"/>
      <c r="HYP2" s="163"/>
      <c r="HYQ2" s="163"/>
      <c r="HYR2" s="163"/>
      <c r="HYS2" s="163"/>
      <c r="HYT2" s="163"/>
      <c r="HYU2" s="163"/>
      <c r="HYV2" s="163"/>
      <c r="HYW2" s="163"/>
      <c r="HYX2" s="163"/>
      <c r="HYY2" s="163"/>
      <c r="HYZ2" s="163"/>
      <c r="HZA2" s="163"/>
      <c r="HZB2" s="163"/>
      <c r="HZC2" s="163"/>
      <c r="HZD2" s="163"/>
      <c r="HZE2" s="163"/>
      <c r="HZF2" s="163"/>
      <c r="HZG2" s="163"/>
      <c r="HZH2" s="163"/>
      <c r="HZI2" s="163"/>
      <c r="HZJ2" s="163"/>
      <c r="HZK2" s="163"/>
      <c r="HZL2" s="163"/>
      <c r="HZM2" s="163"/>
      <c r="HZN2" s="163"/>
      <c r="HZO2" s="163"/>
      <c r="HZP2" s="163"/>
      <c r="HZQ2" s="163"/>
      <c r="HZR2" s="163"/>
      <c r="HZS2" s="163"/>
      <c r="HZT2" s="163"/>
      <c r="HZU2" s="163"/>
      <c r="HZV2" s="163"/>
      <c r="HZW2" s="163"/>
      <c r="HZX2" s="163"/>
      <c r="HZY2" s="163"/>
      <c r="HZZ2" s="163"/>
      <c r="IAA2" s="163"/>
      <c r="IAB2" s="163"/>
      <c r="IAC2" s="163"/>
      <c r="IAD2" s="163"/>
      <c r="IAE2" s="163"/>
      <c r="IAF2" s="163"/>
      <c r="IAG2" s="163"/>
      <c r="IAH2" s="163"/>
      <c r="IAI2" s="163"/>
      <c r="IAJ2" s="163"/>
      <c r="IAK2" s="163"/>
      <c r="IAL2" s="163"/>
      <c r="IAM2" s="163"/>
      <c r="IAN2" s="163"/>
      <c r="IAO2" s="163"/>
      <c r="IAP2" s="163"/>
      <c r="IAQ2" s="163"/>
      <c r="IAR2" s="163"/>
      <c r="IAS2" s="163"/>
      <c r="IAT2" s="163"/>
      <c r="IAU2" s="163"/>
      <c r="IAV2" s="163"/>
      <c r="IAW2" s="163"/>
      <c r="IAX2" s="163"/>
      <c r="IAY2" s="163"/>
      <c r="IAZ2" s="163"/>
      <c r="IBA2" s="163"/>
      <c r="IBB2" s="163"/>
      <c r="IBC2" s="163"/>
      <c r="IBD2" s="163"/>
      <c r="IBE2" s="163"/>
      <c r="IBF2" s="163"/>
      <c r="IBG2" s="163"/>
      <c r="IBH2" s="163"/>
      <c r="IBI2" s="163"/>
      <c r="IBJ2" s="163"/>
      <c r="IBK2" s="163"/>
      <c r="IBL2" s="163"/>
      <c r="IBM2" s="163"/>
      <c r="IBN2" s="163"/>
      <c r="IBO2" s="163"/>
      <c r="IBP2" s="163"/>
      <c r="IBQ2" s="163"/>
      <c r="IBR2" s="163"/>
      <c r="IBS2" s="163"/>
      <c r="IBT2" s="163"/>
      <c r="IBU2" s="163"/>
      <c r="IBV2" s="163"/>
      <c r="IBW2" s="163"/>
      <c r="IBX2" s="163"/>
      <c r="IBY2" s="163"/>
      <c r="IBZ2" s="163"/>
      <c r="ICA2" s="163"/>
      <c r="ICB2" s="163"/>
      <c r="ICC2" s="163"/>
      <c r="ICD2" s="163"/>
      <c r="ICE2" s="163"/>
      <c r="ICF2" s="163"/>
      <c r="ICG2" s="163"/>
      <c r="ICH2" s="163"/>
      <c r="ICI2" s="163"/>
      <c r="ICJ2" s="163"/>
      <c r="ICK2" s="163"/>
      <c r="ICL2" s="163"/>
      <c r="ICM2" s="163"/>
      <c r="ICN2" s="163"/>
      <c r="ICO2" s="163"/>
      <c r="ICP2" s="163"/>
      <c r="ICQ2" s="163"/>
      <c r="ICR2" s="163"/>
      <c r="ICS2" s="163"/>
      <c r="ICT2" s="163"/>
      <c r="ICU2" s="163"/>
      <c r="ICV2" s="163"/>
      <c r="ICW2" s="163"/>
      <c r="ICX2" s="163"/>
      <c r="ICY2" s="163"/>
      <c r="ICZ2" s="163"/>
      <c r="IDA2" s="163"/>
      <c r="IDB2" s="163"/>
      <c r="IDC2" s="163"/>
      <c r="IDD2" s="163"/>
      <c r="IDE2" s="163"/>
      <c r="IDF2" s="163"/>
      <c r="IDG2" s="163"/>
      <c r="IDH2" s="163"/>
      <c r="IDI2" s="163"/>
      <c r="IDJ2" s="163"/>
      <c r="IDK2" s="163"/>
      <c r="IDL2" s="163"/>
      <c r="IDM2" s="163"/>
      <c r="IDN2" s="163"/>
      <c r="IDO2" s="163"/>
      <c r="IDP2" s="163"/>
      <c r="IDQ2" s="163"/>
      <c r="IDR2" s="163"/>
      <c r="IDS2" s="163"/>
      <c r="IDT2" s="163"/>
      <c r="IDU2" s="163"/>
      <c r="IDV2" s="163"/>
      <c r="IDW2" s="163"/>
      <c r="IDX2" s="163"/>
      <c r="IDY2" s="163"/>
      <c r="IDZ2" s="163"/>
      <c r="IEA2" s="163"/>
      <c r="IEB2" s="163"/>
      <c r="IEC2" s="163"/>
      <c r="IED2" s="163"/>
      <c r="IEE2" s="163"/>
      <c r="IEF2" s="163"/>
      <c r="IEG2" s="163"/>
      <c r="IEH2" s="163"/>
      <c r="IEI2" s="163"/>
      <c r="IEJ2" s="163"/>
      <c r="IEK2" s="163"/>
      <c r="IEL2" s="163"/>
      <c r="IEM2" s="163"/>
      <c r="IEN2" s="163"/>
      <c r="IEO2" s="163"/>
      <c r="IEP2" s="163"/>
      <c r="IEQ2" s="163"/>
      <c r="IER2" s="163"/>
      <c r="IES2" s="163"/>
      <c r="IET2" s="163"/>
      <c r="IEU2" s="163"/>
      <c r="IEV2" s="163"/>
      <c r="IEW2" s="163"/>
      <c r="IEX2" s="163"/>
      <c r="IEY2" s="163"/>
      <c r="IEZ2" s="163"/>
      <c r="IFA2" s="163"/>
      <c r="IFB2" s="163"/>
      <c r="IFC2" s="163"/>
      <c r="IFD2" s="163"/>
      <c r="IFE2" s="163"/>
      <c r="IFF2" s="163"/>
      <c r="IFG2" s="163"/>
      <c r="IFH2" s="163"/>
      <c r="IFI2" s="163"/>
      <c r="IFJ2" s="163"/>
      <c r="IFK2" s="163"/>
      <c r="IFL2" s="163"/>
      <c r="IFM2" s="163"/>
      <c r="IFN2" s="163"/>
      <c r="IFO2" s="163"/>
      <c r="IFP2" s="163"/>
      <c r="IFQ2" s="163"/>
      <c r="IFR2" s="163"/>
      <c r="IFS2" s="163"/>
      <c r="IFT2" s="163"/>
      <c r="IFU2" s="163"/>
      <c r="IFV2" s="163"/>
      <c r="IFW2" s="163"/>
      <c r="IFX2" s="163"/>
      <c r="IFY2" s="163"/>
      <c r="IFZ2" s="163"/>
      <c r="IGA2" s="163"/>
      <c r="IGB2" s="163"/>
      <c r="IGC2" s="163"/>
      <c r="IGD2" s="163"/>
      <c r="IGE2" s="163"/>
      <c r="IGF2" s="163"/>
      <c r="IGG2" s="163"/>
      <c r="IGH2" s="163"/>
      <c r="IGI2" s="163"/>
      <c r="IGJ2" s="163"/>
      <c r="IGK2" s="163"/>
      <c r="IGL2" s="163"/>
      <c r="IGM2" s="163"/>
      <c r="IGN2" s="163"/>
      <c r="IGO2" s="163"/>
      <c r="IGP2" s="163"/>
      <c r="IGQ2" s="163"/>
      <c r="IGR2" s="163"/>
      <c r="IGS2" s="163"/>
      <c r="IGT2" s="163"/>
      <c r="IGU2" s="163"/>
      <c r="IGV2" s="163"/>
      <c r="IGW2" s="163"/>
      <c r="IGX2" s="163"/>
      <c r="IGY2" s="163"/>
      <c r="IGZ2" s="163"/>
      <c r="IHA2" s="163"/>
      <c r="IHB2" s="163"/>
      <c r="IHC2" s="163"/>
      <c r="IHD2" s="163"/>
      <c r="IHE2" s="163"/>
      <c r="IHF2" s="163"/>
      <c r="IHG2" s="163"/>
      <c r="IHH2" s="163"/>
      <c r="IHI2" s="163"/>
      <c r="IHJ2" s="163"/>
      <c r="IHK2" s="163"/>
      <c r="IHL2" s="163"/>
      <c r="IHM2" s="163"/>
      <c r="IHN2" s="163"/>
      <c r="IHO2" s="163"/>
      <c r="IHP2" s="163"/>
      <c r="IHQ2" s="163"/>
      <c r="IHR2" s="163"/>
      <c r="IHS2" s="163"/>
      <c r="IHT2" s="163"/>
      <c r="IHU2" s="163"/>
      <c r="IHV2" s="163"/>
      <c r="IHW2" s="163"/>
      <c r="IHX2" s="163"/>
      <c r="IHY2" s="163"/>
      <c r="IHZ2" s="163"/>
      <c r="IIA2" s="163"/>
      <c r="IIB2" s="163"/>
      <c r="IIC2" s="163"/>
      <c r="IID2" s="163"/>
      <c r="IIE2" s="163"/>
      <c r="IIF2" s="163"/>
      <c r="IIG2" s="163"/>
      <c r="IIH2" s="163"/>
      <c r="III2" s="163"/>
      <c r="IIJ2" s="163"/>
      <c r="IIK2" s="163"/>
      <c r="IIL2" s="163"/>
      <c r="IIM2" s="163"/>
      <c r="IIN2" s="163"/>
      <c r="IIO2" s="163"/>
      <c r="IIP2" s="163"/>
      <c r="IIQ2" s="163"/>
      <c r="IIR2" s="163"/>
      <c r="IIS2" s="163"/>
      <c r="IIT2" s="163"/>
      <c r="IIU2" s="163"/>
      <c r="IIV2" s="163"/>
      <c r="IIW2" s="163"/>
      <c r="IIX2" s="163"/>
      <c r="IIY2" s="163"/>
      <c r="IIZ2" s="163"/>
      <c r="IJA2" s="163"/>
      <c r="IJB2" s="163"/>
      <c r="IJC2" s="163"/>
      <c r="IJD2" s="163"/>
      <c r="IJE2" s="163"/>
      <c r="IJF2" s="163"/>
      <c r="IJG2" s="163"/>
      <c r="IJH2" s="163"/>
      <c r="IJI2" s="163"/>
      <c r="IJJ2" s="163"/>
      <c r="IJK2" s="163"/>
      <c r="IJL2" s="163"/>
      <c r="IJM2" s="163"/>
      <c r="IJN2" s="163"/>
      <c r="IJO2" s="163"/>
      <c r="IJP2" s="163"/>
      <c r="IJQ2" s="163"/>
      <c r="IJR2" s="163"/>
      <c r="IJS2" s="163"/>
      <c r="IJT2" s="163"/>
      <c r="IJU2" s="163"/>
      <c r="IJV2" s="163"/>
      <c r="IJW2" s="163"/>
      <c r="IJX2" s="163"/>
      <c r="IJY2" s="163"/>
      <c r="IJZ2" s="163"/>
      <c r="IKA2" s="163"/>
      <c r="IKB2" s="163"/>
      <c r="IKC2" s="163"/>
      <c r="IKD2" s="163"/>
      <c r="IKE2" s="163"/>
      <c r="IKF2" s="163"/>
      <c r="IKG2" s="163"/>
      <c r="IKH2" s="163"/>
      <c r="IKI2" s="163"/>
      <c r="IKJ2" s="163"/>
      <c r="IKK2" s="163"/>
      <c r="IKL2" s="163"/>
      <c r="IKM2" s="163"/>
      <c r="IKN2" s="163"/>
      <c r="IKO2" s="163"/>
      <c r="IKP2" s="163"/>
      <c r="IKQ2" s="163"/>
      <c r="IKR2" s="163"/>
      <c r="IKS2" s="163"/>
      <c r="IKT2" s="163"/>
      <c r="IKU2" s="163"/>
      <c r="IKV2" s="163"/>
      <c r="IKW2" s="163"/>
      <c r="IKX2" s="163"/>
      <c r="IKY2" s="163"/>
      <c r="IKZ2" s="163"/>
      <c r="ILA2" s="163"/>
      <c r="ILB2" s="163"/>
      <c r="ILC2" s="163"/>
      <c r="ILD2" s="163"/>
      <c r="ILE2" s="163"/>
      <c r="ILF2" s="163"/>
      <c r="ILG2" s="163"/>
      <c r="ILH2" s="163"/>
      <c r="ILI2" s="163"/>
      <c r="ILJ2" s="163"/>
      <c r="ILK2" s="163"/>
      <c r="ILL2" s="163"/>
      <c r="ILM2" s="163"/>
      <c r="ILN2" s="163"/>
      <c r="ILO2" s="163"/>
      <c r="ILP2" s="163"/>
      <c r="ILQ2" s="163"/>
      <c r="ILR2" s="163"/>
      <c r="ILS2" s="163"/>
      <c r="ILT2" s="163"/>
      <c r="ILU2" s="163"/>
      <c r="ILV2" s="163"/>
      <c r="ILW2" s="163"/>
      <c r="ILX2" s="163"/>
      <c r="ILY2" s="163"/>
      <c r="ILZ2" s="163"/>
      <c r="IMA2" s="163"/>
      <c r="IMB2" s="163"/>
      <c r="IMC2" s="163"/>
      <c r="IMD2" s="163"/>
      <c r="IME2" s="163"/>
      <c r="IMF2" s="163"/>
      <c r="IMG2" s="163"/>
      <c r="IMH2" s="163"/>
      <c r="IMI2" s="163"/>
      <c r="IMJ2" s="163"/>
      <c r="IMK2" s="163"/>
      <c r="IML2" s="163"/>
      <c r="IMM2" s="163"/>
      <c r="IMN2" s="163"/>
      <c r="IMO2" s="163"/>
      <c r="IMP2" s="163"/>
      <c r="IMQ2" s="163"/>
      <c r="IMR2" s="163"/>
      <c r="IMS2" s="163"/>
      <c r="IMT2" s="163"/>
      <c r="IMU2" s="163"/>
      <c r="IMV2" s="163"/>
      <c r="IMW2" s="163"/>
      <c r="IMX2" s="163"/>
      <c r="IMY2" s="163"/>
      <c r="IMZ2" s="163"/>
      <c r="INA2" s="163"/>
      <c r="INB2" s="163"/>
      <c r="INC2" s="163"/>
      <c r="IND2" s="163"/>
      <c r="INE2" s="163"/>
      <c r="INF2" s="163"/>
      <c r="ING2" s="163"/>
      <c r="INH2" s="163"/>
      <c r="INI2" s="163"/>
      <c r="INJ2" s="163"/>
      <c r="INK2" s="163"/>
      <c r="INL2" s="163"/>
      <c r="INM2" s="163"/>
      <c r="INN2" s="163"/>
      <c r="INO2" s="163"/>
      <c r="INP2" s="163"/>
      <c r="INQ2" s="163"/>
      <c r="INR2" s="163"/>
      <c r="INS2" s="163"/>
      <c r="INT2" s="163"/>
      <c r="INU2" s="163"/>
      <c r="INV2" s="163"/>
      <c r="INW2" s="163"/>
      <c r="INX2" s="163"/>
      <c r="INY2" s="163"/>
      <c r="INZ2" s="163"/>
      <c r="IOA2" s="163"/>
      <c r="IOB2" s="163"/>
      <c r="IOC2" s="163"/>
      <c r="IOD2" s="163"/>
      <c r="IOE2" s="163"/>
      <c r="IOF2" s="163"/>
      <c r="IOG2" s="163"/>
      <c r="IOH2" s="163"/>
      <c r="IOI2" s="163"/>
      <c r="IOJ2" s="163"/>
      <c r="IOK2" s="163"/>
      <c r="IOL2" s="163"/>
      <c r="IOM2" s="163"/>
      <c r="ION2" s="163"/>
      <c r="IOO2" s="163"/>
      <c r="IOP2" s="163"/>
      <c r="IOQ2" s="163"/>
      <c r="IOR2" s="163"/>
      <c r="IOS2" s="163"/>
      <c r="IOT2" s="163"/>
      <c r="IOU2" s="163"/>
      <c r="IOV2" s="163"/>
      <c r="IOW2" s="163"/>
      <c r="IOX2" s="163"/>
      <c r="IOY2" s="163"/>
      <c r="IOZ2" s="163"/>
      <c r="IPA2" s="163"/>
      <c r="IPB2" s="163"/>
      <c r="IPC2" s="163"/>
      <c r="IPD2" s="163"/>
      <c r="IPE2" s="163"/>
      <c r="IPF2" s="163"/>
      <c r="IPG2" s="163"/>
      <c r="IPH2" s="163"/>
      <c r="IPI2" s="163"/>
      <c r="IPJ2" s="163"/>
      <c r="IPK2" s="163"/>
      <c r="IPL2" s="163"/>
      <c r="IPM2" s="163"/>
      <c r="IPN2" s="163"/>
      <c r="IPO2" s="163"/>
      <c r="IPP2" s="163"/>
      <c r="IPQ2" s="163"/>
      <c r="IPR2" s="163"/>
      <c r="IPS2" s="163"/>
      <c r="IPT2" s="163"/>
      <c r="IPU2" s="163"/>
      <c r="IPV2" s="163"/>
      <c r="IPW2" s="163"/>
      <c r="IPX2" s="163"/>
      <c r="IPY2" s="163"/>
      <c r="IPZ2" s="163"/>
      <c r="IQA2" s="163"/>
      <c r="IQB2" s="163"/>
      <c r="IQC2" s="163"/>
      <c r="IQD2" s="163"/>
      <c r="IQE2" s="163"/>
      <c r="IQF2" s="163"/>
      <c r="IQG2" s="163"/>
      <c r="IQH2" s="163"/>
      <c r="IQI2" s="163"/>
      <c r="IQJ2" s="163"/>
      <c r="IQK2" s="163"/>
      <c r="IQL2" s="163"/>
      <c r="IQM2" s="163"/>
      <c r="IQN2" s="163"/>
      <c r="IQO2" s="163"/>
      <c r="IQP2" s="163"/>
      <c r="IQQ2" s="163"/>
      <c r="IQR2" s="163"/>
      <c r="IQS2" s="163"/>
      <c r="IQT2" s="163"/>
      <c r="IQU2" s="163"/>
      <c r="IQV2" s="163"/>
      <c r="IQW2" s="163"/>
      <c r="IQX2" s="163"/>
      <c r="IQY2" s="163"/>
      <c r="IQZ2" s="163"/>
      <c r="IRA2" s="163"/>
      <c r="IRB2" s="163"/>
      <c r="IRC2" s="163"/>
      <c r="IRD2" s="163"/>
      <c r="IRE2" s="163"/>
      <c r="IRF2" s="163"/>
      <c r="IRG2" s="163"/>
      <c r="IRH2" s="163"/>
      <c r="IRI2" s="163"/>
      <c r="IRJ2" s="163"/>
      <c r="IRK2" s="163"/>
      <c r="IRL2" s="163"/>
      <c r="IRM2" s="163"/>
      <c r="IRN2" s="163"/>
      <c r="IRO2" s="163"/>
      <c r="IRP2" s="163"/>
      <c r="IRQ2" s="163"/>
      <c r="IRR2" s="163"/>
      <c r="IRS2" s="163"/>
      <c r="IRT2" s="163"/>
      <c r="IRU2" s="163"/>
      <c r="IRV2" s="163"/>
      <c r="IRW2" s="163"/>
      <c r="IRX2" s="163"/>
      <c r="IRY2" s="163"/>
      <c r="IRZ2" s="163"/>
      <c r="ISA2" s="163"/>
      <c r="ISB2" s="163"/>
      <c r="ISC2" s="163"/>
      <c r="ISD2" s="163"/>
      <c r="ISE2" s="163"/>
      <c r="ISF2" s="163"/>
      <c r="ISG2" s="163"/>
      <c r="ISH2" s="163"/>
      <c r="ISI2" s="163"/>
      <c r="ISJ2" s="163"/>
      <c r="ISK2" s="163"/>
      <c r="ISL2" s="163"/>
      <c r="ISM2" s="163"/>
      <c r="ISN2" s="163"/>
      <c r="ISO2" s="163"/>
      <c r="ISP2" s="163"/>
      <c r="ISQ2" s="163"/>
      <c r="ISR2" s="163"/>
      <c r="ISS2" s="163"/>
      <c r="IST2" s="163"/>
      <c r="ISU2" s="163"/>
      <c r="ISV2" s="163"/>
      <c r="ISW2" s="163"/>
      <c r="ISX2" s="163"/>
      <c r="ISY2" s="163"/>
      <c r="ISZ2" s="163"/>
      <c r="ITA2" s="163"/>
      <c r="ITB2" s="163"/>
      <c r="ITC2" s="163"/>
      <c r="ITD2" s="163"/>
      <c r="ITE2" s="163"/>
      <c r="ITF2" s="163"/>
      <c r="ITG2" s="163"/>
      <c r="ITH2" s="163"/>
      <c r="ITI2" s="163"/>
      <c r="ITJ2" s="163"/>
      <c r="ITK2" s="163"/>
      <c r="ITL2" s="163"/>
      <c r="ITM2" s="163"/>
      <c r="ITN2" s="163"/>
      <c r="ITO2" s="163"/>
      <c r="ITP2" s="163"/>
      <c r="ITQ2" s="163"/>
      <c r="ITR2" s="163"/>
      <c r="ITS2" s="163"/>
      <c r="ITT2" s="163"/>
      <c r="ITU2" s="163"/>
      <c r="ITV2" s="163"/>
      <c r="ITW2" s="163"/>
      <c r="ITX2" s="163"/>
      <c r="ITY2" s="163"/>
      <c r="ITZ2" s="163"/>
      <c r="IUA2" s="163"/>
      <c r="IUB2" s="163"/>
      <c r="IUC2" s="163"/>
      <c r="IUD2" s="163"/>
      <c r="IUE2" s="163"/>
      <c r="IUF2" s="163"/>
      <c r="IUG2" s="163"/>
      <c r="IUH2" s="163"/>
      <c r="IUI2" s="163"/>
      <c r="IUJ2" s="163"/>
      <c r="IUK2" s="163"/>
      <c r="IUL2" s="163"/>
      <c r="IUM2" s="163"/>
      <c r="IUN2" s="163"/>
      <c r="IUO2" s="163"/>
      <c r="IUP2" s="163"/>
      <c r="IUQ2" s="163"/>
      <c r="IUR2" s="163"/>
      <c r="IUS2" s="163"/>
      <c r="IUT2" s="163"/>
      <c r="IUU2" s="163"/>
      <c r="IUV2" s="163"/>
      <c r="IUW2" s="163"/>
      <c r="IUX2" s="163"/>
      <c r="IUY2" s="163"/>
      <c r="IUZ2" s="163"/>
      <c r="IVA2" s="163"/>
      <c r="IVB2" s="163"/>
      <c r="IVC2" s="163"/>
      <c r="IVD2" s="163"/>
      <c r="IVE2" s="163"/>
      <c r="IVF2" s="163"/>
      <c r="IVG2" s="163"/>
      <c r="IVH2" s="163"/>
      <c r="IVI2" s="163"/>
      <c r="IVJ2" s="163"/>
      <c r="IVK2" s="163"/>
      <c r="IVL2" s="163"/>
      <c r="IVM2" s="163"/>
      <c r="IVN2" s="163"/>
      <c r="IVO2" s="163"/>
      <c r="IVP2" s="163"/>
      <c r="IVQ2" s="163"/>
      <c r="IVR2" s="163"/>
      <c r="IVS2" s="163"/>
      <c r="IVT2" s="163"/>
      <c r="IVU2" s="163"/>
      <c r="IVV2" s="163"/>
      <c r="IVW2" s="163"/>
      <c r="IVX2" s="163"/>
      <c r="IVY2" s="163"/>
      <c r="IVZ2" s="163"/>
      <c r="IWA2" s="163"/>
      <c r="IWB2" s="163"/>
      <c r="IWC2" s="163"/>
      <c r="IWD2" s="163"/>
      <c r="IWE2" s="163"/>
      <c r="IWF2" s="163"/>
      <c r="IWG2" s="163"/>
      <c r="IWH2" s="163"/>
      <c r="IWI2" s="163"/>
      <c r="IWJ2" s="163"/>
      <c r="IWK2" s="163"/>
      <c r="IWL2" s="163"/>
      <c r="IWM2" s="163"/>
      <c r="IWN2" s="163"/>
      <c r="IWO2" s="163"/>
      <c r="IWP2" s="163"/>
      <c r="IWQ2" s="163"/>
      <c r="IWR2" s="163"/>
      <c r="IWS2" s="163"/>
      <c r="IWT2" s="163"/>
      <c r="IWU2" s="163"/>
      <c r="IWV2" s="163"/>
      <c r="IWW2" s="163"/>
      <c r="IWX2" s="163"/>
      <c r="IWY2" s="163"/>
      <c r="IWZ2" s="163"/>
      <c r="IXA2" s="163"/>
      <c r="IXB2" s="163"/>
      <c r="IXC2" s="163"/>
      <c r="IXD2" s="163"/>
      <c r="IXE2" s="163"/>
      <c r="IXF2" s="163"/>
      <c r="IXG2" s="163"/>
      <c r="IXH2" s="163"/>
      <c r="IXI2" s="163"/>
      <c r="IXJ2" s="163"/>
      <c r="IXK2" s="163"/>
      <c r="IXL2" s="163"/>
      <c r="IXM2" s="163"/>
      <c r="IXN2" s="163"/>
      <c r="IXO2" s="163"/>
      <c r="IXP2" s="163"/>
      <c r="IXQ2" s="163"/>
      <c r="IXR2" s="163"/>
      <c r="IXS2" s="163"/>
      <c r="IXT2" s="163"/>
      <c r="IXU2" s="163"/>
      <c r="IXV2" s="163"/>
      <c r="IXW2" s="163"/>
      <c r="IXX2" s="163"/>
      <c r="IXY2" s="163"/>
      <c r="IXZ2" s="163"/>
      <c r="IYA2" s="163"/>
      <c r="IYB2" s="163"/>
      <c r="IYC2" s="163"/>
      <c r="IYD2" s="163"/>
      <c r="IYE2" s="163"/>
      <c r="IYF2" s="163"/>
      <c r="IYG2" s="163"/>
      <c r="IYH2" s="163"/>
      <c r="IYI2" s="163"/>
      <c r="IYJ2" s="163"/>
      <c r="IYK2" s="163"/>
      <c r="IYL2" s="163"/>
      <c r="IYM2" s="163"/>
      <c r="IYN2" s="163"/>
      <c r="IYO2" s="163"/>
      <c r="IYP2" s="163"/>
      <c r="IYQ2" s="163"/>
      <c r="IYR2" s="163"/>
      <c r="IYS2" s="163"/>
      <c r="IYT2" s="163"/>
      <c r="IYU2" s="163"/>
      <c r="IYV2" s="163"/>
      <c r="IYW2" s="163"/>
      <c r="IYX2" s="163"/>
      <c r="IYY2" s="163"/>
      <c r="IYZ2" s="163"/>
      <c r="IZA2" s="163"/>
      <c r="IZB2" s="163"/>
      <c r="IZC2" s="163"/>
      <c r="IZD2" s="163"/>
      <c r="IZE2" s="163"/>
      <c r="IZF2" s="163"/>
      <c r="IZG2" s="163"/>
      <c r="IZH2" s="163"/>
      <c r="IZI2" s="163"/>
      <c r="IZJ2" s="163"/>
      <c r="IZK2" s="163"/>
      <c r="IZL2" s="163"/>
      <c r="IZM2" s="163"/>
      <c r="IZN2" s="163"/>
      <c r="IZO2" s="163"/>
      <c r="IZP2" s="163"/>
      <c r="IZQ2" s="163"/>
      <c r="IZR2" s="163"/>
      <c r="IZS2" s="163"/>
      <c r="IZT2" s="163"/>
      <c r="IZU2" s="163"/>
      <c r="IZV2" s="163"/>
      <c r="IZW2" s="163"/>
      <c r="IZX2" s="163"/>
      <c r="IZY2" s="163"/>
      <c r="IZZ2" s="163"/>
      <c r="JAA2" s="163"/>
      <c r="JAB2" s="163"/>
      <c r="JAC2" s="163"/>
      <c r="JAD2" s="163"/>
      <c r="JAE2" s="163"/>
      <c r="JAF2" s="163"/>
      <c r="JAG2" s="163"/>
      <c r="JAH2" s="163"/>
      <c r="JAI2" s="163"/>
      <c r="JAJ2" s="163"/>
      <c r="JAK2" s="163"/>
      <c r="JAL2" s="163"/>
      <c r="JAM2" s="163"/>
      <c r="JAN2" s="163"/>
      <c r="JAO2" s="163"/>
      <c r="JAP2" s="163"/>
      <c r="JAQ2" s="163"/>
      <c r="JAR2" s="163"/>
      <c r="JAS2" s="163"/>
      <c r="JAT2" s="163"/>
      <c r="JAU2" s="163"/>
      <c r="JAV2" s="163"/>
      <c r="JAW2" s="163"/>
      <c r="JAX2" s="163"/>
      <c r="JAY2" s="163"/>
      <c r="JAZ2" s="163"/>
      <c r="JBA2" s="163"/>
      <c r="JBB2" s="163"/>
      <c r="JBC2" s="163"/>
      <c r="JBD2" s="163"/>
      <c r="JBE2" s="163"/>
      <c r="JBF2" s="163"/>
      <c r="JBG2" s="163"/>
      <c r="JBH2" s="163"/>
      <c r="JBI2" s="163"/>
      <c r="JBJ2" s="163"/>
      <c r="JBK2" s="163"/>
      <c r="JBL2" s="163"/>
      <c r="JBM2" s="163"/>
      <c r="JBN2" s="163"/>
      <c r="JBO2" s="163"/>
      <c r="JBP2" s="163"/>
      <c r="JBQ2" s="163"/>
      <c r="JBR2" s="163"/>
      <c r="JBS2" s="163"/>
      <c r="JBT2" s="163"/>
      <c r="JBU2" s="163"/>
      <c r="JBV2" s="163"/>
      <c r="JBW2" s="163"/>
      <c r="JBX2" s="163"/>
      <c r="JBY2" s="163"/>
      <c r="JBZ2" s="163"/>
      <c r="JCA2" s="163"/>
      <c r="JCB2" s="163"/>
      <c r="JCC2" s="163"/>
      <c r="JCD2" s="163"/>
      <c r="JCE2" s="163"/>
      <c r="JCF2" s="163"/>
      <c r="JCG2" s="163"/>
      <c r="JCH2" s="163"/>
      <c r="JCI2" s="163"/>
      <c r="JCJ2" s="163"/>
      <c r="JCK2" s="163"/>
      <c r="JCL2" s="163"/>
      <c r="JCM2" s="163"/>
      <c r="JCN2" s="163"/>
      <c r="JCO2" s="163"/>
      <c r="JCP2" s="163"/>
      <c r="JCQ2" s="163"/>
      <c r="JCR2" s="163"/>
      <c r="JCS2" s="163"/>
      <c r="JCT2" s="163"/>
      <c r="JCU2" s="163"/>
      <c r="JCV2" s="163"/>
      <c r="JCW2" s="163"/>
      <c r="JCX2" s="163"/>
      <c r="JCY2" s="163"/>
      <c r="JCZ2" s="163"/>
      <c r="JDA2" s="163"/>
      <c r="JDB2" s="163"/>
      <c r="JDC2" s="163"/>
      <c r="JDD2" s="163"/>
      <c r="JDE2" s="163"/>
      <c r="JDF2" s="163"/>
      <c r="JDG2" s="163"/>
      <c r="JDH2" s="163"/>
      <c r="JDI2" s="163"/>
      <c r="JDJ2" s="163"/>
      <c r="JDK2" s="163"/>
      <c r="JDL2" s="163"/>
      <c r="JDM2" s="163"/>
      <c r="JDN2" s="163"/>
      <c r="JDO2" s="163"/>
      <c r="JDP2" s="163"/>
      <c r="JDQ2" s="163"/>
      <c r="JDR2" s="163"/>
      <c r="JDS2" s="163"/>
      <c r="JDT2" s="163"/>
      <c r="JDU2" s="163"/>
      <c r="JDV2" s="163"/>
      <c r="JDW2" s="163"/>
      <c r="JDX2" s="163"/>
      <c r="JDY2" s="163"/>
      <c r="JDZ2" s="163"/>
      <c r="JEA2" s="163"/>
      <c r="JEB2" s="163"/>
      <c r="JEC2" s="163"/>
      <c r="JED2" s="163"/>
      <c r="JEE2" s="163"/>
      <c r="JEF2" s="163"/>
      <c r="JEG2" s="163"/>
      <c r="JEH2" s="163"/>
      <c r="JEI2" s="163"/>
      <c r="JEJ2" s="163"/>
      <c r="JEK2" s="163"/>
      <c r="JEL2" s="163"/>
      <c r="JEM2" s="163"/>
      <c r="JEN2" s="163"/>
      <c r="JEO2" s="163"/>
      <c r="JEP2" s="163"/>
      <c r="JEQ2" s="163"/>
      <c r="JER2" s="163"/>
      <c r="JES2" s="163"/>
      <c r="JET2" s="163"/>
      <c r="JEU2" s="163"/>
      <c r="JEV2" s="163"/>
      <c r="JEW2" s="163"/>
      <c r="JEX2" s="163"/>
      <c r="JEY2" s="163"/>
      <c r="JEZ2" s="163"/>
      <c r="JFA2" s="163"/>
      <c r="JFB2" s="163"/>
      <c r="JFC2" s="163"/>
      <c r="JFD2" s="163"/>
      <c r="JFE2" s="163"/>
      <c r="JFF2" s="163"/>
      <c r="JFG2" s="163"/>
      <c r="JFH2" s="163"/>
      <c r="JFI2" s="163"/>
      <c r="JFJ2" s="163"/>
      <c r="JFK2" s="163"/>
      <c r="JFL2" s="163"/>
      <c r="JFM2" s="163"/>
      <c r="JFN2" s="163"/>
      <c r="JFO2" s="163"/>
      <c r="JFP2" s="163"/>
      <c r="JFQ2" s="163"/>
      <c r="JFR2" s="163"/>
      <c r="JFS2" s="163"/>
      <c r="JFT2" s="163"/>
      <c r="JFU2" s="163"/>
      <c r="JFV2" s="163"/>
      <c r="JFW2" s="163"/>
      <c r="JFX2" s="163"/>
      <c r="JFY2" s="163"/>
      <c r="JFZ2" s="163"/>
      <c r="JGA2" s="163"/>
      <c r="JGB2" s="163"/>
      <c r="JGC2" s="163"/>
      <c r="JGD2" s="163"/>
      <c r="JGE2" s="163"/>
      <c r="JGF2" s="163"/>
      <c r="JGG2" s="163"/>
      <c r="JGH2" s="163"/>
      <c r="JGI2" s="163"/>
      <c r="JGJ2" s="163"/>
      <c r="JGK2" s="163"/>
      <c r="JGL2" s="163"/>
      <c r="JGM2" s="163"/>
      <c r="JGN2" s="163"/>
      <c r="JGO2" s="163"/>
      <c r="JGP2" s="163"/>
      <c r="JGQ2" s="163"/>
      <c r="JGR2" s="163"/>
      <c r="JGS2" s="163"/>
      <c r="JGT2" s="163"/>
      <c r="JGU2" s="163"/>
      <c r="JGV2" s="163"/>
      <c r="JGW2" s="163"/>
      <c r="JGX2" s="163"/>
      <c r="JGY2" s="163"/>
      <c r="JGZ2" s="163"/>
      <c r="JHA2" s="163"/>
      <c r="JHB2" s="163"/>
      <c r="JHC2" s="163"/>
      <c r="JHD2" s="163"/>
      <c r="JHE2" s="163"/>
      <c r="JHF2" s="163"/>
      <c r="JHG2" s="163"/>
      <c r="JHH2" s="163"/>
      <c r="JHI2" s="163"/>
      <c r="JHJ2" s="163"/>
      <c r="JHK2" s="163"/>
      <c r="JHL2" s="163"/>
      <c r="JHM2" s="163"/>
      <c r="JHN2" s="163"/>
      <c r="JHO2" s="163"/>
      <c r="JHP2" s="163"/>
      <c r="JHQ2" s="163"/>
      <c r="JHR2" s="163"/>
      <c r="JHS2" s="163"/>
      <c r="JHT2" s="163"/>
      <c r="JHU2" s="163"/>
      <c r="JHV2" s="163"/>
      <c r="JHW2" s="163"/>
      <c r="JHX2" s="163"/>
      <c r="JHY2" s="163"/>
      <c r="JHZ2" s="163"/>
      <c r="JIA2" s="163"/>
      <c r="JIB2" s="163"/>
      <c r="JIC2" s="163"/>
      <c r="JID2" s="163"/>
      <c r="JIE2" s="163"/>
      <c r="JIF2" s="163"/>
      <c r="JIG2" s="163"/>
      <c r="JIH2" s="163"/>
      <c r="JII2" s="163"/>
      <c r="JIJ2" s="163"/>
      <c r="JIK2" s="163"/>
      <c r="JIL2" s="163"/>
      <c r="JIM2" s="163"/>
      <c r="JIN2" s="163"/>
      <c r="JIO2" s="163"/>
      <c r="JIP2" s="163"/>
      <c r="JIQ2" s="163"/>
      <c r="JIR2" s="163"/>
      <c r="JIS2" s="163"/>
      <c r="JIT2" s="163"/>
      <c r="JIU2" s="163"/>
      <c r="JIV2" s="163"/>
      <c r="JIW2" s="163"/>
      <c r="JIX2" s="163"/>
      <c r="JIY2" s="163"/>
      <c r="JIZ2" s="163"/>
      <c r="JJA2" s="163"/>
      <c r="JJB2" s="163"/>
      <c r="JJC2" s="163"/>
      <c r="JJD2" s="163"/>
      <c r="JJE2" s="163"/>
      <c r="JJF2" s="163"/>
      <c r="JJG2" s="163"/>
      <c r="JJH2" s="163"/>
      <c r="JJI2" s="163"/>
      <c r="JJJ2" s="163"/>
      <c r="JJK2" s="163"/>
      <c r="JJL2" s="163"/>
      <c r="JJM2" s="163"/>
      <c r="JJN2" s="163"/>
      <c r="JJO2" s="163"/>
      <c r="JJP2" s="163"/>
      <c r="JJQ2" s="163"/>
      <c r="JJR2" s="163"/>
      <c r="JJS2" s="163"/>
      <c r="JJT2" s="163"/>
      <c r="JJU2" s="163"/>
      <c r="JJV2" s="163"/>
      <c r="JJW2" s="163"/>
      <c r="JJX2" s="163"/>
      <c r="JJY2" s="163"/>
      <c r="JJZ2" s="163"/>
      <c r="JKA2" s="163"/>
      <c r="JKB2" s="163"/>
      <c r="JKC2" s="163"/>
      <c r="JKD2" s="163"/>
      <c r="JKE2" s="163"/>
      <c r="JKF2" s="163"/>
      <c r="JKG2" s="163"/>
      <c r="JKH2" s="163"/>
      <c r="JKI2" s="163"/>
      <c r="JKJ2" s="163"/>
      <c r="JKK2" s="163"/>
      <c r="JKL2" s="163"/>
      <c r="JKM2" s="163"/>
      <c r="JKN2" s="163"/>
      <c r="JKO2" s="163"/>
      <c r="JKP2" s="163"/>
      <c r="JKQ2" s="163"/>
      <c r="JKR2" s="163"/>
      <c r="JKS2" s="163"/>
      <c r="JKT2" s="163"/>
      <c r="JKU2" s="163"/>
      <c r="JKV2" s="163"/>
      <c r="JKW2" s="163"/>
      <c r="JKX2" s="163"/>
      <c r="JKY2" s="163"/>
      <c r="JKZ2" s="163"/>
      <c r="JLA2" s="163"/>
      <c r="JLB2" s="163"/>
      <c r="JLC2" s="163"/>
      <c r="JLD2" s="163"/>
      <c r="JLE2" s="163"/>
      <c r="JLF2" s="163"/>
      <c r="JLG2" s="163"/>
      <c r="JLH2" s="163"/>
      <c r="JLI2" s="163"/>
      <c r="JLJ2" s="163"/>
      <c r="JLK2" s="163"/>
      <c r="JLL2" s="163"/>
      <c r="JLM2" s="163"/>
      <c r="JLN2" s="163"/>
      <c r="JLO2" s="163"/>
      <c r="JLP2" s="163"/>
      <c r="JLQ2" s="163"/>
      <c r="JLR2" s="163"/>
      <c r="JLS2" s="163"/>
      <c r="JLT2" s="163"/>
      <c r="JLU2" s="163"/>
      <c r="JLV2" s="163"/>
      <c r="JLW2" s="163"/>
      <c r="JLX2" s="163"/>
      <c r="JLY2" s="163"/>
      <c r="JLZ2" s="163"/>
      <c r="JMA2" s="163"/>
      <c r="JMB2" s="163"/>
      <c r="JMC2" s="163"/>
      <c r="JMD2" s="163"/>
      <c r="JME2" s="163"/>
      <c r="JMF2" s="163"/>
      <c r="JMG2" s="163"/>
      <c r="JMH2" s="163"/>
      <c r="JMI2" s="163"/>
      <c r="JMJ2" s="163"/>
      <c r="JMK2" s="163"/>
      <c r="JML2" s="163"/>
      <c r="JMM2" s="163"/>
      <c r="JMN2" s="163"/>
      <c r="JMO2" s="163"/>
      <c r="JMP2" s="163"/>
      <c r="JMQ2" s="163"/>
      <c r="JMR2" s="163"/>
      <c r="JMS2" s="163"/>
      <c r="JMT2" s="163"/>
      <c r="JMU2" s="163"/>
      <c r="JMV2" s="163"/>
      <c r="JMW2" s="163"/>
      <c r="JMX2" s="163"/>
      <c r="JMY2" s="163"/>
      <c r="JMZ2" s="163"/>
      <c r="JNA2" s="163"/>
      <c r="JNB2" s="163"/>
      <c r="JNC2" s="163"/>
      <c r="JND2" s="163"/>
      <c r="JNE2" s="163"/>
      <c r="JNF2" s="163"/>
      <c r="JNG2" s="163"/>
      <c r="JNH2" s="163"/>
      <c r="JNI2" s="163"/>
      <c r="JNJ2" s="163"/>
      <c r="JNK2" s="163"/>
      <c r="JNL2" s="163"/>
      <c r="JNM2" s="163"/>
      <c r="JNN2" s="163"/>
      <c r="JNO2" s="163"/>
      <c r="JNP2" s="163"/>
      <c r="JNQ2" s="163"/>
      <c r="JNR2" s="163"/>
      <c r="JNS2" s="163"/>
      <c r="JNT2" s="163"/>
      <c r="JNU2" s="163"/>
      <c r="JNV2" s="163"/>
      <c r="JNW2" s="163"/>
      <c r="JNX2" s="163"/>
      <c r="JNY2" s="163"/>
      <c r="JNZ2" s="163"/>
      <c r="JOA2" s="163"/>
      <c r="JOB2" s="163"/>
      <c r="JOC2" s="163"/>
      <c r="JOD2" s="163"/>
      <c r="JOE2" s="163"/>
      <c r="JOF2" s="163"/>
      <c r="JOG2" s="163"/>
      <c r="JOH2" s="163"/>
      <c r="JOI2" s="163"/>
      <c r="JOJ2" s="163"/>
      <c r="JOK2" s="163"/>
      <c r="JOL2" s="163"/>
      <c r="JOM2" s="163"/>
      <c r="JON2" s="163"/>
      <c r="JOO2" s="163"/>
      <c r="JOP2" s="163"/>
      <c r="JOQ2" s="163"/>
      <c r="JOR2" s="163"/>
      <c r="JOS2" s="163"/>
      <c r="JOT2" s="163"/>
      <c r="JOU2" s="163"/>
      <c r="JOV2" s="163"/>
      <c r="JOW2" s="163"/>
      <c r="JOX2" s="163"/>
      <c r="JOY2" s="163"/>
      <c r="JOZ2" s="163"/>
      <c r="JPA2" s="163"/>
      <c r="JPB2" s="163"/>
      <c r="JPC2" s="163"/>
      <c r="JPD2" s="163"/>
      <c r="JPE2" s="163"/>
      <c r="JPF2" s="163"/>
      <c r="JPG2" s="163"/>
      <c r="JPH2" s="163"/>
      <c r="JPI2" s="163"/>
      <c r="JPJ2" s="163"/>
      <c r="JPK2" s="163"/>
      <c r="JPL2" s="163"/>
      <c r="JPM2" s="163"/>
      <c r="JPN2" s="163"/>
      <c r="JPO2" s="163"/>
      <c r="JPP2" s="163"/>
      <c r="JPQ2" s="163"/>
      <c r="JPR2" s="163"/>
      <c r="JPS2" s="163"/>
      <c r="JPT2" s="163"/>
      <c r="JPU2" s="163"/>
      <c r="JPV2" s="163"/>
      <c r="JPW2" s="163"/>
      <c r="JPX2" s="163"/>
      <c r="JPY2" s="163"/>
      <c r="JPZ2" s="163"/>
      <c r="JQA2" s="163"/>
      <c r="JQB2" s="163"/>
      <c r="JQC2" s="163"/>
      <c r="JQD2" s="163"/>
      <c r="JQE2" s="163"/>
      <c r="JQF2" s="163"/>
      <c r="JQG2" s="163"/>
      <c r="JQH2" s="163"/>
      <c r="JQI2" s="163"/>
      <c r="JQJ2" s="163"/>
      <c r="JQK2" s="163"/>
      <c r="JQL2" s="163"/>
      <c r="JQM2" s="163"/>
      <c r="JQN2" s="163"/>
      <c r="JQO2" s="163"/>
      <c r="JQP2" s="163"/>
      <c r="JQQ2" s="163"/>
      <c r="JQR2" s="163"/>
      <c r="JQS2" s="163"/>
      <c r="JQT2" s="163"/>
      <c r="JQU2" s="163"/>
      <c r="JQV2" s="163"/>
      <c r="JQW2" s="163"/>
      <c r="JQX2" s="163"/>
      <c r="JQY2" s="163"/>
      <c r="JQZ2" s="163"/>
      <c r="JRA2" s="163"/>
      <c r="JRB2" s="163"/>
      <c r="JRC2" s="163"/>
      <c r="JRD2" s="163"/>
      <c r="JRE2" s="163"/>
      <c r="JRF2" s="163"/>
      <c r="JRG2" s="163"/>
      <c r="JRH2" s="163"/>
      <c r="JRI2" s="163"/>
      <c r="JRJ2" s="163"/>
      <c r="JRK2" s="163"/>
      <c r="JRL2" s="163"/>
      <c r="JRM2" s="163"/>
      <c r="JRN2" s="163"/>
      <c r="JRO2" s="163"/>
      <c r="JRP2" s="163"/>
      <c r="JRQ2" s="163"/>
      <c r="JRR2" s="163"/>
      <c r="JRS2" s="163"/>
      <c r="JRT2" s="163"/>
      <c r="JRU2" s="163"/>
      <c r="JRV2" s="163"/>
      <c r="JRW2" s="163"/>
      <c r="JRX2" s="163"/>
      <c r="JRY2" s="163"/>
      <c r="JRZ2" s="163"/>
      <c r="JSA2" s="163"/>
      <c r="JSB2" s="163"/>
      <c r="JSC2" s="163"/>
      <c r="JSD2" s="163"/>
      <c r="JSE2" s="163"/>
      <c r="JSF2" s="163"/>
      <c r="JSG2" s="163"/>
      <c r="JSH2" s="163"/>
      <c r="JSI2" s="163"/>
      <c r="JSJ2" s="163"/>
      <c r="JSK2" s="163"/>
      <c r="JSL2" s="163"/>
      <c r="JSM2" s="163"/>
      <c r="JSN2" s="163"/>
      <c r="JSO2" s="163"/>
      <c r="JSP2" s="163"/>
      <c r="JSQ2" s="163"/>
      <c r="JSR2" s="163"/>
      <c r="JSS2" s="163"/>
      <c r="JST2" s="163"/>
      <c r="JSU2" s="163"/>
      <c r="JSV2" s="163"/>
      <c r="JSW2" s="163"/>
      <c r="JSX2" s="163"/>
      <c r="JSY2" s="163"/>
      <c r="JSZ2" s="163"/>
      <c r="JTA2" s="163"/>
      <c r="JTB2" s="163"/>
      <c r="JTC2" s="163"/>
      <c r="JTD2" s="163"/>
      <c r="JTE2" s="163"/>
      <c r="JTF2" s="163"/>
      <c r="JTG2" s="163"/>
      <c r="JTH2" s="163"/>
      <c r="JTI2" s="163"/>
      <c r="JTJ2" s="163"/>
      <c r="JTK2" s="163"/>
      <c r="JTL2" s="163"/>
      <c r="JTM2" s="163"/>
      <c r="JTN2" s="163"/>
      <c r="JTO2" s="163"/>
      <c r="JTP2" s="163"/>
      <c r="JTQ2" s="163"/>
      <c r="JTR2" s="163"/>
      <c r="JTS2" s="163"/>
      <c r="JTT2" s="163"/>
      <c r="JTU2" s="163"/>
      <c r="JTV2" s="163"/>
      <c r="JTW2" s="163"/>
      <c r="JTX2" s="163"/>
      <c r="JTY2" s="163"/>
      <c r="JTZ2" s="163"/>
      <c r="JUA2" s="163"/>
      <c r="JUB2" s="163"/>
      <c r="JUC2" s="163"/>
      <c r="JUD2" s="163"/>
      <c r="JUE2" s="163"/>
      <c r="JUF2" s="163"/>
      <c r="JUG2" s="163"/>
      <c r="JUH2" s="163"/>
      <c r="JUI2" s="163"/>
      <c r="JUJ2" s="163"/>
      <c r="JUK2" s="163"/>
      <c r="JUL2" s="163"/>
      <c r="JUM2" s="163"/>
      <c r="JUN2" s="163"/>
      <c r="JUO2" s="163"/>
      <c r="JUP2" s="163"/>
      <c r="JUQ2" s="163"/>
      <c r="JUR2" s="163"/>
      <c r="JUS2" s="163"/>
      <c r="JUT2" s="163"/>
      <c r="JUU2" s="163"/>
      <c r="JUV2" s="163"/>
      <c r="JUW2" s="163"/>
      <c r="JUX2" s="163"/>
      <c r="JUY2" s="163"/>
      <c r="JUZ2" s="163"/>
      <c r="JVA2" s="163"/>
      <c r="JVB2" s="163"/>
      <c r="JVC2" s="163"/>
      <c r="JVD2" s="163"/>
      <c r="JVE2" s="163"/>
      <c r="JVF2" s="163"/>
      <c r="JVG2" s="163"/>
      <c r="JVH2" s="163"/>
      <c r="JVI2" s="163"/>
      <c r="JVJ2" s="163"/>
      <c r="JVK2" s="163"/>
      <c r="JVL2" s="163"/>
      <c r="JVM2" s="163"/>
      <c r="JVN2" s="163"/>
      <c r="JVO2" s="163"/>
      <c r="JVP2" s="163"/>
      <c r="JVQ2" s="163"/>
      <c r="JVR2" s="163"/>
      <c r="JVS2" s="163"/>
      <c r="JVT2" s="163"/>
      <c r="JVU2" s="163"/>
      <c r="JVV2" s="163"/>
      <c r="JVW2" s="163"/>
      <c r="JVX2" s="163"/>
      <c r="JVY2" s="163"/>
      <c r="JVZ2" s="163"/>
      <c r="JWA2" s="163"/>
      <c r="JWB2" s="163"/>
      <c r="JWC2" s="163"/>
      <c r="JWD2" s="163"/>
      <c r="JWE2" s="163"/>
      <c r="JWF2" s="163"/>
      <c r="JWG2" s="163"/>
      <c r="JWH2" s="163"/>
      <c r="JWI2" s="163"/>
      <c r="JWJ2" s="163"/>
      <c r="JWK2" s="163"/>
      <c r="JWL2" s="163"/>
      <c r="JWM2" s="163"/>
      <c r="JWN2" s="163"/>
      <c r="JWO2" s="163"/>
      <c r="JWP2" s="163"/>
      <c r="JWQ2" s="163"/>
      <c r="JWR2" s="163"/>
      <c r="JWS2" s="163"/>
      <c r="JWT2" s="163"/>
      <c r="JWU2" s="163"/>
      <c r="JWV2" s="163"/>
      <c r="JWW2" s="163"/>
      <c r="JWX2" s="163"/>
      <c r="JWY2" s="163"/>
      <c r="JWZ2" s="163"/>
      <c r="JXA2" s="163"/>
      <c r="JXB2" s="163"/>
      <c r="JXC2" s="163"/>
      <c r="JXD2" s="163"/>
      <c r="JXE2" s="163"/>
      <c r="JXF2" s="163"/>
      <c r="JXG2" s="163"/>
      <c r="JXH2" s="163"/>
      <c r="JXI2" s="163"/>
      <c r="JXJ2" s="163"/>
      <c r="JXK2" s="163"/>
      <c r="JXL2" s="163"/>
      <c r="JXM2" s="163"/>
      <c r="JXN2" s="163"/>
      <c r="JXO2" s="163"/>
      <c r="JXP2" s="163"/>
      <c r="JXQ2" s="163"/>
      <c r="JXR2" s="163"/>
      <c r="JXS2" s="163"/>
      <c r="JXT2" s="163"/>
      <c r="JXU2" s="163"/>
      <c r="JXV2" s="163"/>
      <c r="JXW2" s="163"/>
      <c r="JXX2" s="163"/>
      <c r="JXY2" s="163"/>
      <c r="JXZ2" s="163"/>
      <c r="JYA2" s="163"/>
      <c r="JYB2" s="163"/>
      <c r="JYC2" s="163"/>
      <c r="JYD2" s="163"/>
      <c r="JYE2" s="163"/>
      <c r="JYF2" s="163"/>
      <c r="JYG2" s="163"/>
      <c r="JYH2" s="163"/>
      <c r="JYI2" s="163"/>
      <c r="JYJ2" s="163"/>
      <c r="JYK2" s="163"/>
      <c r="JYL2" s="163"/>
      <c r="JYM2" s="163"/>
      <c r="JYN2" s="163"/>
      <c r="JYO2" s="163"/>
      <c r="JYP2" s="163"/>
      <c r="JYQ2" s="163"/>
      <c r="JYR2" s="163"/>
      <c r="JYS2" s="163"/>
      <c r="JYT2" s="163"/>
      <c r="JYU2" s="163"/>
      <c r="JYV2" s="163"/>
      <c r="JYW2" s="163"/>
      <c r="JYX2" s="163"/>
      <c r="JYY2" s="163"/>
      <c r="JYZ2" s="163"/>
      <c r="JZA2" s="163"/>
      <c r="JZB2" s="163"/>
      <c r="JZC2" s="163"/>
      <c r="JZD2" s="163"/>
      <c r="JZE2" s="163"/>
      <c r="JZF2" s="163"/>
      <c r="JZG2" s="163"/>
      <c r="JZH2" s="163"/>
      <c r="JZI2" s="163"/>
      <c r="JZJ2" s="163"/>
      <c r="JZK2" s="163"/>
      <c r="JZL2" s="163"/>
      <c r="JZM2" s="163"/>
      <c r="JZN2" s="163"/>
      <c r="JZO2" s="163"/>
      <c r="JZP2" s="163"/>
      <c r="JZQ2" s="163"/>
      <c r="JZR2" s="163"/>
      <c r="JZS2" s="163"/>
      <c r="JZT2" s="163"/>
      <c r="JZU2" s="163"/>
      <c r="JZV2" s="163"/>
      <c r="JZW2" s="163"/>
      <c r="JZX2" s="163"/>
      <c r="JZY2" s="163"/>
      <c r="JZZ2" s="163"/>
      <c r="KAA2" s="163"/>
      <c r="KAB2" s="163"/>
      <c r="KAC2" s="163"/>
      <c r="KAD2" s="163"/>
      <c r="KAE2" s="163"/>
      <c r="KAF2" s="163"/>
      <c r="KAG2" s="163"/>
      <c r="KAH2" s="163"/>
      <c r="KAI2" s="163"/>
      <c r="KAJ2" s="163"/>
      <c r="KAK2" s="163"/>
      <c r="KAL2" s="163"/>
      <c r="KAM2" s="163"/>
      <c r="KAN2" s="163"/>
      <c r="KAO2" s="163"/>
      <c r="KAP2" s="163"/>
      <c r="KAQ2" s="163"/>
      <c r="KAR2" s="163"/>
      <c r="KAS2" s="163"/>
      <c r="KAT2" s="163"/>
      <c r="KAU2" s="163"/>
      <c r="KAV2" s="163"/>
      <c r="KAW2" s="163"/>
      <c r="KAX2" s="163"/>
      <c r="KAY2" s="163"/>
      <c r="KAZ2" s="163"/>
      <c r="KBA2" s="163"/>
      <c r="KBB2" s="163"/>
      <c r="KBC2" s="163"/>
      <c r="KBD2" s="163"/>
      <c r="KBE2" s="163"/>
      <c r="KBF2" s="163"/>
      <c r="KBG2" s="163"/>
      <c r="KBH2" s="163"/>
      <c r="KBI2" s="163"/>
      <c r="KBJ2" s="163"/>
      <c r="KBK2" s="163"/>
      <c r="KBL2" s="163"/>
      <c r="KBM2" s="163"/>
      <c r="KBN2" s="163"/>
      <c r="KBO2" s="163"/>
      <c r="KBP2" s="163"/>
      <c r="KBQ2" s="163"/>
      <c r="KBR2" s="163"/>
      <c r="KBS2" s="163"/>
      <c r="KBT2" s="163"/>
      <c r="KBU2" s="163"/>
      <c r="KBV2" s="163"/>
      <c r="KBW2" s="163"/>
      <c r="KBX2" s="163"/>
      <c r="KBY2" s="163"/>
      <c r="KBZ2" s="163"/>
      <c r="KCA2" s="163"/>
      <c r="KCB2" s="163"/>
      <c r="KCC2" s="163"/>
      <c r="KCD2" s="163"/>
      <c r="KCE2" s="163"/>
      <c r="KCF2" s="163"/>
      <c r="KCG2" s="163"/>
      <c r="KCH2" s="163"/>
      <c r="KCI2" s="163"/>
      <c r="KCJ2" s="163"/>
      <c r="KCK2" s="163"/>
      <c r="KCL2" s="163"/>
      <c r="KCM2" s="163"/>
      <c r="KCN2" s="163"/>
      <c r="KCO2" s="163"/>
      <c r="KCP2" s="163"/>
      <c r="KCQ2" s="163"/>
      <c r="KCR2" s="163"/>
      <c r="KCS2" s="163"/>
      <c r="KCT2" s="163"/>
      <c r="KCU2" s="163"/>
      <c r="KCV2" s="163"/>
      <c r="KCW2" s="163"/>
      <c r="KCX2" s="163"/>
      <c r="KCY2" s="163"/>
      <c r="KCZ2" s="163"/>
      <c r="KDA2" s="163"/>
      <c r="KDB2" s="163"/>
      <c r="KDC2" s="163"/>
      <c r="KDD2" s="163"/>
      <c r="KDE2" s="163"/>
      <c r="KDF2" s="163"/>
      <c r="KDG2" s="163"/>
      <c r="KDH2" s="163"/>
      <c r="KDI2" s="163"/>
      <c r="KDJ2" s="163"/>
      <c r="KDK2" s="163"/>
      <c r="KDL2" s="163"/>
      <c r="KDM2" s="163"/>
      <c r="KDN2" s="163"/>
      <c r="KDO2" s="163"/>
      <c r="KDP2" s="163"/>
      <c r="KDQ2" s="163"/>
      <c r="KDR2" s="163"/>
      <c r="KDS2" s="163"/>
      <c r="KDT2" s="163"/>
      <c r="KDU2" s="163"/>
      <c r="KDV2" s="163"/>
      <c r="KDW2" s="163"/>
      <c r="KDX2" s="163"/>
      <c r="KDY2" s="163"/>
      <c r="KDZ2" s="163"/>
      <c r="KEA2" s="163"/>
      <c r="KEB2" s="163"/>
      <c r="KEC2" s="163"/>
      <c r="KED2" s="163"/>
      <c r="KEE2" s="163"/>
      <c r="KEF2" s="163"/>
      <c r="KEG2" s="163"/>
      <c r="KEH2" s="163"/>
      <c r="KEI2" s="163"/>
      <c r="KEJ2" s="163"/>
      <c r="KEK2" s="163"/>
      <c r="KEL2" s="163"/>
      <c r="KEM2" s="163"/>
      <c r="KEN2" s="163"/>
      <c r="KEO2" s="163"/>
      <c r="KEP2" s="163"/>
      <c r="KEQ2" s="163"/>
      <c r="KER2" s="163"/>
      <c r="KES2" s="163"/>
      <c r="KET2" s="163"/>
      <c r="KEU2" s="163"/>
      <c r="KEV2" s="163"/>
      <c r="KEW2" s="163"/>
      <c r="KEX2" s="163"/>
      <c r="KEY2" s="163"/>
      <c r="KEZ2" s="163"/>
      <c r="KFA2" s="163"/>
      <c r="KFB2" s="163"/>
      <c r="KFC2" s="163"/>
      <c r="KFD2" s="163"/>
      <c r="KFE2" s="163"/>
      <c r="KFF2" s="163"/>
      <c r="KFG2" s="163"/>
      <c r="KFH2" s="163"/>
      <c r="KFI2" s="163"/>
      <c r="KFJ2" s="163"/>
      <c r="KFK2" s="163"/>
      <c r="KFL2" s="163"/>
      <c r="KFM2" s="163"/>
      <c r="KFN2" s="163"/>
      <c r="KFO2" s="163"/>
      <c r="KFP2" s="163"/>
      <c r="KFQ2" s="163"/>
      <c r="KFR2" s="163"/>
      <c r="KFS2" s="163"/>
      <c r="KFT2" s="163"/>
      <c r="KFU2" s="163"/>
      <c r="KFV2" s="163"/>
      <c r="KFW2" s="163"/>
      <c r="KFX2" s="163"/>
      <c r="KFY2" s="163"/>
      <c r="KFZ2" s="163"/>
      <c r="KGA2" s="163"/>
      <c r="KGB2" s="163"/>
      <c r="KGC2" s="163"/>
      <c r="KGD2" s="163"/>
      <c r="KGE2" s="163"/>
      <c r="KGF2" s="163"/>
      <c r="KGG2" s="163"/>
      <c r="KGH2" s="163"/>
      <c r="KGI2" s="163"/>
      <c r="KGJ2" s="163"/>
      <c r="KGK2" s="163"/>
      <c r="KGL2" s="163"/>
      <c r="KGM2" s="163"/>
      <c r="KGN2" s="163"/>
      <c r="KGO2" s="163"/>
      <c r="KGP2" s="163"/>
      <c r="KGQ2" s="163"/>
      <c r="KGR2" s="163"/>
      <c r="KGS2" s="163"/>
      <c r="KGT2" s="163"/>
      <c r="KGU2" s="163"/>
      <c r="KGV2" s="163"/>
      <c r="KGW2" s="163"/>
      <c r="KGX2" s="163"/>
      <c r="KGY2" s="163"/>
      <c r="KGZ2" s="163"/>
      <c r="KHA2" s="163"/>
      <c r="KHB2" s="163"/>
      <c r="KHC2" s="163"/>
      <c r="KHD2" s="163"/>
      <c r="KHE2" s="163"/>
      <c r="KHF2" s="163"/>
      <c r="KHG2" s="163"/>
      <c r="KHH2" s="163"/>
      <c r="KHI2" s="163"/>
      <c r="KHJ2" s="163"/>
      <c r="KHK2" s="163"/>
      <c r="KHL2" s="163"/>
      <c r="KHM2" s="163"/>
      <c r="KHN2" s="163"/>
      <c r="KHO2" s="163"/>
      <c r="KHP2" s="163"/>
      <c r="KHQ2" s="163"/>
      <c r="KHR2" s="163"/>
      <c r="KHS2" s="163"/>
      <c r="KHT2" s="163"/>
      <c r="KHU2" s="163"/>
      <c r="KHV2" s="163"/>
      <c r="KHW2" s="163"/>
      <c r="KHX2" s="163"/>
      <c r="KHY2" s="163"/>
      <c r="KHZ2" s="163"/>
      <c r="KIA2" s="163"/>
      <c r="KIB2" s="163"/>
      <c r="KIC2" s="163"/>
      <c r="KID2" s="163"/>
      <c r="KIE2" s="163"/>
      <c r="KIF2" s="163"/>
      <c r="KIG2" s="163"/>
      <c r="KIH2" s="163"/>
      <c r="KII2" s="163"/>
      <c r="KIJ2" s="163"/>
      <c r="KIK2" s="163"/>
      <c r="KIL2" s="163"/>
      <c r="KIM2" s="163"/>
      <c r="KIN2" s="163"/>
      <c r="KIO2" s="163"/>
      <c r="KIP2" s="163"/>
      <c r="KIQ2" s="163"/>
      <c r="KIR2" s="163"/>
      <c r="KIS2" s="163"/>
      <c r="KIT2" s="163"/>
      <c r="KIU2" s="163"/>
      <c r="KIV2" s="163"/>
      <c r="KIW2" s="163"/>
      <c r="KIX2" s="163"/>
      <c r="KIY2" s="163"/>
      <c r="KIZ2" s="163"/>
      <c r="KJA2" s="163"/>
      <c r="KJB2" s="163"/>
      <c r="KJC2" s="163"/>
      <c r="KJD2" s="163"/>
      <c r="KJE2" s="163"/>
      <c r="KJF2" s="163"/>
      <c r="KJG2" s="163"/>
      <c r="KJH2" s="163"/>
      <c r="KJI2" s="163"/>
      <c r="KJJ2" s="163"/>
      <c r="KJK2" s="163"/>
      <c r="KJL2" s="163"/>
      <c r="KJM2" s="163"/>
      <c r="KJN2" s="163"/>
      <c r="KJO2" s="163"/>
      <c r="KJP2" s="163"/>
      <c r="KJQ2" s="163"/>
      <c r="KJR2" s="163"/>
      <c r="KJS2" s="163"/>
      <c r="KJT2" s="163"/>
      <c r="KJU2" s="163"/>
      <c r="KJV2" s="163"/>
      <c r="KJW2" s="163"/>
      <c r="KJX2" s="163"/>
      <c r="KJY2" s="163"/>
      <c r="KJZ2" s="163"/>
      <c r="KKA2" s="163"/>
      <c r="KKB2" s="163"/>
      <c r="KKC2" s="163"/>
      <c r="KKD2" s="163"/>
      <c r="KKE2" s="163"/>
      <c r="KKF2" s="163"/>
      <c r="KKG2" s="163"/>
      <c r="KKH2" s="163"/>
      <c r="KKI2" s="163"/>
      <c r="KKJ2" s="163"/>
      <c r="KKK2" s="163"/>
      <c r="KKL2" s="163"/>
      <c r="KKM2" s="163"/>
      <c r="KKN2" s="163"/>
      <c r="KKO2" s="163"/>
      <c r="KKP2" s="163"/>
      <c r="KKQ2" s="163"/>
      <c r="KKR2" s="163"/>
      <c r="KKS2" s="163"/>
      <c r="KKT2" s="163"/>
      <c r="KKU2" s="163"/>
      <c r="KKV2" s="163"/>
      <c r="KKW2" s="163"/>
      <c r="KKX2" s="163"/>
      <c r="KKY2" s="163"/>
      <c r="KKZ2" s="163"/>
      <c r="KLA2" s="163"/>
      <c r="KLB2" s="163"/>
      <c r="KLC2" s="163"/>
      <c r="KLD2" s="163"/>
      <c r="KLE2" s="163"/>
      <c r="KLF2" s="163"/>
      <c r="KLG2" s="163"/>
      <c r="KLH2" s="163"/>
      <c r="KLI2" s="163"/>
      <c r="KLJ2" s="163"/>
      <c r="KLK2" s="163"/>
      <c r="KLL2" s="163"/>
      <c r="KLM2" s="163"/>
      <c r="KLN2" s="163"/>
      <c r="KLO2" s="163"/>
      <c r="KLP2" s="163"/>
      <c r="KLQ2" s="163"/>
      <c r="KLR2" s="163"/>
      <c r="KLS2" s="163"/>
      <c r="KLT2" s="163"/>
      <c r="KLU2" s="163"/>
      <c r="KLV2" s="163"/>
      <c r="KLW2" s="163"/>
      <c r="KLX2" s="163"/>
      <c r="KLY2" s="163"/>
      <c r="KLZ2" s="163"/>
      <c r="KMA2" s="163"/>
      <c r="KMB2" s="163"/>
      <c r="KMC2" s="163"/>
      <c r="KMD2" s="163"/>
      <c r="KME2" s="163"/>
      <c r="KMF2" s="163"/>
      <c r="KMG2" s="163"/>
      <c r="KMH2" s="163"/>
      <c r="KMI2" s="163"/>
      <c r="KMJ2" s="163"/>
      <c r="KMK2" s="163"/>
      <c r="KML2" s="163"/>
      <c r="KMM2" s="163"/>
      <c r="KMN2" s="163"/>
      <c r="KMO2" s="163"/>
      <c r="KMP2" s="163"/>
      <c r="KMQ2" s="163"/>
      <c r="KMR2" s="163"/>
      <c r="KMS2" s="163"/>
      <c r="KMT2" s="163"/>
      <c r="KMU2" s="163"/>
      <c r="KMV2" s="163"/>
      <c r="KMW2" s="163"/>
      <c r="KMX2" s="163"/>
      <c r="KMY2" s="163"/>
      <c r="KMZ2" s="163"/>
      <c r="KNA2" s="163"/>
      <c r="KNB2" s="163"/>
      <c r="KNC2" s="163"/>
      <c r="KND2" s="163"/>
      <c r="KNE2" s="163"/>
      <c r="KNF2" s="163"/>
      <c r="KNG2" s="163"/>
      <c r="KNH2" s="163"/>
      <c r="KNI2" s="163"/>
      <c r="KNJ2" s="163"/>
      <c r="KNK2" s="163"/>
      <c r="KNL2" s="163"/>
      <c r="KNM2" s="163"/>
      <c r="KNN2" s="163"/>
      <c r="KNO2" s="163"/>
      <c r="KNP2" s="163"/>
      <c r="KNQ2" s="163"/>
      <c r="KNR2" s="163"/>
      <c r="KNS2" s="163"/>
      <c r="KNT2" s="163"/>
      <c r="KNU2" s="163"/>
      <c r="KNV2" s="163"/>
      <c r="KNW2" s="163"/>
      <c r="KNX2" s="163"/>
      <c r="KNY2" s="163"/>
      <c r="KNZ2" s="163"/>
      <c r="KOA2" s="163"/>
      <c r="KOB2" s="163"/>
      <c r="KOC2" s="163"/>
      <c r="KOD2" s="163"/>
      <c r="KOE2" s="163"/>
      <c r="KOF2" s="163"/>
      <c r="KOG2" s="163"/>
      <c r="KOH2" s="163"/>
      <c r="KOI2" s="163"/>
      <c r="KOJ2" s="163"/>
      <c r="KOK2" s="163"/>
      <c r="KOL2" s="163"/>
      <c r="KOM2" s="163"/>
      <c r="KON2" s="163"/>
      <c r="KOO2" s="163"/>
      <c r="KOP2" s="163"/>
      <c r="KOQ2" s="163"/>
      <c r="KOR2" s="163"/>
      <c r="KOS2" s="163"/>
      <c r="KOT2" s="163"/>
      <c r="KOU2" s="163"/>
      <c r="KOV2" s="163"/>
      <c r="KOW2" s="163"/>
      <c r="KOX2" s="163"/>
      <c r="KOY2" s="163"/>
      <c r="KOZ2" s="163"/>
      <c r="KPA2" s="163"/>
      <c r="KPB2" s="163"/>
      <c r="KPC2" s="163"/>
      <c r="KPD2" s="163"/>
      <c r="KPE2" s="163"/>
      <c r="KPF2" s="163"/>
      <c r="KPG2" s="163"/>
      <c r="KPH2" s="163"/>
      <c r="KPI2" s="163"/>
      <c r="KPJ2" s="163"/>
      <c r="KPK2" s="163"/>
      <c r="KPL2" s="163"/>
      <c r="KPM2" s="163"/>
      <c r="KPN2" s="163"/>
      <c r="KPO2" s="163"/>
      <c r="KPP2" s="163"/>
      <c r="KPQ2" s="163"/>
      <c r="KPR2" s="163"/>
      <c r="KPS2" s="163"/>
      <c r="KPT2" s="163"/>
      <c r="KPU2" s="163"/>
      <c r="KPV2" s="163"/>
      <c r="KPW2" s="163"/>
      <c r="KPX2" s="163"/>
      <c r="KPY2" s="163"/>
      <c r="KPZ2" s="163"/>
      <c r="KQA2" s="163"/>
      <c r="KQB2" s="163"/>
      <c r="KQC2" s="163"/>
      <c r="KQD2" s="163"/>
      <c r="KQE2" s="163"/>
      <c r="KQF2" s="163"/>
      <c r="KQG2" s="163"/>
      <c r="KQH2" s="163"/>
      <c r="KQI2" s="163"/>
      <c r="KQJ2" s="163"/>
      <c r="KQK2" s="163"/>
      <c r="KQL2" s="163"/>
      <c r="KQM2" s="163"/>
      <c r="KQN2" s="163"/>
      <c r="KQO2" s="163"/>
      <c r="KQP2" s="163"/>
      <c r="KQQ2" s="163"/>
      <c r="KQR2" s="163"/>
      <c r="KQS2" s="163"/>
      <c r="KQT2" s="163"/>
      <c r="KQU2" s="163"/>
      <c r="KQV2" s="163"/>
      <c r="KQW2" s="163"/>
      <c r="KQX2" s="163"/>
      <c r="KQY2" s="163"/>
      <c r="KQZ2" s="163"/>
      <c r="KRA2" s="163"/>
      <c r="KRB2" s="163"/>
      <c r="KRC2" s="163"/>
      <c r="KRD2" s="163"/>
      <c r="KRE2" s="163"/>
      <c r="KRF2" s="163"/>
      <c r="KRG2" s="163"/>
      <c r="KRH2" s="163"/>
      <c r="KRI2" s="163"/>
      <c r="KRJ2" s="163"/>
      <c r="KRK2" s="163"/>
      <c r="KRL2" s="163"/>
      <c r="KRM2" s="163"/>
      <c r="KRN2" s="163"/>
      <c r="KRO2" s="163"/>
      <c r="KRP2" s="163"/>
      <c r="KRQ2" s="163"/>
      <c r="KRR2" s="163"/>
      <c r="KRS2" s="163"/>
      <c r="KRT2" s="163"/>
      <c r="KRU2" s="163"/>
      <c r="KRV2" s="163"/>
      <c r="KRW2" s="163"/>
      <c r="KRX2" s="163"/>
      <c r="KRY2" s="163"/>
      <c r="KRZ2" s="163"/>
      <c r="KSA2" s="163"/>
      <c r="KSB2" s="163"/>
      <c r="KSC2" s="163"/>
      <c r="KSD2" s="163"/>
      <c r="KSE2" s="163"/>
      <c r="KSF2" s="163"/>
      <c r="KSG2" s="163"/>
      <c r="KSH2" s="163"/>
      <c r="KSI2" s="163"/>
      <c r="KSJ2" s="163"/>
      <c r="KSK2" s="163"/>
      <c r="KSL2" s="163"/>
      <c r="KSM2" s="163"/>
      <c r="KSN2" s="163"/>
      <c r="KSO2" s="163"/>
      <c r="KSP2" s="163"/>
      <c r="KSQ2" s="163"/>
      <c r="KSR2" s="163"/>
      <c r="KSS2" s="163"/>
      <c r="KST2" s="163"/>
      <c r="KSU2" s="163"/>
      <c r="KSV2" s="163"/>
      <c r="KSW2" s="163"/>
      <c r="KSX2" s="163"/>
      <c r="KSY2" s="163"/>
      <c r="KSZ2" s="163"/>
      <c r="KTA2" s="163"/>
      <c r="KTB2" s="163"/>
      <c r="KTC2" s="163"/>
      <c r="KTD2" s="163"/>
      <c r="KTE2" s="163"/>
      <c r="KTF2" s="163"/>
      <c r="KTG2" s="163"/>
      <c r="KTH2" s="163"/>
      <c r="KTI2" s="163"/>
      <c r="KTJ2" s="163"/>
      <c r="KTK2" s="163"/>
      <c r="KTL2" s="163"/>
      <c r="KTM2" s="163"/>
      <c r="KTN2" s="163"/>
      <c r="KTO2" s="163"/>
      <c r="KTP2" s="163"/>
      <c r="KTQ2" s="163"/>
      <c r="KTR2" s="163"/>
      <c r="KTS2" s="163"/>
      <c r="KTT2" s="163"/>
      <c r="KTU2" s="163"/>
      <c r="KTV2" s="163"/>
      <c r="KTW2" s="163"/>
      <c r="KTX2" s="163"/>
      <c r="KTY2" s="163"/>
      <c r="KTZ2" s="163"/>
      <c r="KUA2" s="163"/>
      <c r="KUB2" s="163"/>
      <c r="KUC2" s="163"/>
      <c r="KUD2" s="163"/>
      <c r="KUE2" s="163"/>
      <c r="KUF2" s="163"/>
      <c r="KUG2" s="163"/>
      <c r="KUH2" s="163"/>
      <c r="KUI2" s="163"/>
      <c r="KUJ2" s="163"/>
      <c r="KUK2" s="163"/>
      <c r="KUL2" s="163"/>
      <c r="KUM2" s="163"/>
      <c r="KUN2" s="163"/>
      <c r="KUO2" s="163"/>
      <c r="KUP2" s="163"/>
      <c r="KUQ2" s="163"/>
      <c r="KUR2" s="163"/>
      <c r="KUS2" s="163"/>
      <c r="KUT2" s="163"/>
      <c r="KUU2" s="163"/>
      <c r="KUV2" s="163"/>
      <c r="KUW2" s="163"/>
      <c r="KUX2" s="163"/>
      <c r="KUY2" s="163"/>
      <c r="KUZ2" s="163"/>
      <c r="KVA2" s="163"/>
      <c r="KVB2" s="163"/>
      <c r="KVC2" s="163"/>
      <c r="KVD2" s="163"/>
      <c r="KVE2" s="163"/>
      <c r="KVF2" s="163"/>
      <c r="KVG2" s="163"/>
      <c r="KVH2" s="163"/>
      <c r="KVI2" s="163"/>
      <c r="KVJ2" s="163"/>
      <c r="KVK2" s="163"/>
      <c r="KVL2" s="163"/>
      <c r="KVM2" s="163"/>
      <c r="KVN2" s="163"/>
      <c r="KVO2" s="163"/>
      <c r="KVP2" s="163"/>
      <c r="KVQ2" s="163"/>
      <c r="KVR2" s="163"/>
      <c r="KVS2" s="163"/>
      <c r="KVT2" s="163"/>
      <c r="KVU2" s="163"/>
      <c r="KVV2" s="163"/>
      <c r="KVW2" s="163"/>
      <c r="KVX2" s="163"/>
      <c r="KVY2" s="163"/>
      <c r="KVZ2" s="163"/>
      <c r="KWA2" s="163"/>
      <c r="KWB2" s="163"/>
      <c r="KWC2" s="163"/>
      <c r="KWD2" s="163"/>
      <c r="KWE2" s="163"/>
      <c r="KWF2" s="163"/>
      <c r="KWG2" s="163"/>
      <c r="KWH2" s="163"/>
      <c r="KWI2" s="163"/>
      <c r="KWJ2" s="163"/>
      <c r="KWK2" s="163"/>
      <c r="KWL2" s="163"/>
      <c r="KWM2" s="163"/>
      <c r="KWN2" s="163"/>
      <c r="KWO2" s="163"/>
      <c r="KWP2" s="163"/>
      <c r="KWQ2" s="163"/>
      <c r="KWR2" s="163"/>
      <c r="KWS2" s="163"/>
      <c r="KWT2" s="163"/>
      <c r="KWU2" s="163"/>
      <c r="KWV2" s="163"/>
      <c r="KWW2" s="163"/>
      <c r="KWX2" s="163"/>
      <c r="KWY2" s="163"/>
      <c r="KWZ2" s="163"/>
      <c r="KXA2" s="163"/>
      <c r="KXB2" s="163"/>
      <c r="KXC2" s="163"/>
      <c r="KXD2" s="163"/>
      <c r="KXE2" s="163"/>
      <c r="KXF2" s="163"/>
      <c r="KXG2" s="163"/>
      <c r="KXH2" s="163"/>
      <c r="KXI2" s="163"/>
      <c r="KXJ2" s="163"/>
      <c r="KXK2" s="163"/>
      <c r="KXL2" s="163"/>
      <c r="KXM2" s="163"/>
      <c r="KXN2" s="163"/>
      <c r="KXO2" s="163"/>
      <c r="KXP2" s="163"/>
      <c r="KXQ2" s="163"/>
      <c r="KXR2" s="163"/>
      <c r="KXS2" s="163"/>
      <c r="KXT2" s="163"/>
      <c r="KXU2" s="163"/>
      <c r="KXV2" s="163"/>
      <c r="KXW2" s="163"/>
      <c r="KXX2" s="163"/>
      <c r="KXY2" s="163"/>
      <c r="KXZ2" s="163"/>
      <c r="KYA2" s="163"/>
      <c r="KYB2" s="163"/>
      <c r="KYC2" s="163"/>
      <c r="KYD2" s="163"/>
      <c r="KYE2" s="163"/>
      <c r="KYF2" s="163"/>
      <c r="KYG2" s="163"/>
      <c r="KYH2" s="163"/>
      <c r="KYI2" s="163"/>
      <c r="KYJ2" s="163"/>
      <c r="KYK2" s="163"/>
      <c r="KYL2" s="163"/>
      <c r="KYM2" s="163"/>
      <c r="KYN2" s="163"/>
      <c r="KYO2" s="163"/>
      <c r="KYP2" s="163"/>
      <c r="KYQ2" s="163"/>
      <c r="KYR2" s="163"/>
      <c r="KYS2" s="163"/>
      <c r="KYT2" s="163"/>
      <c r="KYU2" s="163"/>
      <c r="KYV2" s="163"/>
      <c r="KYW2" s="163"/>
      <c r="KYX2" s="163"/>
      <c r="KYY2" s="163"/>
      <c r="KYZ2" s="163"/>
      <c r="KZA2" s="163"/>
      <c r="KZB2" s="163"/>
      <c r="KZC2" s="163"/>
      <c r="KZD2" s="163"/>
      <c r="KZE2" s="163"/>
      <c r="KZF2" s="163"/>
      <c r="KZG2" s="163"/>
      <c r="KZH2" s="163"/>
      <c r="KZI2" s="163"/>
      <c r="KZJ2" s="163"/>
      <c r="KZK2" s="163"/>
      <c r="KZL2" s="163"/>
      <c r="KZM2" s="163"/>
      <c r="KZN2" s="163"/>
      <c r="KZO2" s="163"/>
      <c r="KZP2" s="163"/>
      <c r="KZQ2" s="163"/>
      <c r="KZR2" s="163"/>
      <c r="KZS2" s="163"/>
      <c r="KZT2" s="163"/>
      <c r="KZU2" s="163"/>
      <c r="KZV2" s="163"/>
      <c r="KZW2" s="163"/>
      <c r="KZX2" s="163"/>
      <c r="KZY2" s="163"/>
      <c r="KZZ2" s="163"/>
      <c r="LAA2" s="163"/>
      <c r="LAB2" s="163"/>
      <c r="LAC2" s="163"/>
      <c r="LAD2" s="163"/>
      <c r="LAE2" s="163"/>
      <c r="LAF2" s="163"/>
      <c r="LAG2" s="163"/>
      <c r="LAH2" s="163"/>
      <c r="LAI2" s="163"/>
      <c r="LAJ2" s="163"/>
      <c r="LAK2" s="163"/>
      <c r="LAL2" s="163"/>
      <c r="LAM2" s="163"/>
      <c r="LAN2" s="163"/>
      <c r="LAO2" s="163"/>
      <c r="LAP2" s="163"/>
      <c r="LAQ2" s="163"/>
      <c r="LAR2" s="163"/>
      <c r="LAS2" s="163"/>
      <c r="LAT2" s="163"/>
      <c r="LAU2" s="163"/>
      <c r="LAV2" s="163"/>
      <c r="LAW2" s="163"/>
      <c r="LAX2" s="163"/>
      <c r="LAY2" s="163"/>
      <c r="LAZ2" s="163"/>
      <c r="LBA2" s="163"/>
      <c r="LBB2" s="163"/>
      <c r="LBC2" s="163"/>
      <c r="LBD2" s="163"/>
      <c r="LBE2" s="163"/>
      <c r="LBF2" s="163"/>
      <c r="LBG2" s="163"/>
      <c r="LBH2" s="163"/>
      <c r="LBI2" s="163"/>
      <c r="LBJ2" s="163"/>
      <c r="LBK2" s="163"/>
      <c r="LBL2" s="163"/>
      <c r="LBM2" s="163"/>
      <c r="LBN2" s="163"/>
      <c r="LBO2" s="163"/>
      <c r="LBP2" s="163"/>
      <c r="LBQ2" s="163"/>
      <c r="LBR2" s="163"/>
      <c r="LBS2" s="163"/>
      <c r="LBT2" s="163"/>
      <c r="LBU2" s="163"/>
      <c r="LBV2" s="163"/>
      <c r="LBW2" s="163"/>
      <c r="LBX2" s="163"/>
      <c r="LBY2" s="163"/>
      <c r="LBZ2" s="163"/>
      <c r="LCA2" s="163"/>
      <c r="LCB2" s="163"/>
      <c r="LCC2" s="163"/>
      <c r="LCD2" s="163"/>
      <c r="LCE2" s="163"/>
      <c r="LCF2" s="163"/>
      <c r="LCG2" s="163"/>
      <c r="LCH2" s="163"/>
      <c r="LCI2" s="163"/>
      <c r="LCJ2" s="163"/>
      <c r="LCK2" s="163"/>
      <c r="LCL2" s="163"/>
      <c r="LCM2" s="163"/>
      <c r="LCN2" s="163"/>
      <c r="LCO2" s="163"/>
      <c r="LCP2" s="163"/>
      <c r="LCQ2" s="163"/>
      <c r="LCR2" s="163"/>
      <c r="LCS2" s="163"/>
      <c r="LCT2" s="163"/>
      <c r="LCU2" s="163"/>
      <c r="LCV2" s="163"/>
      <c r="LCW2" s="163"/>
      <c r="LCX2" s="163"/>
      <c r="LCY2" s="163"/>
      <c r="LCZ2" s="163"/>
      <c r="LDA2" s="163"/>
      <c r="LDB2" s="163"/>
      <c r="LDC2" s="163"/>
      <c r="LDD2" s="163"/>
      <c r="LDE2" s="163"/>
      <c r="LDF2" s="163"/>
      <c r="LDG2" s="163"/>
      <c r="LDH2" s="163"/>
      <c r="LDI2" s="163"/>
      <c r="LDJ2" s="163"/>
      <c r="LDK2" s="163"/>
      <c r="LDL2" s="163"/>
      <c r="LDM2" s="163"/>
      <c r="LDN2" s="163"/>
      <c r="LDO2" s="163"/>
      <c r="LDP2" s="163"/>
      <c r="LDQ2" s="163"/>
      <c r="LDR2" s="163"/>
      <c r="LDS2" s="163"/>
      <c r="LDT2" s="163"/>
      <c r="LDU2" s="163"/>
      <c r="LDV2" s="163"/>
      <c r="LDW2" s="163"/>
      <c r="LDX2" s="163"/>
      <c r="LDY2" s="163"/>
      <c r="LDZ2" s="163"/>
      <c r="LEA2" s="163"/>
      <c r="LEB2" s="163"/>
      <c r="LEC2" s="163"/>
      <c r="LED2" s="163"/>
      <c r="LEE2" s="163"/>
      <c r="LEF2" s="163"/>
      <c r="LEG2" s="163"/>
      <c r="LEH2" s="163"/>
      <c r="LEI2" s="163"/>
      <c r="LEJ2" s="163"/>
      <c r="LEK2" s="163"/>
      <c r="LEL2" s="163"/>
      <c r="LEM2" s="163"/>
      <c r="LEN2" s="163"/>
      <c r="LEO2" s="163"/>
      <c r="LEP2" s="163"/>
      <c r="LEQ2" s="163"/>
      <c r="LER2" s="163"/>
      <c r="LES2" s="163"/>
      <c r="LET2" s="163"/>
      <c r="LEU2" s="163"/>
      <c r="LEV2" s="163"/>
      <c r="LEW2" s="163"/>
      <c r="LEX2" s="163"/>
      <c r="LEY2" s="163"/>
      <c r="LEZ2" s="163"/>
      <c r="LFA2" s="163"/>
      <c r="LFB2" s="163"/>
      <c r="LFC2" s="163"/>
      <c r="LFD2" s="163"/>
      <c r="LFE2" s="163"/>
      <c r="LFF2" s="163"/>
      <c r="LFG2" s="163"/>
      <c r="LFH2" s="163"/>
      <c r="LFI2" s="163"/>
      <c r="LFJ2" s="163"/>
      <c r="LFK2" s="163"/>
      <c r="LFL2" s="163"/>
      <c r="LFM2" s="163"/>
      <c r="LFN2" s="163"/>
      <c r="LFO2" s="163"/>
      <c r="LFP2" s="163"/>
      <c r="LFQ2" s="163"/>
      <c r="LFR2" s="163"/>
      <c r="LFS2" s="163"/>
      <c r="LFT2" s="163"/>
      <c r="LFU2" s="163"/>
      <c r="LFV2" s="163"/>
      <c r="LFW2" s="163"/>
      <c r="LFX2" s="163"/>
      <c r="LFY2" s="163"/>
      <c r="LFZ2" s="163"/>
      <c r="LGA2" s="163"/>
      <c r="LGB2" s="163"/>
      <c r="LGC2" s="163"/>
      <c r="LGD2" s="163"/>
      <c r="LGE2" s="163"/>
      <c r="LGF2" s="163"/>
      <c r="LGG2" s="163"/>
      <c r="LGH2" s="163"/>
      <c r="LGI2" s="163"/>
      <c r="LGJ2" s="163"/>
      <c r="LGK2" s="163"/>
      <c r="LGL2" s="163"/>
      <c r="LGM2" s="163"/>
      <c r="LGN2" s="163"/>
      <c r="LGO2" s="163"/>
      <c r="LGP2" s="163"/>
      <c r="LGQ2" s="163"/>
      <c r="LGR2" s="163"/>
      <c r="LGS2" s="163"/>
      <c r="LGT2" s="163"/>
      <c r="LGU2" s="163"/>
      <c r="LGV2" s="163"/>
      <c r="LGW2" s="163"/>
      <c r="LGX2" s="163"/>
      <c r="LGY2" s="163"/>
      <c r="LGZ2" s="163"/>
      <c r="LHA2" s="163"/>
      <c r="LHB2" s="163"/>
      <c r="LHC2" s="163"/>
      <c r="LHD2" s="163"/>
      <c r="LHE2" s="163"/>
      <c r="LHF2" s="163"/>
      <c r="LHG2" s="163"/>
      <c r="LHH2" s="163"/>
      <c r="LHI2" s="163"/>
      <c r="LHJ2" s="163"/>
      <c r="LHK2" s="163"/>
      <c r="LHL2" s="163"/>
      <c r="LHM2" s="163"/>
      <c r="LHN2" s="163"/>
      <c r="LHO2" s="163"/>
      <c r="LHP2" s="163"/>
      <c r="LHQ2" s="163"/>
      <c r="LHR2" s="163"/>
      <c r="LHS2" s="163"/>
      <c r="LHT2" s="163"/>
      <c r="LHU2" s="163"/>
      <c r="LHV2" s="163"/>
      <c r="LHW2" s="163"/>
      <c r="LHX2" s="163"/>
      <c r="LHY2" s="163"/>
      <c r="LHZ2" s="163"/>
      <c r="LIA2" s="163"/>
      <c r="LIB2" s="163"/>
      <c r="LIC2" s="163"/>
      <c r="LID2" s="163"/>
      <c r="LIE2" s="163"/>
      <c r="LIF2" s="163"/>
      <c r="LIG2" s="163"/>
      <c r="LIH2" s="163"/>
      <c r="LII2" s="163"/>
      <c r="LIJ2" s="163"/>
      <c r="LIK2" s="163"/>
      <c r="LIL2" s="163"/>
      <c r="LIM2" s="163"/>
      <c r="LIN2" s="163"/>
      <c r="LIO2" s="163"/>
      <c r="LIP2" s="163"/>
      <c r="LIQ2" s="163"/>
      <c r="LIR2" s="163"/>
      <c r="LIS2" s="163"/>
      <c r="LIT2" s="163"/>
      <c r="LIU2" s="163"/>
      <c r="LIV2" s="163"/>
      <c r="LIW2" s="163"/>
      <c r="LIX2" s="163"/>
      <c r="LIY2" s="163"/>
      <c r="LIZ2" s="163"/>
      <c r="LJA2" s="163"/>
      <c r="LJB2" s="163"/>
      <c r="LJC2" s="163"/>
      <c r="LJD2" s="163"/>
      <c r="LJE2" s="163"/>
      <c r="LJF2" s="163"/>
      <c r="LJG2" s="163"/>
      <c r="LJH2" s="163"/>
      <c r="LJI2" s="163"/>
      <c r="LJJ2" s="163"/>
      <c r="LJK2" s="163"/>
      <c r="LJL2" s="163"/>
      <c r="LJM2" s="163"/>
      <c r="LJN2" s="163"/>
      <c r="LJO2" s="163"/>
      <c r="LJP2" s="163"/>
      <c r="LJQ2" s="163"/>
      <c r="LJR2" s="163"/>
      <c r="LJS2" s="163"/>
      <c r="LJT2" s="163"/>
      <c r="LJU2" s="163"/>
      <c r="LJV2" s="163"/>
      <c r="LJW2" s="163"/>
      <c r="LJX2" s="163"/>
      <c r="LJY2" s="163"/>
      <c r="LJZ2" s="163"/>
      <c r="LKA2" s="163"/>
      <c r="LKB2" s="163"/>
      <c r="LKC2" s="163"/>
      <c r="LKD2" s="163"/>
      <c r="LKE2" s="163"/>
      <c r="LKF2" s="163"/>
      <c r="LKG2" s="163"/>
      <c r="LKH2" s="163"/>
      <c r="LKI2" s="163"/>
      <c r="LKJ2" s="163"/>
      <c r="LKK2" s="163"/>
      <c r="LKL2" s="163"/>
      <c r="LKM2" s="163"/>
      <c r="LKN2" s="163"/>
      <c r="LKO2" s="163"/>
      <c r="LKP2" s="163"/>
      <c r="LKQ2" s="163"/>
      <c r="LKR2" s="163"/>
      <c r="LKS2" s="163"/>
      <c r="LKT2" s="163"/>
      <c r="LKU2" s="163"/>
      <c r="LKV2" s="163"/>
      <c r="LKW2" s="163"/>
      <c r="LKX2" s="163"/>
      <c r="LKY2" s="163"/>
      <c r="LKZ2" s="163"/>
      <c r="LLA2" s="163"/>
      <c r="LLB2" s="163"/>
      <c r="LLC2" s="163"/>
      <c r="LLD2" s="163"/>
      <c r="LLE2" s="163"/>
      <c r="LLF2" s="163"/>
      <c r="LLG2" s="163"/>
      <c r="LLH2" s="163"/>
      <c r="LLI2" s="163"/>
      <c r="LLJ2" s="163"/>
      <c r="LLK2" s="163"/>
      <c r="LLL2" s="163"/>
      <c r="LLM2" s="163"/>
      <c r="LLN2" s="163"/>
      <c r="LLO2" s="163"/>
      <c r="LLP2" s="163"/>
      <c r="LLQ2" s="163"/>
      <c r="LLR2" s="163"/>
      <c r="LLS2" s="163"/>
      <c r="LLT2" s="163"/>
      <c r="LLU2" s="163"/>
      <c r="LLV2" s="163"/>
      <c r="LLW2" s="163"/>
      <c r="LLX2" s="163"/>
      <c r="LLY2" s="163"/>
      <c r="LLZ2" s="163"/>
      <c r="LMA2" s="163"/>
      <c r="LMB2" s="163"/>
      <c r="LMC2" s="163"/>
      <c r="LMD2" s="163"/>
      <c r="LME2" s="163"/>
      <c r="LMF2" s="163"/>
      <c r="LMG2" s="163"/>
      <c r="LMH2" s="163"/>
      <c r="LMI2" s="163"/>
      <c r="LMJ2" s="163"/>
      <c r="LMK2" s="163"/>
      <c r="LML2" s="163"/>
      <c r="LMM2" s="163"/>
      <c r="LMN2" s="163"/>
      <c r="LMO2" s="163"/>
      <c r="LMP2" s="163"/>
      <c r="LMQ2" s="163"/>
      <c r="LMR2" s="163"/>
      <c r="LMS2" s="163"/>
      <c r="LMT2" s="163"/>
      <c r="LMU2" s="163"/>
      <c r="LMV2" s="163"/>
      <c r="LMW2" s="163"/>
      <c r="LMX2" s="163"/>
      <c r="LMY2" s="163"/>
      <c r="LMZ2" s="163"/>
      <c r="LNA2" s="163"/>
      <c r="LNB2" s="163"/>
      <c r="LNC2" s="163"/>
      <c r="LND2" s="163"/>
      <c r="LNE2" s="163"/>
      <c r="LNF2" s="163"/>
      <c r="LNG2" s="163"/>
      <c r="LNH2" s="163"/>
      <c r="LNI2" s="163"/>
      <c r="LNJ2" s="163"/>
      <c r="LNK2" s="163"/>
      <c r="LNL2" s="163"/>
      <c r="LNM2" s="163"/>
      <c r="LNN2" s="163"/>
      <c r="LNO2" s="163"/>
      <c r="LNP2" s="163"/>
      <c r="LNQ2" s="163"/>
      <c r="LNR2" s="163"/>
      <c r="LNS2" s="163"/>
      <c r="LNT2" s="163"/>
      <c r="LNU2" s="163"/>
      <c r="LNV2" s="163"/>
      <c r="LNW2" s="163"/>
      <c r="LNX2" s="163"/>
      <c r="LNY2" s="163"/>
      <c r="LNZ2" s="163"/>
      <c r="LOA2" s="163"/>
      <c r="LOB2" s="163"/>
      <c r="LOC2" s="163"/>
      <c r="LOD2" s="163"/>
      <c r="LOE2" s="163"/>
      <c r="LOF2" s="163"/>
      <c r="LOG2" s="163"/>
      <c r="LOH2" s="163"/>
      <c r="LOI2" s="163"/>
      <c r="LOJ2" s="163"/>
      <c r="LOK2" s="163"/>
      <c r="LOL2" s="163"/>
      <c r="LOM2" s="163"/>
      <c r="LON2" s="163"/>
      <c r="LOO2" s="163"/>
      <c r="LOP2" s="163"/>
      <c r="LOQ2" s="163"/>
      <c r="LOR2" s="163"/>
      <c r="LOS2" s="163"/>
      <c r="LOT2" s="163"/>
      <c r="LOU2" s="163"/>
      <c r="LOV2" s="163"/>
      <c r="LOW2" s="163"/>
      <c r="LOX2" s="163"/>
      <c r="LOY2" s="163"/>
      <c r="LOZ2" s="163"/>
      <c r="LPA2" s="163"/>
      <c r="LPB2" s="163"/>
      <c r="LPC2" s="163"/>
      <c r="LPD2" s="163"/>
      <c r="LPE2" s="163"/>
      <c r="LPF2" s="163"/>
      <c r="LPG2" s="163"/>
      <c r="LPH2" s="163"/>
      <c r="LPI2" s="163"/>
      <c r="LPJ2" s="163"/>
      <c r="LPK2" s="163"/>
      <c r="LPL2" s="163"/>
      <c r="LPM2" s="163"/>
      <c r="LPN2" s="163"/>
      <c r="LPO2" s="163"/>
      <c r="LPP2" s="163"/>
      <c r="LPQ2" s="163"/>
      <c r="LPR2" s="163"/>
      <c r="LPS2" s="163"/>
      <c r="LPT2" s="163"/>
      <c r="LPU2" s="163"/>
      <c r="LPV2" s="163"/>
      <c r="LPW2" s="163"/>
      <c r="LPX2" s="163"/>
      <c r="LPY2" s="163"/>
      <c r="LPZ2" s="163"/>
      <c r="LQA2" s="163"/>
      <c r="LQB2" s="163"/>
      <c r="LQC2" s="163"/>
      <c r="LQD2" s="163"/>
      <c r="LQE2" s="163"/>
      <c r="LQF2" s="163"/>
      <c r="LQG2" s="163"/>
      <c r="LQH2" s="163"/>
      <c r="LQI2" s="163"/>
      <c r="LQJ2" s="163"/>
      <c r="LQK2" s="163"/>
      <c r="LQL2" s="163"/>
      <c r="LQM2" s="163"/>
      <c r="LQN2" s="163"/>
      <c r="LQO2" s="163"/>
      <c r="LQP2" s="163"/>
      <c r="LQQ2" s="163"/>
      <c r="LQR2" s="163"/>
      <c r="LQS2" s="163"/>
      <c r="LQT2" s="163"/>
      <c r="LQU2" s="163"/>
      <c r="LQV2" s="163"/>
      <c r="LQW2" s="163"/>
      <c r="LQX2" s="163"/>
      <c r="LQY2" s="163"/>
      <c r="LQZ2" s="163"/>
      <c r="LRA2" s="163"/>
      <c r="LRB2" s="163"/>
      <c r="LRC2" s="163"/>
      <c r="LRD2" s="163"/>
      <c r="LRE2" s="163"/>
      <c r="LRF2" s="163"/>
      <c r="LRG2" s="163"/>
      <c r="LRH2" s="163"/>
      <c r="LRI2" s="163"/>
      <c r="LRJ2" s="163"/>
      <c r="LRK2" s="163"/>
      <c r="LRL2" s="163"/>
      <c r="LRM2" s="163"/>
      <c r="LRN2" s="163"/>
      <c r="LRO2" s="163"/>
      <c r="LRP2" s="163"/>
      <c r="LRQ2" s="163"/>
      <c r="LRR2" s="163"/>
      <c r="LRS2" s="163"/>
      <c r="LRT2" s="163"/>
      <c r="LRU2" s="163"/>
      <c r="LRV2" s="163"/>
      <c r="LRW2" s="163"/>
      <c r="LRX2" s="163"/>
      <c r="LRY2" s="163"/>
      <c r="LRZ2" s="163"/>
      <c r="LSA2" s="163"/>
      <c r="LSB2" s="163"/>
      <c r="LSC2" s="163"/>
      <c r="LSD2" s="163"/>
      <c r="LSE2" s="163"/>
      <c r="LSF2" s="163"/>
      <c r="LSG2" s="163"/>
      <c r="LSH2" s="163"/>
      <c r="LSI2" s="163"/>
      <c r="LSJ2" s="163"/>
      <c r="LSK2" s="163"/>
      <c r="LSL2" s="163"/>
      <c r="LSM2" s="163"/>
      <c r="LSN2" s="163"/>
      <c r="LSO2" s="163"/>
      <c r="LSP2" s="163"/>
      <c r="LSQ2" s="163"/>
      <c r="LSR2" s="163"/>
      <c r="LSS2" s="163"/>
      <c r="LST2" s="163"/>
      <c r="LSU2" s="163"/>
      <c r="LSV2" s="163"/>
      <c r="LSW2" s="163"/>
      <c r="LSX2" s="163"/>
      <c r="LSY2" s="163"/>
      <c r="LSZ2" s="163"/>
      <c r="LTA2" s="163"/>
      <c r="LTB2" s="163"/>
      <c r="LTC2" s="163"/>
      <c r="LTD2" s="163"/>
      <c r="LTE2" s="163"/>
      <c r="LTF2" s="163"/>
      <c r="LTG2" s="163"/>
      <c r="LTH2" s="163"/>
      <c r="LTI2" s="163"/>
      <c r="LTJ2" s="163"/>
      <c r="LTK2" s="163"/>
      <c r="LTL2" s="163"/>
      <c r="LTM2" s="163"/>
      <c r="LTN2" s="163"/>
      <c r="LTO2" s="163"/>
      <c r="LTP2" s="163"/>
      <c r="LTQ2" s="163"/>
      <c r="LTR2" s="163"/>
      <c r="LTS2" s="163"/>
      <c r="LTT2" s="163"/>
      <c r="LTU2" s="163"/>
      <c r="LTV2" s="163"/>
      <c r="LTW2" s="163"/>
      <c r="LTX2" s="163"/>
      <c r="LTY2" s="163"/>
      <c r="LTZ2" s="163"/>
      <c r="LUA2" s="163"/>
      <c r="LUB2" s="163"/>
      <c r="LUC2" s="163"/>
      <c r="LUD2" s="163"/>
      <c r="LUE2" s="163"/>
      <c r="LUF2" s="163"/>
      <c r="LUG2" s="163"/>
      <c r="LUH2" s="163"/>
      <c r="LUI2" s="163"/>
      <c r="LUJ2" s="163"/>
      <c r="LUK2" s="163"/>
      <c r="LUL2" s="163"/>
      <c r="LUM2" s="163"/>
      <c r="LUN2" s="163"/>
      <c r="LUO2" s="163"/>
      <c r="LUP2" s="163"/>
      <c r="LUQ2" s="163"/>
      <c r="LUR2" s="163"/>
      <c r="LUS2" s="163"/>
      <c r="LUT2" s="163"/>
      <c r="LUU2" s="163"/>
      <c r="LUV2" s="163"/>
      <c r="LUW2" s="163"/>
      <c r="LUX2" s="163"/>
      <c r="LUY2" s="163"/>
      <c r="LUZ2" s="163"/>
      <c r="LVA2" s="163"/>
      <c r="LVB2" s="163"/>
      <c r="LVC2" s="163"/>
      <c r="LVD2" s="163"/>
      <c r="LVE2" s="163"/>
      <c r="LVF2" s="163"/>
      <c r="LVG2" s="163"/>
      <c r="LVH2" s="163"/>
      <c r="LVI2" s="163"/>
      <c r="LVJ2" s="163"/>
      <c r="LVK2" s="163"/>
      <c r="LVL2" s="163"/>
      <c r="LVM2" s="163"/>
      <c r="LVN2" s="163"/>
      <c r="LVO2" s="163"/>
      <c r="LVP2" s="163"/>
      <c r="LVQ2" s="163"/>
      <c r="LVR2" s="163"/>
      <c r="LVS2" s="163"/>
      <c r="LVT2" s="163"/>
      <c r="LVU2" s="163"/>
      <c r="LVV2" s="163"/>
      <c r="LVW2" s="163"/>
      <c r="LVX2" s="163"/>
      <c r="LVY2" s="163"/>
      <c r="LVZ2" s="163"/>
      <c r="LWA2" s="163"/>
      <c r="LWB2" s="163"/>
      <c r="LWC2" s="163"/>
      <c r="LWD2" s="163"/>
      <c r="LWE2" s="163"/>
      <c r="LWF2" s="163"/>
      <c r="LWG2" s="163"/>
      <c r="LWH2" s="163"/>
      <c r="LWI2" s="163"/>
      <c r="LWJ2" s="163"/>
      <c r="LWK2" s="163"/>
      <c r="LWL2" s="163"/>
      <c r="LWM2" s="163"/>
      <c r="LWN2" s="163"/>
      <c r="LWO2" s="163"/>
      <c r="LWP2" s="163"/>
      <c r="LWQ2" s="163"/>
      <c r="LWR2" s="163"/>
      <c r="LWS2" s="163"/>
      <c r="LWT2" s="163"/>
      <c r="LWU2" s="163"/>
      <c r="LWV2" s="163"/>
      <c r="LWW2" s="163"/>
      <c r="LWX2" s="163"/>
      <c r="LWY2" s="163"/>
      <c r="LWZ2" s="163"/>
      <c r="LXA2" s="163"/>
      <c r="LXB2" s="163"/>
      <c r="LXC2" s="163"/>
      <c r="LXD2" s="163"/>
      <c r="LXE2" s="163"/>
      <c r="LXF2" s="163"/>
      <c r="LXG2" s="163"/>
      <c r="LXH2" s="163"/>
      <c r="LXI2" s="163"/>
      <c r="LXJ2" s="163"/>
      <c r="LXK2" s="163"/>
      <c r="LXL2" s="163"/>
      <c r="LXM2" s="163"/>
      <c r="LXN2" s="163"/>
      <c r="LXO2" s="163"/>
      <c r="LXP2" s="163"/>
      <c r="LXQ2" s="163"/>
      <c r="LXR2" s="163"/>
      <c r="LXS2" s="163"/>
      <c r="LXT2" s="163"/>
      <c r="LXU2" s="163"/>
      <c r="LXV2" s="163"/>
      <c r="LXW2" s="163"/>
      <c r="LXX2" s="163"/>
      <c r="LXY2" s="163"/>
      <c r="LXZ2" s="163"/>
      <c r="LYA2" s="163"/>
      <c r="LYB2" s="163"/>
      <c r="LYC2" s="163"/>
      <c r="LYD2" s="163"/>
      <c r="LYE2" s="163"/>
      <c r="LYF2" s="163"/>
      <c r="LYG2" s="163"/>
      <c r="LYH2" s="163"/>
      <c r="LYI2" s="163"/>
      <c r="LYJ2" s="163"/>
      <c r="LYK2" s="163"/>
      <c r="LYL2" s="163"/>
      <c r="LYM2" s="163"/>
      <c r="LYN2" s="163"/>
      <c r="LYO2" s="163"/>
      <c r="LYP2" s="163"/>
      <c r="LYQ2" s="163"/>
      <c r="LYR2" s="163"/>
      <c r="LYS2" s="163"/>
      <c r="LYT2" s="163"/>
      <c r="LYU2" s="163"/>
      <c r="LYV2" s="163"/>
      <c r="LYW2" s="163"/>
      <c r="LYX2" s="163"/>
      <c r="LYY2" s="163"/>
      <c r="LYZ2" s="163"/>
      <c r="LZA2" s="163"/>
      <c r="LZB2" s="163"/>
      <c r="LZC2" s="163"/>
      <c r="LZD2" s="163"/>
      <c r="LZE2" s="163"/>
      <c r="LZF2" s="163"/>
      <c r="LZG2" s="163"/>
      <c r="LZH2" s="163"/>
      <c r="LZI2" s="163"/>
      <c r="LZJ2" s="163"/>
      <c r="LZK2" s="163"/>
      <c r="LZL2" s="163"/>
      <c r="LZM2" s="163"/>
      <c r="LZN2" s="163"/>
      <c r="LZO2" s="163"/>
      <c r="LZP2" s="163"/>
      <c r="LZQ2" s="163"/>
      <c r="LZR2" s="163"/>
      <c r="LZS2" s="163"/>
      <c r="LZT2" s="163"/>
      <c r="LZU2" s="163"/>
      <c r="LZV2" s="163"/>
      <c r="LZW2" s="163"/>
      <c r="LZX2" s="163"/>
      <c r="LZY2" s="163"/>
      <c r="LZZ2" s="163"/>
      <c r="MAA2" s="163"/>
      <c r="MAB2" s="163"/>
      <c r="MAC2" s="163"/>
      <c r="MAD2" s="163"/>
      <c r="MAE2" s="163"/>
      <c r="MAF2" s="163"/>
      <c r="MAG2" s="163"/>
      <c r="MAH2" s="163"/>
      <c r="MAI2" s="163"/>
      <c r="MAJ2" s="163"/>
      <c r="MAK2" s="163"/>
      <c r="MAL2" s="163"/>
      <c r="MAM2" s="163"/>
      <c r="MAN2" s="163"/>
      <c r="MAO2" s="163"/>
      <c r="MAP2" s="163"/>
      <c r="MAQ2" s="163"/>
      <c r="MAR2" s="163"/>
      <c r="MAS2" s="163"/>
      <c r="MAT2" s="163"/>
      <c r="MAU2" s="163"/>
      <c r="MAV2" s="163"/>
      <c r="MAW2" s="163"/>
      <c r="MAX2" s="163"/>
      <c r="MAY2" s="163"/>
      <c r="MAZ2" s="163"/>
      <c r="MBA2" s="163"/>
      <c r="MBB2" s="163"/>
      <c r="MBC2" s="163"/>
      <c r="MBD2" s="163"/>
      <c r="MBE2" s="163"/>
      <c r="MBF2" s="163"/>
      <c r="MBG2" s="163"/>
      <c r="MBH2" s="163"/>
      <c r="MBI2" s="163"/>
      <c r="MBJ2" s="163"/>
      <c r="MBK2" s="163"/>
      <c r="MBL2" s="163"/>
      <c r="MBM2" s="163"/>
      <c r="MBN2" s="163"/>
      <c r="MBO2" s="163"/>
      <c r="MBP2" s="163"/>
      <c r="MBQ2" s="163"/>
      <c r="MBR2" s="163"/>
      <c r="MBS2" s="163"/>
      <c r="MBT2" s="163"/>
      <c r="MBU2" s="163"/>
      <c r="MBV2" s="163"/>
      <c r="MBW2" s="163"/>
      <c r="MBX2" s="163"/>
      <c r="MBY2" s="163"/>
      <c r="MBZ2" s="163"/>
      <c r="MCA2" s="163"/>
      <c r="MCB2" s="163"/>
      <c r="MCC2" s="163"/>
      <c r="MCD2" s="163"/>
      <c r="MCE2" s="163"/>
      <c r="MCF2" s="163"/>
      <c r="MCG2" s="163"/>
      <c r="MCH2" s="163"/>
      <c r="MCI2" s="163"/>
      <c r="MCJ2" s="163"/>
      <c r="MCK2" s="163"/>
      <c r="MCL2" s="163"/>
      <c r="MCM2" s="163"/>
      <c r="MCN2" s="163"/>
      <c r="MCO2" s="163"/>
      <c r="MCP2" s="163"/>
      <c r="MCQ2" s="163"/>
      <c r="MCR2" s="163"/>
      <c r="MCS2" s="163"/>
      <c r="MCT2" s="163"/>
      <c r="MCU2" s="163"/>
      <c r="MCV2" s="163"/>
      <c r="MCW2" s="163"/>
      <c r="MCX2" s="163"/>
      <c r="MCY2" s="163"/>
      <c r="MCZ2" s="163"/>
      <c r="MDA2" s="163"/>
      <c r="MDB2" s="163"/>
      <c r="MDC2" s="163"/>
      <c r="MDD2" s="163"/>
      <c r="MDE2" s="163"/>
      <c r="MDF2" s="163"/>
      <c r="MDG2" s="163"/>
      <c r="MDH2" s="163"/>
      <c r="MDI2" s="163"/>
      <c r="MDJ2" s="163"/>
      <c r="MDK2" s="163"/>
      <c r="MDL2" s="163"/>
      <c r="MDM2" s="163"/>
      <c r="MDN2" s="163"/>
      <c r="MDO2" s="163"/>
      <c r="MDP2" s="163"/>
      <c r="MDQ2" s="163"/>
      <c r="MDR2" s="163"/>
      <c r="MDS2" s="163"/>
      <c r="MDT2" s="163"/>
      <c r="MDU2" s="163"/>
      <c r="MDV2" s="163"/>
      <c r="MDW2" s="163"/>
      <c r="MDX2" s="163"/>
      <c r="MDY2" s="163"/>
      <c r="MDZ2" s="163"/>
      <c r="MEA2" s="163"/>
      <c r="MEB2" s="163"/>
      <c r="MEC2" s="163"/>
      <c r="MED2" s="163"/>
      <c r="MEE2" s="163"/>
      <c r="MEF2" s="163"/>
      <c r="MEG2" s="163"/>
      <c r="MEH2" s="163"/>
      <c r="MEI2" s="163"/>
      <c r="MEJ2" s="163"/>
      <c r="MEK2" s="163"/>
      <c r="MEL2" s="163"/>
      <c r="MEM2" s="163"/>
      <c r="MEN2" s="163"/>
      <c r="MEO2" s="163"/>
      <c r="MEP2" s="163"/>
      <c r="MEQ2" s="163"/>
      <c r="MER2" s="163"/>
      <c r="MES2" s="163"/>
      <c r="MET2" s="163"/>
      <c r="MEU2" s="163"/>
      <c r="MEV2" s="163"/>
      <c r="MEW2" s="163"/>
      <c r="MEX2" s="163"/>
      <c r="MEY2" s="163"/>
      <c r="MEZ2" s="163"/>
      <c r="MFA2" s="163"/>
      <c r="MFB2" s="163"/>
      <c r="MFC2" s="163"/>
      <c r="MFD2" s="163"/>
      <c r="MFE2" s="163"/>
      <c r="MFF2" s="163"/>
      <c r="MFG2" s="163"/>
      <c r="MFH2" s="163"/>
      <c r="MFI2" s="163"/>
      <c r="MFJ2" s="163"/>
      <c r="MFK2" s="163"/>
      <c r="MFL2" s="163"/>
      <c r="MFM2" s="163"/>
      <c r="MFN2" s="163"/>
      <c r="MFO2" s="163"/>
      <c r="MFP2" s="163"/>
      <c r="MFQ2" s="163"/>
      <c r="MFR2" s="163"/>
      <c r="MFS2" s="163"/>
      <c r="MFT2" s="163"/>
      <c r="MFU2" s="163"/>
      <c r="MFV2" s="163"/>
      <c r="MFW2" s="163"/>
      <c r="MFX2" s="163"/>
      <c r="MFY2" s="163"/>
      <c r="MFZ2" s="163"/>
      <c r="MGA2" s="163"/>
      <c r="MGB2" s="163"/>
      <c r="MGC2" s="163"/>
      <c r="MGD2" s="163"/>
      <c r="MGE2" s="163"/>
      <c r="MGF2" s="163"/>
      <c r="MGG2" s="163"/>
      <c r="MGH2" s="163"/>
      <c r="MGI2" s="163"/>
      <c r="MGJ2" s="163"/>
      <c r="MGK2" s="163"/>
      <c r="MGL2" s="163"/>
      <c r="MGM2" s="163"/>
      <c r="MGN2" s="163"/>
      <c r="MGO2" s="163"/>
      <c r="MGP2" s="163"/>
      <c r="MGQ2" s="163"/>
      <c r="MGR2" s="163"/>
      <c r="MGS2" s="163"/>
      <c r="MGT2" s="163"/>
      <c r="MGU2" s="163"/>
      <c r="MGV2" s="163"/>
      <c r="MGW2" s="163"/>
      <c r="MGX2" s="163"/>
      <c r="MGY2" s="163"/>
      <c r="MGZ2" s="163"/>
      <c r="MHA2" s="163"/>
      <c r="MHB2" s="163"/>
      <c r="MHC2" s="163"/>
      <c r="MHD2" s="163"/>
      <c r="MHE2" s="163"/>
      <c r="MHF2" s="163"/>
      <c r="MHG2" s="163"/>
      <c r="MHH2" s="163"/>
      <c r="MHI2" s="163"/>
      <c r="MHJ2" s="163"/>
      <c r="MHK2" s="163"/>
      <c r="MHL2" s="163"/>
      <c r="MHM2" s="163"/>
      <c r="MHN2" s="163"/>
      <c r="MHO2" s="163"/>
      <c r="MHP2" s="163"/>
      <c r="MHQ2" s="163"/>
      <c r="MHR2" s="163"/>
      <c r="MHS2" s="163"/>
      <c r="MHT2" s="163"/>
      <c r="MHU2" s="163"/>
      <c r="MHV2" s="163"/>
      <c r="MHW2" s="163"/>
      <c r="MHX2" s="163"/>
      <c r="MHY2" s="163"/>
      <c r="MHZ2" s="163"/>
      <c r="MIA2" s="163"/>
      <c r="MIB2" s="163"/>
      <c r="MIC2" s="163"/>
      <c r="MID2" s="163"/>
      <c r="MIE2" s="163"/>
      <c r="MIF2" s="163"/>
      <c r="MIG2" s="163"/>
      <c r="MIH2" s="163"/>
      <c r="MII2" s="163"/>
      <c r="MIJ2" s="163"/>
      <c r="MIK2" s="163"/>
      <c r="MIL2" s="163"/>
      <c r="MIM2" s="163"/>
      <c r="MIN2" s="163"/>
      <c r="MIO2" s="163"/>
      <c r="MIP2" s="163"/>
      <c r="MIQ2" s="163"/>
      <c r="MIR2" s="163"/>
      <c r="MIS2" s="163"/>
      <c r="MIT2" s="163"/>
      <c r="MIU2" s="163"/>
      <c r="MIV2" s="163"/>
      <c r="MIW2" s="163"/>
      <c r="MIX2" s="163"/>
      <c r="MIY2" s="163"/>
      <c r="MIZ2" s="163"/>
      <c r="MJA2" s="163"/>
      <c r="MJB2" s="163"/>
      <c r="MJC2" s="163"/>
      <c r="MJD2" s="163"/>
      <c r="MJE2" s="163"/>
      <c r="MJF2" s="163"/>
      <c r="MJG2" s="163"/>
      <c r="MJH2" s="163"/>
      <c r="MJI2" s="163"/>
      <c r="MJJ2" s="163"/>
      <c r="MJK2" s="163"/>
      <c r="MJL2" s="163"/>
      <c r="MJM2" s="163"/>
      <c r="MJN2" s="163"/>
      <c r="MJO2" s="163"/>
      <c r="MJP2" s="163"/>
      <c r="MJQ2" s="163"/>
      <c r="MJR2" s="163"/>
      <c r="MJS2" s="163"/>
      <c r="MJT2" s="163"/>
      <c r="MJU2" s="163"/>
      <c r="MJV2" s="163"/>
      <c r="MJW2" s="163"/>
      <c r="MJX2" s="163"/>
      <c r="MJY2" s="163"/>
      <c r="MJZ2" s="163"/>
      <c r="MKA2" s="163"/>
      <c r="MKB2" s="163"/>
      <c r="MKC2" s="163"/>
      <c r="MKD2" s="163"/>
      <c r="MKE2" s="163"/>
      <c r="MKF2" s="163"/>
      <c r="MKG2" s="163"/>
      <c r="MKH2" s="163"/>
      <c r="MKI2" s="163"/>
      <c r="MKJ2" s="163"/>
      <c r="MKK2" s="163"/>
      <c r="MKL2" s="163"/>
      <c r="MKM2" s="163"/>
      <c r="MKN2" s="163"/>
      <c r="MKO2" s="163"/>
      <c r="MKP2" s="163"/>
      <c r="MKQ2" s="163"/>
      <c r="MKR2" s="163"/>
      <c r="MKS2" s="163"/>
      <c r="MKT2" s="163"/>
      <c r="MKU2" s="163"/>
      <c r="MKV2" s="163"/>
      <c r="MKW2" s="163"/>
      <c r="MKX2" s="163"/>
      <c r="MKY2" s="163"/>
      <c r="MKZ2" s="163"/>
      <c r="MLA2" s="163"/>
      <c r="MLB2" s="163"/>
      <c r="MLC2" s="163"/>
      <c r="MLD2" s="163"/>
      <c r="MLE2" s="163"/>
      <c r="MLF2" s="163"/>
      <c r="MLG2" s="163"/>
      <c r="MLH2" s="163"/>
      <c r="MLI2" s="163"/>
      <c r="MLJ2" s="163"/>
      <c r="MLK2" s="163"/>
      <c r="MLL2" s="163"/>
      <c r="MLM2" s="163"/>
      <c r="MLN2" s="163"/>
      <c r="MLO2" s="163"/>
      <c r="MLP2" s="163"/>
      <c r="MLQ2" s="163"/>
      <c r="MLR2" s="163"/>
      <c r="MLS2" s="163"/>
      <c r="MLT2" s="163"/>
      <c r="MLU2" s="163"/>
      <c r="MLV2" s="163"/>
      <c r="MLW2" s="163"/>
      <c r="MLX2" s="163"/>
      <c r="MLY2" s="163"/>
      <c r="MLZ2" s="163"/>
      <c r="MMA2" s="163"/>
      <c r="MMB2" s="163"/>
      <c r="MMC2" s="163"/>
      <c r="MMD2" s="163"/>
      <c r="MME2" s="163"/>
      <c r="MMF2" s="163"/>
      <c r="MMG2" s="163"/>
      <c r="MMH2" s="163"/>
      <c r="MMI2" s="163"/>
      <c r="MMJ2" s="163"/>
      <c r="MMK2" s="163"/>
      <c r="MML2" s="163"/>
      <c r="MMM2" s="163"/>
      <c r="MMN2" s="163"/>
      <c r="MMO2" s="163"/>
      <c r="MMP2" s="163"/>
      <c r="MMQ2" s="163"/>
      <c r="MMR2" s="163"/>
      <c r="MMS2" s="163"/>
      <c r="MMT2" s="163"/>
      <c r="MMU2" s="163"/>
      <c r="MMV2" s="163"/>
      <c r="MMW2" s="163"/>
      <c r="MMX2" s="163"/>
      <c r="MMY2" s="163"/>
      <c r="MMZ2" s="163"/>
      <c r="MNA2" s="163"/>
      <c r="MNB2" s="163"/>
      <c r="MNC2" s="163"/>
      <c r="MND2" s="163"/>
      <c r="MNE2" s="163"/>
      <c r="MNF2" s="163"/>
      <c r="MNG2" s="163"/>
      <c r="MNH2" s="163"/>
      <c r="MNI2" s="163"/>
      <c r="MNJ2" s="163"/>
      <c r="MNK2" s="163"/>
      <c r="MNL2" s="163"/>
      <c r="MNM2" s="163"/>
      <c r="MNN2" s="163"/>
      <c r="MNO2" s="163"/>
      <c r="MNP2" s="163"/>
      <c r="MNQ2" s="163"/>
      <c r="MNR2" s="163"/>
      <c r="MNS2" s="163"/>
      <c r="MNT2" s="163"/>
      <c r="MNU2" s="163"/>
      <c r="MNV2" s="163"/>
      <c r="MNW2" s="163"/>
      <c r="MNX2" s="163"/>
      <c r="MNY2" s="163"/>
      <c r="MNZ2" s="163"/>
      <c r="MOA2" s="163"/>
      <c r="MOB2" s="163"/>
      <c r="MOC2" s="163"/>
      <c r="MOD2" s="163"/>
      <c r="MOE2" s="163"/>
      <c r="MOF2" s="163"/>
      <c r="MOG2" s="163"/>
      <c r="MOH2" s="163"/>
      <c r="MOI2" s="163"/>
      <c r="MOJ2" s="163"/>
      <c r="MOK2" s="163"/>
      <c r="MOL2" s="163"/>
      <c r="MOM2" s="163"/>
      <c r="MON2" s="163"/>
      <c r="MOO2" s="163"/>
      <c r="MOP2" s="163"/>
      <c r="MOQ2" s="163"/>
      <c r="MOR2" s="163"/>
      <c r="MOS2" s="163"/>
      <c r="MOT2" s="163"/>
      <c r="MOU2" s="163"/>
      <c r="MOV2" s="163"/>
      <c r="MOW2" s="163"/>
      <c r="MOX2" s="163"/>
      <c r="MOY2" s="163"/>
      <c r="MOZ2" s="163"/>
      <c r="MPA2" s="163"/>
      <c r="MPB2" s="163"/>
      <c r="MPC2" s="163"/>
      <c r="MPD2" s="163"/>
      <c r="MPE2" s="163"/>
      <c r="MPF2" s="163"/>
      <c r="MPG2" s="163"/>
      <c r="MPH2" s="163"/>
      <c r="MPI2" s="163"/>
      <c r="MPJ2" s="163"/>
      <c r="MPK2" s="163"/>
      <c r="MPL2" s="163"/>
      <c r="MPM2" s="163"/>
      <c r="MPN2" s="163"/>
      <c r="MPO2" s="163"/>
      <c r="MPP2" s="163"/>
      <c r="MPQ2" s="163"/>
      <c r="MPR2" s="163"/>
      <c r="MPS2" s="163"/>
      <c r="MPT2" s="163"/>
      <c r="MPU2" s="163"/>
      <c r="MPV2" s="163"/>
      <c r="MPW2" s="163"/>
      <c r="MPX2" s="163"/>
      <c r="MPY2" s="163"/>
      <c r="MPZ2" s="163"/>
      <c r="MQA2" s="163"/>
      <c r="MQB2" s="163"/>
      <c r="MQC2" s="163"/>
      <c r="MQD2" s="163"/>
      <c r="MQE2" s="163"/>
      <c r="MQF2" s="163"/>
      <c r="MQG2" s="163"/>
      <c r="MQH2" s="163"/>
      <c r="MQI2" s="163"/>
      <c r="MQJ2" s="163"/>
      <c r="MQK2" s="163"/>
      <c r="MQL2" s="163"/>
      <c r="MQM2" s="163"/>
      <c r="MQN2" s="163"/>
      <c r="MQO2" s="163"/>
      <c r="MQP2" s="163"/>
      <c r="MQQ2" s="163"/>
      <c r="MQR2" s="163"/>
      <c r="MQS2" s="163"/>
      <c r="MQT2" s="163"/>
      <c r="MQU2" s="163"/>
      <c r="MQV2" s="163"/>
      <c r="MQW2" s="163"/>
      <c r="MQX2" s="163"/>
      <c r="MQY2" s="163"/>
      <c r="MQZ2" s="163"/>
      <c r="MRA2" s="163"/>
      <c r="MRB2" s="163"/>
      <c r="MRC2" s="163"/>
      <c r="MRD2" s="163"/>
      <c r="MRE2" s="163"/>
      <c r="MRF2" s="163"/>
      <c r="MRG2" s="163"/>
      <c r="MRH2" s="163"/>
      <c r="MRI2" s="163"/>
      <c r="MRJ2" s="163"/>
      <c r="MRK2" s="163"/>
      <c r="MRL2" s="163"/>
      <c r="MRM2" s="163"/>
      <c r="MRN2" s="163"/>
      <c r="MRO2" s="163"/>
      <c r="MRP2" s="163"/>
      <c r="MRQ2" s="163"/>
      <c r="MRR2" s="163"/>
      <c r="MRS2" s="163"/>
      <c r="MRT2" s="163"/>
      <c r="MRU2" s="163"/>
      <c r="MRV2" s="163"/>
      <c r="MRW2" s="163"/>
      <c r="MRX2" s="163"/>
      <c r="MRY2" s="163"/>
      <c r="MRZ2" s="163"/>
      <c r="MSA2" s="163"/>
      <c r="MSB2" s="163"/>
      <c r="MSC2" s="163"/>
      <c r="MSD2" s="163"/>
      <c r="MSE2" s="163"/>
      <c r="MSF2" s="163"/>
      <c r="MSG2" s="163"/>
      <c r="MSH2" s="163"/>
      <c r="MSI2" s="163"/>
      <c r="MSJ2" s="163"/>
      <c r="MSK2" s="163"/>
      <c r="MSL2" s="163"/>
      <c r="MSM2" s="163"/>
      <c r="MSN2" s="163"/>
      <c r="MSO2" s="163"/>
      <c r="MSP2" s="163"/>
      <c r="MSQ2" s="163"/>
      <c r="MSR2" s="163"/>
      <c r="MSS2" s="163"/>
      <c r="MST2" s="163"/>
      <c r="MSU2" s="163"/>
      <c r="MSV2" s="163"/>
      <c r="MSW2" s="163"/>
      <c r="MSX2" s="163"/>
      <c r="MSY2" s="163"/>
      <c r="MSZ2" s="163"/>
      <c r="MTA2" s="163"/>
      <c r="MTB2" s="163"/>
      <c r="MTC2" s="163"/>
      <c r="MTD2" s="163"/>
      <c r="MTE2" s="163"/>
      <c r="MTF2" s="163"/>
      <c r="MTG2" s="163"/>
      <c r="MTH2" s="163"/>
      <c r="MTI2" s="163"/>
      <c r="MTJ2" s="163"/>
      <c r="MTK2" s="163"/>
      <c r="MTL2" s="163"/>
      <c r="MTM2" s="163"/>
      <c r="MTN2" s="163"/>
      <c r="MTO2" s="163"/>
      <c r="MTP2" s="163"/>
      <c r="MTQ2" s="163"/>
      <c r="MTR2" s="163"/>
      <c r="MTS2" s="163"/>
      <c r="MTT2" s="163"/>
      <c r="MTU2" s="163"/>
      <c r="MTV2" s="163"/>
      <c r="MTW2" s="163"/>
      <c r="MTX2" s="163"/>
      <c r="MTY2" s="163"/>
      <c r="MTZ2" s="163"/>
      <c r="MUA2" s="163"/>
      <c r="MUB2" s="163"/>
      <c r="MUC2" s="163"/>
      <c r="MUD2" s="163"/>
      <c r="MUE2" s="163"/>
      <c r="MUF2" s="163"/>
      <c r="MUG2" s="163"/>
      <c r="MUH2" s="163"/>
      <c r="MUI2" s="163"/>
      <c r="MUJ2" s="163"/>
      <c r="MUK2" s="163"/>
      <c r="MUL2" s="163"/>
      <c r="MUM2" s="163"/>
      <c r="MUN2" s="163"/>
      <c r="MUO2" s="163"/>
      <c r="MUP2" s="163"/>
      <c r="MUQ2" s="163"/>
      <c r="MUR2" s="163"/>
      <c r="MUS2" s="163"/>
      <c r="MUT2" s="163"/>
      <c r="MUU2" s="163"/>
      <c r="MUV2" s="163"/>
      <c r="MUW2" s="163"/>
      <c r="MUX2" s="163"/>
      <c r="MUY2" s="163"/>
      <c r="MUZ2" s="163"/>
      <c r="MVA2" s="163"/>
      <c r="MVB2" s="163"/>
      <c r="MVC2" s="163"/>
      <c r="MVD2" s="163"/>
      <c r="MVE2" s="163"/>
      <c r="MVF2" s="163"/>
      <c r="MVG2" s="163"/>
      <c r="MVH2" s="163"/>
      <c r="MVI2" s="163"/>
      <c r="MVJ2" s="163"/>
      <c r="MVK2" s="163"/>
      <c r="MVL2" s="163"/>
      <c r="MVM2" s="163"/>
      <c r="MVN2" s="163"/>
      <c r="MVO2" s="163"/>
      <c r="MVP2" s="163"/>
      <c r="MVQ2" s="163"/>
      <c r="MVR2" s="163"/>
      <c r="MVS2" s="163"/>
      <c r="MVT2" s="163"/>
      <c r="MVU2" s="163"/>
      <c r="MVV2" s="163"/>
      <c r="MVW2" s="163"/>
      <c r="MVX2" s="163"/>
      <c r="MVY2" s="163"/>
      <c r="MVZ2" s="163"/>
      <c r="MWA2" s="163"/>
      <c r="MWB2" s="163"/>
      <c r="MWC2" s="163"/>
      <c r="MWD2" s="163"/>
      <c r="MWE2" s="163"/>
      <c r="MWF2" s="163"/>
      <c r="MWG2" s="163"/>
      <c r="MWH2" s="163"/>
      <c r="MWI2" s="163"/>
      <c r="MWJ2" s="163"/>
      <c r="MWK2" s="163"/>
      <c r="MWL2" s="163"/>
      <c r="MWM2" s="163"/>
      <c r="MWN2" s="163"/>
      <c r="MWO2" s="163"/>
      <c r="MWP2" s="163"/>
      <c r="MWQ2" s="163"/>
      <c r="MWR2" s="163"/>
      <c r="MWS2" s="163"/>
      <c r="MWT2" s="163"/>
      <c r="MWU2" s="163"/>
      <c r="MWV2" s="163"/>
      <c r="MWW2" s="163"/>
      <c r="MWX2" s="163"/>
      <c r="MWY2" s="163"/>
      <c r="MWZ2" s="163"/>
      <c r="MXA2" s="163"/>
      <c r="MXB2" s="163"/>
      <c r="MXC2" s="163"/>
      <c r="MXD2" s="163"/>
      <c r="MXE2" s="163"/>
      <c r="MXF2" s="163"/>
      <c r="MXG2" s="163"/>
      <c r="MXH2" s="163"/>
      <c r="MXI2" s="163"/>
      <c r="MXJ2" s="163"/>
      <c r="MXK2" s="163"/>
      <c r="MXL2" s="163"/>
      <c r="MXM2" s="163"/>
      <c r="MXN2" s="163"/>
      <c r="MXO2" s="163"/>
      <c r="MXP2" s="163"/>
      <c r="MXQ2" s="163"/>
      <c r="MXR2" s="163"/>
      <c r="MXS2" s="163"/>
      <c r="MXT2" s="163"/>
      <c r="MXU2" s="163"/>
      <c r="MXV2" s="163"/>
      <c r="MXW2" s="163"/>
      <c r="MXX2" s="163"/>
      <c r="MXY2" s="163"/>
      <c r="MXZ2" s="163"/>
      <c r="MYA2" s="163"/>
      <c r="MYB2" s="163"/>
      <c r="MYC2" s="163"/>
      <c r="MYD2" s="163"/>
      <c r="MYE2" s="163"/>
      <c r="MYF2" s="163"/>
      <c r="MYG2" s="163"/>
      <c r="MYH2" s="163"/>
      <c r="MYI2" s="163"/>
      <c r="MYJ2" s="163"/>
      <c r="MYK2" s="163"/>
      <c r="MYL2" s="163"/>
      <c r="MYM2" s="163"/>
      <c r="MYN2" s="163"/>
      <c r="MYO2" s="163"/>
      <c r="MYP2" s="163"/>
      <c r="MYQ2" s="163"/>
      <c r="MYR2" s="163"/>
      <c r="MYS2" s="163"/>
      <c r="MYT2" s="163"/>
      <c r="MYU2" s="163"/>
      <c r="MYV2" s="163"/>
      <c r="MYW2" s="163"/>
      <c r="MYX2" s="163"/>
      <c r="MYY2" s="163"/>
      <c r="MYZ2" s="163"/>
      <c r="MZA2" s="163"/>
      <c r="MZB2" s="163"/>
      <c r="MZC2" s="163"/>
      <c r="MZD2" s="163"/>
      <c r="MZE2" s="163"/>
      <c r="MZF2" s="163"/>
      <c r="MZG2" s="163"/>
      <c r="MZH2" s="163"/>
      <c r="MZI2" s="163"/>
      <c r="MZJ2" s="163"/>
      <c r="MZK2" s="163"/>
      <c r="MZL2" s="163"/>
      <c r="MZM2" s="163"/>
      <c r="MZN2" s="163"/>
      <c r="MZO2" s="163"/>
      <c r="MZP2" s="163"/>
      <c r="MZQ2" s="163"/>
      <c r="MZR2" s="163"/>
      <c r="MZS2" s="163"/>
      <c r="MZT2" s="163"/>
      <c r="MZU2" s="163"/>
      <c r="MZV2" s="163"/>
      <c r="MZW2" s="163"/>
      <c r="MZX2" s="163"/>
      <c r="MZY2" s="163"/>
      <c r="MZZ2" s="163"/>
      <c r="NAA2" s="163"/>
      <c r="NAB2" s="163"/>
      <c r="NAC2" s="163"/>
      <c r="NAD2" s="163"/>
      <c r="NAE2" s="163"/>
      <c r="NAF2" s="163"/>
      <c r="NAG2" s="163"/>
      <c r="NAH2" s="163"/>
      <c r="NAI2" s="163"/>
      <c r="NAJ2" s="163"/>
      <c r="NAK2" s="163"/>
      <c r="NAL2" s="163"/>
      <c r="NAM2" s="163"/>
      <c r="NAN2" s="163"/>
      <c r="NAO2" s="163"/>
      <c r="NAP2" s="163"/>
      <c r="NAQ2" s="163"/>
      <c r="NAR2" s="163"/>
      <c r="NAS2" s="163"/>
      <c r="NAT2" s="163"/>
      <c r="NAU2" s="163"/>
      <c r="NAV2" s="163"/>
      <c r="NAW2" s="163"/>
      <c r="NAX2" s="163"/>
      <c r="NAY2" s="163"/>
      <c r="NAZ2" s="163"/>
      <c r="NBA2" s="163"/>
      <c r="NBB2" s="163"/>
      <c r="NBC2" s="163"/>
      <c r="NBD2" s="163"/>
      <c r="NBE2" s="163"/>
      <c r="NBF2" s="163"/>
      <c r="NBG2" s="163"/>
      <c r="NBH2" s="163"/>
      <c r="NBI2" s="163"/>
      <c r="NBJ2" s="163"/>
      <c r="NBK2" s="163"/>
      <c r="NBL2" s="163"/>
      <c r="NBM2" s="163"/>
      <c r="NBN2" s="163"/>
      <c r="NBO2" s="163"/>
      <c r="NBP2" s="163"/>
      <c r="NBQ2" s="163"/>
      <c r="NBR2" s="163"/>
      <c r="NBS2" s="163"/>
      <c r="NBT2" s="163"/>
      <c r="NBU2" s="163"/>
      <c r="NBV2" s="163"/>
      <c r="NBW2" s="163"/>
      <c r="NBX2" s="163"/>
      <c r="NBY2" s="163"/>
      <c r="NBZ2" s="163"/>
      <c r="NCA2" s="163"/>
      <c r="NCB2" s="163"/>
      <c r="NCC2" s="163"/>
      <c r="NCD2" s="163"/>
      <c r="NCE2" s="163"/>
      <c r="NCF2" s="163"/>
      <c r="NCG2" s="163"/>
      <c r="NCH2" s="163"/>
      <c r="NCI2" s="163"/>
      <c r="NCJ2" s="163"/>
      <c r="NCK2" s="163"/>
      <c r="NCL2" s="163"/>
      <c r="NCM2" s="163"/>
      <c r="NCN2" s="163"/>
      <c r="NCO2" s="163"/>
      <c r="NCP2" s="163"/>
      <c r="NCQ2" s="163"/>
      <c r="NCR2" s="163"/>
      <c r="NCS2" s="163"/>
      <c r="NCT2" s="163"/>
      <c r="NCU2" s="163"/>
      <c r="NCV2" s="163"/>
      <c r="NCW2" s="163"/>
      <c r="NCX2" s="163"/>
      <c r="NCY2" s="163"/>
      <c r="NCZ2" s="163"/>
      <c r="NDA2" s="163"/>
      <c r="NDB2" s="163"/>
      <c r="NDC2" s="163"/>
      <c r="NDD2" s="163"/>
      <c r="NDE2" s="163"/>
      <c r="NDF2" s="163"/>
      <c r="NDG2" s="163"/>
      <c r="NDH2" s="163"/>
      <c r="NDI2" s="163"/>
      <c r="NDJ2" s="163"/>
      <c r="NDK2" s="163"/>
      <c r="NDL2" s="163"/>
      <c r="NDM2" s="163"/>
      <c r="NDN2" s="163"/>
      <c r="NDO2" s="163"/>
      <c r="NDP2" s="163"/>
      <c r="NDQ2" s="163"/>
      <c r="NDR2" s="163"/>
      <c r="NDS2" s="163"/>
      <c r="NDT2" s="163"/>
      <c r="NDU2" s="163"/>
      <c r="NDV2" s="163"/>
      <c r="NDW2" s="163"/>
      <c r="NDX2" s="163"/>
      <c r="NDY2" s="163"/>
      <c r="NDZ2" s="163"/>
      <c r="NEA2" s="163"/>
      <c r="NEB2" s="163"/>
      <c r="NEC2" s="163"/>
      <c r="NED2" s="163"/>
      <c r="NEE2" s="163"/>
      <c r="NEF2" s="163"/>
      <c r="NEG2" s="163"/>
      <c r="NEH2" s="163"/>
      <c r="NEI2" s="163"/>
      <c r="NEJ2" s="163"/>
      <c r="NEK2" s="163"/>
      <c r="NEL2" s="163"/>
      <c r="NEM2" s="163"/>
      <c r="NEN2" s="163"/>
      <c r="NEO2" s="163"/>
      <c r="NEP2" s="163"/>
      <c r="NEQ2" s="163"/>
      <c r="NER2" s="163"/>
      <c r="NES2" s="163"/>
      <c r="NET2" s="163"/>
      <c r="NEU2" s="163"/>
      <c r="NEV2" s="163"/>
      <c r="NEW2" s="163"/>
      <c r="NEX2" s="163"/>
      <c r="NEY2" s="163"/>
      <c r="NEZ2" s="163"/>
      <c r="NFA2" s="163"/>
      <c r="NFB2" s="163"/>
      <c r="NFC2" s="163"/>
      <c r="NFD2" s="163"/>
      <c r="NFE2" s="163"/>
      <c r="NFF2" s="163"/>
      <c r="NFG2" s="163"/>
      <c r="NFH2" s="163"/>
      <c r="NFI2" s="163"/>
      <c r="NFJ2" s="163"/>
      <c r="NFK2" s="163"/>
      <c r="NFL2" s="163"/>
      <c r="NFM2" s="163"/>
      <c r="NFN2" s="163"/>
      <c r="NFO2" s="163"/>
      <c r="NFP2" s="163"/>
      <c r="NFQ2" s="163"/>
      <c r="NFR2" s="163"/>
      <c r="NFS2" s="163"/>
      <c r="NFT2" s="163"/>
      <c r="NFU2" s="163"/>
      <c r="NFV2" s="163"/>
      <c r="NFW2" s="163"/>
      <c r="NFX2" s="163"/>
      <c r="NFY2" s="163"/>
      <c r="NFZ2" s="163"/>
      <c r="NGA2" s="163"/>
      <c r="NGB2" s="163"/>
      <c r="NGC2" s="163"/>
      <c r="NGD2" s="163"/>
      <c r="NGE2" s="163"/>
      <c r="NGF2" s="163"/>
      <c r="NGG2" s="163"/>
      <c r="NGH2" s="163"/>
      <c r="NGI2" s="163"/>
      <c r="NGJ2" s="163"/>
      <c r="NGK2" s="163"/>
      <c r="NGL2" s="163"/>
      <c r="NGM2" s="163"/>
      <c r="NGN2" s="163"/>
      <c r="NGO2" s="163"/>
      <c r="NGP2" s="163"/>
      <c r="NGQ2" s="163"/>
      <c r="NGR2" s="163"/>
      <c r="NGS2" s="163"/>
      <c r="NGT2" s="163"/>
      <c r="NGU2" s="163"/>
      <c r="NGV2" s="163"/>
      <c r="NGW2" s="163"/>
      <c r="NGX2" s="163"/>
      <c r="NGY2" s="163"/>
      <c r="NGZ2" s="163"/>
      <c r="NHA2" s="163"/>
      <c r="NHB2" s="163"/>
      <c r="NHC2" s="163"/>
      <c r="NHD2" s="163"/>
      <c r="NHE2" s="163"/>
      <c r="NHF2" s="163"/>
      <c r="NHG2" s="163"/>
      <c r="NHH2" s="163"/>
      <c r="NHI2" s="163"/>
      <c r="NHJ2" s="163"/>
      <c r="NHK2" s="163"/>
      <c r="NHL2" s="163"/>
      <c r="NHM2" s="163"/>
      <c r="NHN2" s="163"/>
      <c r="NHO2" s="163"/>
      <c r="NHP2" s="163"/>
      <c r="NHQ2" s="163"/>
      <c r="NHR2" s="163"/>
      <c r="NHS2" s="163"/>
      <c r="NHT2" s="163"/>
      <c r="NHU2" s="163"/>
      <c r="NHV2" s="163"/>
      <c r="NHW2" s="163"/>
      <c r="NHX2" s="163"/>
      <c r="NHY2" s="163"/>
      <c r="NHZ2" s="163"/>
      <c r="NIA2" s="163"/>
      <c r="NIB2" s="163"/>
      <c r="NIC2" s="163"/>
      <c r="NID2" s="163"/>
      <c r="NIE2" s="163"/>
      <c r="NIF2" s="163"/>
      <c r="NIG2" s="163"/>
      <c r="NIH2" s="163"/>
      <c r="NII2" s="163"/>
      <c r="NIJ2" s="163"/>
      <c r="NIK2" s="163"/>
      <c r="NIL2" s="163"/>
      <c r="NIM2" s="163"/>
      <c r="NIN2" s="163"/>
      <c r="NIO2" s="163"/>
      <c r="NIP2" s="163"/>
      <c r="NIQ2" s="163"/>
      <c r="NIR2" s="163"/>
      <c r="NIS2" s="163"/>
      <c r="NIT2" s="163"/>
      <c r="NIU2" s="163"/>
      <c r="NIV2" s="163"/>
      <c r="NIW2" s="163"/>
      <c r="NIX2" s="163"/>
      <c r="NIY2" s="163"/>
      <c r="NIZ2" s="163"/>
      <c r="NJA2" s="163"/>
      <c r="NJB2" s="163"/>
      <c r="NJC2" s="163"/>
      <c r="NJD2" s="163"/>
      <c r="NJE2" s="163"/>
      <c r="NJF2" s="163"/>
      <c r="NJG2" s="163"/>
      <c r="NJH2" s="163"/>
      <c r="NJI2" s="163"/>
      <c r="NJJ2" s="163"/>
      <c r="NJK2" s="163"/>
      <c r="NJL2" s="163"/>
      <c r="NJM2" s="163"/>
      <c r="NJN2" s="163"/>
      <c r="NJO2" s="163"/>
      <c r="NJP2" s="163"/>
      <c r="NJQ2" s="163"/>
      <c r="NJR2" s="163"/>
      <c r="NJS2" s="163"/>
      <c r="NJT2" s="163"/>
      <c r="NJU2" s="163"/>
      <c r="NJV2" s="163"/>
      <c r="NJW2" s="163"/>
      <c r="NJX2" s="163"/>
      <c r="NJY2" s="163"/>
      <c r="NJZ2" s="163"/>
      <c r="NKA2" s="163"/>
      <c r="NKB2" s="163"/>
      <c r="NKC2" s="163"/>
      <c r="NKD2" s="163"/>
      <c r="NKE2" s="163"/>
      <c r="NKF2" s="163"/>
      <c r="NKG2" s="163"/>
      <c r="NKH2" s="163"/>
      <c r="NKI2" s="163"/>
      <c r="NKJ2" s="163"/>
      <c r="NKK2" s="163"/>
      <c r="NKL2" s="163"/>
      <c r="NKM2" s="163"/>
      <c r="NKN2" s="163"/>
      <c r="NKO2" s="163"/>
      <c r="NKP2" s="163"/>
      <c r="NKQ2" s="163"/>
      <c r="NKR2" s="163"/>
      <c r="NKS2" s="163"/>
      <c r="NKT2" s="163"/>
      <c r="NKU2" s="163"/>
      <c r="NKV2" s="163"/>
      <c r="NKW2" s="163"/>
      <c r="NKX2" s="163"/>
      <c r="NKY2" s="163"/>
      <c r="NKZ2" s="163"/>
      <c r="NLA2" s="163"/>
      <c r="NLB2" s="163"/>
      <c r="NLC2" s="163"/>
      <c r="NLD2" s="163"/>
      <c r="NLE2" s="163"/>
      <c r="NLF2" s="163"/>
      <c r="NLG2" s="163"/>
      <c r="NLH2" s="163"/>
      <c r="NLI2" s="163"/>
      <c r="NLJ2" s="163"/>
      <c r="NLK2" s="163"/>
      <c r="NLL2" s="163"/>
      <c r="NLM2" s="163"/>
      <c r="NLN2" s="163"/>
      <c r="NLO2" s="163"/>
      <c r="NLP2" s="163"/>
      <c r="NLQ2" s="163"/>
      <c r="NLR2" s="163"/>
      <c r="NLS2" s="163"/>
      <c r="NLT2" s="163"/>
      <c r="NLU2" s="163"/>
      <c r="NLV2" s="163"/>
      <c r="NLW2" s="163"/>
      <c r="NLX2" s="163"/>
      <c r="NLY2" s="163"/>
      <c r="NLZ2" s="163"/>
      <c r="NMA2" s="163"/>
      <c r="NMB2" s="163"/>
      <c r="NMC2" s="163"/>
      <c r="NMD2" s="163"/>
      <c r="NME2" s="163"/>
      <c r="NMF2" s="163"/>
      <c r="NMG2" s="163"/>
      <c r="NMH2" s="163"/>
      <c r="NMI2" s="163"/>
      <c r="NMJ2" s="163"/>
      <c r="NMK2" s="163"/>
      <c r="NML2" s="163"/>
      <c r="NMM2" s="163"/>
      <c r="NMN2" s="163"/>
      <c r="NMO2" s="163"/>
      <c r="NMP2" s="163"/>
      <c r="NMQ2" s="163"/>
      <c r="NMR2" s="163"/>
      <c r="NMS2" s="163"/>
      <c r="NMT2" s="163"/>
      <c r="NMU2" s="163"/>
      <c r="NMV2" s="163"/>
      <c r="NMW2" s="163"/>
      <c r="NMX2" s="163"/>
      <c r="NMY2" s="163"/>
      <c r="NMZ2" s="163"/>
      <c r="NNA2" s="163"/>
      <c r="NNB2" s="163"/>
      <c r="NNC2" s="163"/>
      <c r="NND2" s="163"/>
      <c r="NNE2" s="163"/>
      <c r="NNF2" s="163"/>
      <c r="NNG2" s="163"/>
      <c r="NNH2" s="163"/>
      <c r="NNI2" s="163"/>
      <c r="NNJ2" s="163"/>
      <c r="NNK2" s="163"/>
      <c r="NNL2" s="163"/>
      <c r="NNM2" s="163"/>
      <c r="NNN2" s="163"/>
      <c r="NNO2" s="163"/>
      <c r="NNP2" s="163"/>
      <c r="NNQ2" s="163"/>
      <c r="NNR2" s="163"/>
      <c r="NNS2" s="163"/>
      <c r="NNT2" s="163"/>
      <c r="NNU2" s="163"/>
      <c r="NNV2" s="163"/>
      <c r="NNW2" s="163"/>
      <c r="NNX2" s="163"/>
      <c r="NNY2" s="163"/>
      <c r="NNZ2" s="163"/>
      <c r="NOA2" s="163"/>
      <c r="NOB2" s="163"/>
      <c r="NOC2" s="163"/>
      <c r="NOD2" s="163"/>
      <c r="NOE2" s="163"/>
      <c r="NOF2" s="163"/>
      <c r="NOG2" s="163"/>
      <c r="NOH2" s="163"/>
      <c r="NOI2" s="163"/>
      <c r="NOJ2" s="163"/>
      <c r="NOK2" s="163"/>
      <c r="NOL2" s="163"/>
      <c r="NOM2" s="163"/>
      <c r="NON2" s="163"/>
      <c r="NOO2" s="163"/>
      <c r="NOP2" s="163"/>
      <c r="NOQ2" s="163"/>
      <c r="NOR2" s="163"/>
      <c r="NOS2" s="163"/>
      <c r="NOT2" s="163"/>
      <c r="NOU2" s="163"/>
      <c r="NOV2" s="163"/>
      <c r="NOW2" s="163"/>
      <c r="NOX2" s="163"/>
      <c r="NOY2" s="163"/>
      <c r="NOZ2" s="163"/>
      <c r="NPA2" s="163"/>
      <c r="NPB2" s="163"/>
      <c r="NPC2" s="163"/>
      <c r="NPD2" s="163"/>
      <c r="NPE2" s="163"/>
      <c r="NPF2" s="163"/>
      <c r="NPG2" s="163"/>
      <c r="NPH2" s="163"/>
      <c r="NPI2" s="163"/>
      <c r="NPJ2" s="163"/>
      <c r="NPK2" s="163"/>
      <c r="NPL2" s="163"/>
      <c r="NPM2" s="163"/>
      <c r="NPN2" s="163"/>
      <c r="NPO2" s="163"/>
      <c r="NPP2" s="163"/>
      <c r="NPQ2" s="163"/>
      <c r="NPR2" s="163"/>
      <c r="NPS2" s="163"/>
      <c r="NPT2" s="163"/>
      <c r="NPU2" s="163"/>
      <c r="NPV2" s="163"/>
      <c r="NPW2" s="163"/>
      <c r="NPX2" s="163"/>
      <c r="NPY2" s="163"/>
      <c r="NPZ2" s="163"/>
      <c r="NQA2" s="163"/>
      <c r="NQB2" s="163"/>
      <c r="NQC2" s="163"/>
      <c r="NQD2" s="163"/>
      <c r="NQE2" s="163"/>
      <c r="NQF2" s="163"/>
      <c r="NQG2" s="163"/>
      <c r="NQH2" s="163"/>
      <c r="NQI2" s="163"/>
      <c r="NQJ2" s="163"/>
      <c r="NQK2" s="163"/>
      <c r="NQL2" s="163"/>
      <c r="NQM2" s="163"/>
      <c r="NQN2" s="163"/>
      <c r="NQO2" s="163"/>
      <c r="NQP2" s="163"/>
      <c r="NQQ2" s="163"/>
      <c r="NQR2" s="163"/>
      <c r="NQS2" s="163"/>
      <c r="NQT2" s="163"/>
      <c r="NQU2" s="163"/>
      <c r="NQV2" s="163"/>
      <c r="NQW2" s="163"/>
      <c r="NQX2" s="163"/>
      <c r="NQY2" s="163"/>
      <c r="NQZ2" s="163"/>
      <c r="NRA2" s="163"/>
      <c r="NRB2" s="163"/>
      <c r="NRC2" s="163"/>
      <c r="NRD2" s="163"/>
      <c r="NRE2" s="163"/>
      <c r="NRF2" s="163"/>
      <c r="NRG2" s="163"/>
      <c r="NRH2" s="163"/>
      <c r="NRI2" s="163"/>
      <c r="NRJ2" s="163"/>
      <c r="NRK2" s="163"/>
      <c r="NRL2" s="163"/>
      <c r="NRM2" s="163"/>
      <c r="NRN2" s="163"/>
      <c r="NRO2" s="163"/>
      <c r="NRP2" s="163"/>
      <c r="NRQ2" s="163"/>
      <c r="NRR2" s="163"/>
      <c r="NRS2" s="163"/>
      <c r="NRT2" s="163"/>
      <c r="NRU2" s="163"/>
      <c r="NRV2" s="163"/>
      <c r="NRW2" s="163"/>
      <c r="NRX2" s="163"/>
      <c r="NRY2" s="163"/>
      <c r="NRZ2" s="163"/>
      <c r="NSA2" s="163"/>
      <c r="NSB2" s="163"/>
      <c r="NSC2" s="163"/>
      <c r="NSD2" s="163"/>
      <c r="NSE2" s="163"/>
      <c r="NSF2" s="163"/>
      <c r="NSG2" s="163"/>
      <c r="NSH2" s="163"/>
      <c r="NSI2" s="163"/>
      <c r="NSJ2" s="163"/>
      <c r="NSK2" s="163"/>
      <c r="NSL2" s="163"/>
      <c r="NSM2" s="163"/>
      <c r="NSN2" s="163"/>
      <c r="NSO2" s="163"/>
      <c r="NSP2" s="163"/>
      <c r="NSQ2" s="163"/>
      <c r="NSR2" s="163"/>
      <c r="NSS2" s="163"/>
      <c r="NST2" s="163"/>
      <c r="NSU2" s="163"/>
      <c r="NSV2" s="163"/>
      <c r="NSW2" s="163"/>
      <c r="NSX2" s="163"/>
      <c r="NSY2" s="163"/>
      <c r="NSZ2" s="163"/>
      <c r="NTA2" s="163"/>
      <c r="NTB2" s="163"/>
      <c r="NTC2" s="163"/>
      <c r="NTD2" s="163"/>
      <c r="NTE2" s="163"/>
      <c r="NTF2" s="163"/>
      <c r="NTG2" s="163"/>
      <c r="NTH2" s="163"/>
      <c r="NTI2" s="163"/>
      <c r="NTJ2" s="163"/>
      <c r="NTK2" s="163"/>
      <c r="NTL2" s="163"/>
      <c r="NTM2" s="163"/>
      <c r="NTN2" s="163"/>
      <c r="NTO2" s="163"/>
      <c r="NTP2" s="163"/>
      <c r="NTQ2" s="163"/>
      <c r="NTR2" s="163"/>
      <c r="NTS2" s="163"/>
      <c r="NTT2" s="163"/>
      <c r="NTU2" s="163"/>
      <c r="NTV2" s="163"/>
      <c r="NTW2" s="163"/>
      <c r="NTX2" s="163"/>
      <c r="NTY2" s="163"/>
      <c r="NTZ2" s="163"/>
      <c r="NUA2" s="163"/>
      <c r="NUB2" s="163"/>
      <c r="NUC2" s="163"/>
      <c r="NUD2" s="163"/>
      <c r="NUE2" s="163"/>
      <c r="NUF2" s="163"/>
      <c r="NUG2" s="163"/>
      <c r="NUH2" s="163"/>
      <c r="NUI2" s="163"/>
      <c r="NUJ2" s="163"/>
      <c r="NUK2" s="163"/>
      <c r="NUL2" s="163"/>
      <c r="NUM2" s="163"/>
      <c r="NUN2" s="163"/>
      <c r="NUO2" s="163"/>
      <c r="NUP2" s="163"/>
      <c r="NUQ2" s="163"/>
      <c r="NUR2" s="163"/>
      <c r="NUS2" s="163"/>
      <c r="NUT2" s="163"/>
      <c r="NUU2" s="163"/>
      <c r="NUV2" s="163"/>
      <c r="NUW2" s="163"/>
      <c r="NUX2" s="163"/>
      <c r="NUY2" s="163"/>
      <c r="NUZ2" s="163"/>
      <c r="NVA2" s="163"/>
      <c r="NVB2" s="163"/>
      <c r="NVC2" s="163"/>
      <c r="NVD2" s="163"/>
      <c r="NVE2" s="163"/>
      <c r="NVF2" s="163"/>
      <c r="NVG2" s="163"/>
      <c r="NVH2" s="163"/>
      <c r="NVI2" s="163"/>
      <c r="NVJ2" s="163"/>
      <c r="NVK2" s="163"/>
      <c r="NVL2" s="163"/>
      <c r="NVM2" s="163"/>
      <c r="NVN2" s="163"/>
      <c r="NVO2" s="163"/>
      <c r="NVP2" s="163"/>
      <c r="NVQ2" s="163"/>
      <c r="NVR2" s="163"/>
      <c r="NVS2" s="163"/>
      <c r="NVT2" s="163"/>
      <c r="NVU2" s="163"/>
      <c r="NVV2" s="163"/>
      <c r="NVW2" s="163"/>
      <c r="NVX2" s="163"/>
      <c r="NVY2" s="163"/>
      <c r="NVZ2" s="163"/>
      <c r="NWA2" s="163"/>
      <c r="NWB2" s="163"/>
      <c r="NWC2" s="163"/>
      <c r="NWD2" s="163"/>
      <c r="NWE2" s="163"/>
      <c r="NWF2" s="163"/>
      <c r="NWG2" s="163"/>
      <c r="NWH2" s="163"/>
      <c r="NWI2" s="163"/>
      <c r="NWJ2" s="163"/>
      <c r="NWK2" s="163"/>
      <c r="NWL2" s="163"/>
      <c r="NWM2" s="163"/>
      <c r="NWN2" s="163"/>
      <c r="NWO2" s="163"/>
      <c r="NWP2" s="163"/>
      <c r="NWQ2" s="163"/>
      <c r="NWR2" s="163"/>
      <c r="NWS2" s="163"/>
      <c r="NWT2" s="163"/>
      <c r="NWU2" s="163"/>
      <c r="NWV2" s="163"/>
      <c r="NWW2" s="163"/>
      <c r="NWX2" s="163"/>
      <c r="NWY2" s="163"/>
      <c r="NWZ2" s="163"/>
      <c r="NXA2" s="163"/>
      <c r="NXB2" s="163"/>
      <c r="NXC2" s="163"/>
      <c r="NXD2" s="163"/>
      <c r="NXE2" s="163"/>
      <c r="NXF2" s="163"/>
      <c r="NXG2" s="163"/>
      <c r="NXH2" s="163"/>
      <c r="NXI2" s="163"/>
      <c r="NXJ2" s="163"/>
      <c r="NXK2" s="163"/>
      <c r="NXL2" s="163"/>
      <c r="NXM2" s="163"/>
      <c r="NXN2" s="163"/>
      <c r="NXO2" s="163"/>
      <c r="NXP2" s="163"/>
      <c r="NXQ2" s="163"/>
      <c r="NXR2" s="163"/>
      <c r="NXS2" s="163"/>
      <c r="NXT2" s="163"/>
      <c r="NXU2" s="163"/>
      <c r="NXV2" s="163"/>
      <c r="NXW2" s="163"/>
      <c r="NXX2" s="163"/>
      <c r="NXY2" s="163"/>
      <c r="NXZ2" s="163"/>
      <c r="NYA2" s="163"/>
      <c r="NYB2" s="163"/>
      <c r="NYC2" s="163"/>
      <c r="NYD2" s="163"/>
      <c r="NYE2" s="163"/>
      <c r="NYF2" s="163"/>
      <c r="NYG2" s="163"/>
      <c r="NYH2" s="163"/>
      <c r="NYI2" s="163"/>
      <c r="NYJ2" s="163"/>
      <c r="NYK2" s="163"/>
      <c r="NYL2" s="163"/>
      <c r="NYM2" s="163"/>
      <c r="NYN2" s="163"/>
      <c r="NYO2" s="163"/>
      <c r="NYP2" s="163"/>
      <c r="NYQ2" s="163"/>
      <c r="NYR2" s="163"/>
      <c r="NYS2" s="163"/>
      <c r="NYT2" s="163"/>
      <c r="NYU2" s="163"/>
      <c r="NYV2" s="163"/>
      <c r="NYW2" s="163"/>
      <c r="NYX2" s="163"/>
      <c r="NYY2" s="163"/>
      <c r="NYZ2" s="163"/>
      <c r="NZA2" s="163"/>
      <c r="NZB2" s="163"/>
      <c r="NZC2" s="163"/>
      <c r="NZD2" s="163"/>
      <c r="NZE2" s="163"/>
      <c r="NZF2" s="163"/>
      <c r="NZG2" s="163"/>
      <c r="NZH2" s="163"/>
      <c r="NZI2" s="163"/>
      <c r="NZJ2" s="163"/>
      <c r="NZK2" s="163"/>
      <c r="NZL2" s="163"/>
      <c r="NZM2" s="163"/>
      <c r="NZN2" s="163"/>
      <c r="NZO2" s="163"/>
      <c r="NZP2" s="163"/>
      <c r="NZQ2" s="163"/>
      <c r="NZR2" s="163"/>
      <c r="NZS2" s="163"/>
      <c r="NZT2" s="163"/>
      <c r="NZU2" s="163"/>
      <c r="NZV2" s="163"/>
      <c r="NZW2" s="163"/>
      <c r="NZX2" s="163"/>
      <c r="NZY2" s="163"/>
      <c r="NZZ2" s="163"/>
      <c r="OAA2" s="163"/>
      <c r="OAB2" s="163"/>
      <c r="OAC2" s="163"/>
      <c r="OAD2" s="163"/>
      <c r="OAE2" s="163"/>
      <c r="OAF2" s="163"/>
      <c r="OAG2" s="163"/>
      <c r="OAH2" s="163"/>
      <c r="OAI2" s="163"/>
      <c r="OAJ2" s="163"/>
      <c r="OAK2" s="163"/>
      <c r="OAL2" s="163"/>
      <c r="OAM2" s="163"/>
      <c r="OAN2" s="163"/>
      <c r="OAO2" s="163"/>
      <c r="OAP2" s="163"/>
      <c r="OAQ2" s="163"/>
      <c r="OAR2" s="163"/>
      <c r="OAS2" s="163"/>
      <c r="OAT2" s="163"/>
      <c r="OAU2" s="163"/>
      <c r="OAV2" s="163"/>
      <c r="OAW2" s="163"/>
      <c r="OAX2" s="163"/>
      <c r="OAY2" s="163"/>
      <c r="OAZ2" s="163"/>
      <c r="OBA2" s="163"/>
      <c r="OBB2" s="163"/>
      <c r="OBC2" s="163"/>
      <c r="OBD2" s="163"/>
      <c r="OBE2" s="163"/>
      <c r="OBF2" s="163"/>
      <c r="OBG2" s="163"/>
      <c r="OBH2" s="163"/>
      <c r="OBI2" s="163"/>
      <c r="OBJ2" s="163"/>
      <c r="OBK2" s="163"/>
      <c r="OBL2" s="163"/>
      <c r="OBM2" s="163"/>
      <c r="OBN2" s="163"/>
      <c r="OBO2" s="163"/>
      <c r="OBP2" s="163"/>
      <c r="OBQ2" s="163"/>
      <c r="OBR2" s="163"/>
      <c r="OBS2" s="163"/>
      <c r="OBT2" s="163"/>
      <c r="OBU2" s="163"/>
      <c r="OBV2" s="163"/>
      <c r="OBW2" s="163"/>
      <c r="OBX2" s="163"/>
      <c r="OBY2" s="163"/>
      <c r="OBZ2" s="163"/>
      <c r="OCA2" s="163"/>
      <c r="OCB2" s="163"/>
      <c r="OCC2" s="163"/>
      <c r="OCD2" s="163"/>
      <c r="OCE2" s="163"/>
      <c r="OCF2" s="163"/>
      <c r="OCG2" s="163"/>
      <c r="OCH2" s="163"/>
      <c r="OCI2" s="163"/>
      <c r="OCJ2" s="163"/>
      <c r="OCK2" s="163"/>
      <c r="OCL2" s="163"/>
      <c r="OCM2" s="163"/>
      <c r="OCN2" s="163"/>
      <c r="OCO2" s="163"/>
      <c r="OCP2" s="163"/>
      <c r="OCQ2" s="163"/>
      <c r="OCR2" s="163"/>
      <c r="OCS2" s="163"/>
      <c r="OCT2" s="163"/>
      <c r="OCU2" s="163"/>
      <c r="OCV2" s="163"/>
      <c r="OCW2" s="163"/>
      <c r="OCX2" s="163"/>
      <c r="OCY2" s="163"/>
      <c r="OCZ2" s="163"/>
      <c r="ODA2" s="163"/>
      <c r="ODB2" s="163"/>
      <c r="ODC2" s="163"/>
      <c r="ODD2" s="163"/>
      <c r="ODE2" s="163"/>
      <c r="ODF2" s="163"/>
      <c r="ODG2" s="163"/>
      <c r="ODH2" s="163"/>
      <c r="ODI2" s="163"/>
      <c r="ODJ2" s="163"/>
      <c r="ODK2" s="163"/>
      <c r="ODL2" s="163"/>
      <c r="ODM2" s="163"/>
      <c r="ODN2" s="163"/>
      <c r="ODO2" s="163"/>
      <c r="ODP2" s="163"/>
      <c r="ODQ2" s="163"/>
      <c r="ODR2" s="163"/>
      <c r="ODS2" s="163"/>
      <c r="ODT2" s="163"/>
      <c r="ODU2" s="163"/>
      <c r="ODV2" s="163"/>
      <c r="ODW2" s="163"/>
      <c r="ODX2" s="163"/>
      <c r="ODY2" s="163"/>
      <c r="ODZ2" s="163"/>
      <c r="OEA2" s="163"/>
      <c r="OEB2" s="163"/>
      <c r="OEC2" s="163"/>
      <c r="OED2" s="163"/>
      <c r="OEE2" s="163"/>
      <c r="OEF2" s="163"/>
      <c r="OEG2" s="163"/>
      <c r="OEH2" s="163"/>
      <c r="OEI2" s="163"/>
      <c r="OEJ2" s="163"/>
      <c r="OEK2" s="163"/>
      <c r="OEL2" s="163"/>
      <c r="OEM2" s="163"/>
      <c r="OEN2" s="163"/>
      <c r="OEO2" s="163"/>
      <c r="OEP2" s="163"/>
      <c r="OEQ2" s="163"/>
      <c r="OER2" s="163"/>
      <c r="OES2" s="163"/>
      <c r="OET2" s="163"/>
      <c r="OEU2" s="163"/>
      <c r="OEV2" s="163"/>
      <c r="OEW2" s="163"/>
      <c r="OEX2" s="163"/>
      <c r="OEY2" s="163"/>
      <c r="OEZ2" s="163"/>
      <c r="OFA2" s="163"/>
      <c r="OFB2" s="163"/>
      <c r="OFC2" s="163"/>
      <c r="OFD2" s="163"/>
      <c r="OFE2" s="163"/>
      <c r="OFF2" s="163"/>
      <c r="OFG2" s="163"/>
      <c r="OFH2" s="163"/>
      <c r="OFI2" s="163"/>
      <c r="OFJ2" s="163"/>
      <c r="OFK2" s="163"/>
      <c r="OFL2" s="163"/>
      <c r="OFM2" s="163"/>
      <c r="OFN2" s="163"/>
      <c r="OFO2" s="163"/>
      <c r="OFP2" s="163"/>
      <c r="OFQ2" s="163"/>
      <c r="OFR2" s="163"/>
      <c r="OFS2" s="163"/>
      <c r="OFT2" s="163"/>
      <c r="OFU2" s="163"/>
      <c r="OFV2" s="163"/>
      <c r="OFW2" s="163"/>
      <c r="OFX2" s="163"/>
      <c r="OFY2" s="163"/>
      <c r="OFZ2" s="163"/>
      <c r="OGA2" s="163"/>
      <c r="OGB2" s="163"/>
      <c r="OGC2" s="163"/>
      <c r="OGD2" s="163"/>
      <c r="OGE2" s="163"/>
      <c r="OGF2" s="163"/>
      <c r="OGG2" s="163"/>
      <c r="OGH2" s="163"/>
      <c r="OGI2" s="163"/>
      <c r="OGJ2" s="163"/>
      <c r="OGK2" s="163"/>
      <c r="OGL2" s="163"/>
      <c r="OGM2" s="163"/>
      <c r="OGN2" s="163"/>
      <c r="OGO2" s="163"/>
      <c r="OGP2" s="163"/>
      <c r="OGQ2" s="163"/>
      <c r="OGR2" s="163"/>
      <c r="OGS2" s="163"/>
      <c r="OGT2" s="163"/>
      <c r="OGU2" s="163"/>
      <c r="OGV2" s="163"/>
      <c r="OGW2" s="163"/>
      <c r="OGX2" s="163"/>
      <c r="OGY2" s="163"/>
      <c r="OGZ2" s="163"/>
      <c r="OHA2" s="163"/>
      <c r="OHB2" s="163"/>
      <c r="OHC2" s="163"/>
      <c r="OHD2" s="163"/>
      <c r="OHE2" s="163"/>
      <c r="OHF2" s="163"/>
      <c r="OHG2" s="163"/>
      <c r="OHH2" s="163"/>
      <c r="OHI2" s="163"/>
      <c r="OHJ2" s="163"/>
      <c r="OHK2" s="163"/>
      <c r="OHL2" s="163"/>
      <c r="OHM2" s="163"/>
      <c r="OHN2" s="163"/>
      <c r="OHO2" s="163"/>
      <c r="OHP2" s="163"/>
      <c r="OHQ2" s="163"/>
      <c r="OHR2" s="163"/>
      <c r="OHS2" s="163"/>
      <c r="OHT2" s="163"/>
      <c r="OHU2" s="163"/>
      <c r="OHV2" s="163"/>
      <c r="OHW2" s="163"/>
      <c r="OHX2" s="163"/>
      <c r="OHY2" s="163"/>
      <c r="OHZ2" s="163"/>
      <c r="OIA2" s="163"/>
      <c r="OIB2" s="163"/>
      <c r="OIC2" s="163"/>
      <c r="OID2" s="163"/>
      <c r="OIE2" s="163"/>
      <c r="OIF2" s="163"/>
      <c r="OIG2" s="163"/>
      <c r="OIH2" s="163"/>
      <c r="OII2" s="163"/>
      <c r="OIJ2" s="163"/>
      <c r="OIK2" s="163"/>
      <c r="OIL2" s="163"/>
      <c r="OIM2" s="163"/>
      <c r="OIN2" s="163"/>
      <c r="OIO2" s="163"/>
      <c r="OIP2" s="163"/>
      <c r="OIQ2" s="163"/>
      <c r="OIR2" s="163"/>
      <c r="OIS2" s="163"/>
      <c r="OIT2" s="163"/>
      <c r="OIU2" s="163"/>
      <c r="OIV2" s="163"/>
      <c r="OIW2" s="163"/>
      <c r="OIX2" s="163"/>
      <c r="OIY2" s="163"/>
      <c r="OIZ2" s="163"/>
      <c r="OJA2" s="163"/>
      <c r="OJB2" s="163"/>
      <c r="OJC2" s="163"/>
      <c r="OJD2" s="163"/>
      <c r="OJE2" s="163"/>
      <c r="OJF2" s="163"/>
      <c r="OJG2" s="163"/>
      <c r="OJH2" s="163"/>
      <c r="OJI2" s="163"/>
      <c r="OJJ2" s="163"/>
      <c r="OJK2" s="163"/>
      <c r="OJL2" s="163"/>
      <c r="OJM2" s="163"/>
      <c r="OJN2" s="163"/>
      <c r="OJO2" s="163"/>
      <c r="OJP2" s="163"/>
      <c r="OJQ2" s="163"/>
      <c r="OJR2" s="163"/>
      <c r="OJS2" s="163"/>
      <c r="OJT2" s="163"/>
      <c r="OJU2" s="163"/>
      <c r="OJV2" s="163"/>
      <c r="OJW2" s="163"/>
      <c r="OJX2" s="163"/>
      <c r="OJY2" s="163"/>
      <c r="OJZ2" s="163"/>
      <c r="OKA2" s="163"/>
      <c r="OKB2" s="163"/>
      <c r="OKC2" s="163"/>
      <c r="OKD2" s="163"/>
      <c r="OKE2" s="163"/>
      <c r="OKF2" s="163"/>
      <c r="OKG2" s="163"/>
      <c r="OKH2" s="163"/>
      <c r="OKI2" s="163"/>
      <c r="OKJ2" s="163"/>
      <c r="OKK2" s="163"/>
      <c r="OKL2" s="163"/>
      <c r="OKM2" s="163"/>
      <c r="OKN2" s="163"/>
      <c r="OKO2" s="163"/>
      <c r="OKP2" s="163"/>
      <c r="OKQ2" s="163"/>
      <c r="OKR2" s="163"/>
      <c r="OKS2" s="163"/>
      <c r="OKT2" s="163"/>
      <c r="OKU2" s="163"/>
      <c r="OKV2" s="163"/>
      <c r="OKW2" s="163"/>
      <c r="OKX2" s="163"/>
      <c r="OKY2" s="163"/>
      <c r="OKZ2" s="163"/>
      <c r="OLA2" s="163"/>
      <c r="OLB2" s="163"/>
      <c r="OLC2" s="163"/>
      <c r="OLD2" s="163"/>
      <c r="OLE2" s="163"/>
      <c r="OLF2" s="163"/>
      <c r="OLG2" s="163"/>
      <c r="OLH2" s="163"/>
      <c r="OLI2" s="163"/>
      <c r="OLJ2" s="163"/>
      <c r="OLK2" s="163"/>
      <c r="OLL2" s="163"/>
      <c r="OLM2" s="163"/>
      <c r="OLN2" s="163"/>
      <c r="OLO2" s="163"/>
      <c r="OLP2" s="163"/>
      <c r="OLQ2" s="163"/>
      <c r="OLR2" s="163"/>
      <c r="OLS2" s="163"/>
      <c r="OLT2" s="163"/>
      <c r="OLU2" s="163"/>
      <c r="OLV2" s="163"/>
      <c r="OLW2" s="163"/>
      <c r="OLX2" s="163"/>
      <c r="OLY2" s="163"/>
      <c r="OLZ2" s="163"/>
      <c r="OMA2" s="163"/>
      <c r="OMB2" s="163"/>
      <c r="OMC2" s="163"/>
      <c r="OMD2" s="163"/>
      <c r="OME2" s="163"/>
      <c r="OMF2" s="163"/>
      <c r="OMG2" s="163"/>
      <c r="OMH2" s="163"/>
      <c r="OMI2" s="163"/>
      <c r="OMJ2" s="163"/>
      <c r="OMK2" s="163"/>
      <c r="OML2" s="163"/>
      <c r="OMM2" s="163"/>
      <c r="OMN2" s="163"/>
      <c r="OMO2" s="163"/>
      <c r="OMP2" s="163"/>
      <c r="OMQ2" s="163"/>
      <c r="OMR2" s="163"/>
      <c r="OMS2" s="163"/>
      <c r="OMT2" s="163"/>
      <c r="OMU2" s="163"/>
      <c r="OMV2" s="163"/>
      <c r="OMW2" s="163"/>
      <c r="OMX2" s="163"/>
      <c r="OMY2" s="163"/>
      <c r="OMZ2" s="163"/>
      <c r="ONA2" s="163"/>
      <c r="ONB2" s="163"/>
      <c r="ONC2" s="163"/>
      <c r="OND2" s="163"/>
      <c r="ONE2" s="163"/>
      <c r="ONF2" s="163"/>
      <c r="ONG2" s="163"/>
      <c r="ONH2" s="163"/>
      <c r="ONI2" s="163"/>
      <c r="ONJ2" s="163"/>
      <c r="ONK2" s="163"/>
      <c r="ONL2" s="163"/>
      <c r="ONM2" s="163"/>
      <c r="ONN2" s="163"/>
      <c r="ONO2" s="163"/>
      <c r="ONP2" s="163"/>
      <c r="ONQ2" s="163"/>
      <c r="ONR2" s="163"/>
      <c r="ONS2" s="163"/>
      <c r="ONT2" s="163"/>
      <c r="ONU2" s="163"/>
      <c r="ONV2" s="163"/>
      <c r="ONW2" s="163"/>
      <c r="ONX2" s="163"/>
      <c r="ONY2" s="163"/>
      <c r="ONZ2" s="163"/>
      <c r="OOA2" s="163"/>
      <c r="OOB2" s="163"/>
      <c r="OOC2" s="163"/>
      <c r="OOD2" s="163"/>
      <c r="OOE2" s="163"/>
      <c r="OOF2" s="163"/>
      <c r="OOG2" s="163"/>
      <c r="OOH2" s="163"/>
      <c r="OOI2" s="163"/>
      <c r="OOJ2" s="163"/>
      <c r="OOK2" s="163"/>
      <c r="OOL2" s="163"/>
      <c r="OOM2" s="163"/>
      <c r="OON2" s="163"/>
      <c r="OOO2" s="163"/>
      <c r="OOP2" s="163"/>
      <c r="OOQ2" s="163"/>
      <c r="OOR2" s="163"/>
      <c r="OOS2" s="163"/>
      <c r="OOT2" s="163"/>
      <c r="OOU2" s="163"/>
      <c r="OOV2" s="163"/>
      <c r="OOW2" s="163"/>
      <c r="OOX2" s="163"/>
      <c r="OOY2" s="163"/>
      <c r="OOZ2" s="163"/>
      <c r="OPA2" s="163"/>
      <c r="OPB2" s="163"/>
      <c r="OPC2" s="163"/>
      <c r="OPD2" s="163"/>
      <c r="OPE2" s="163"/>
      <c r="OPF2" s="163"/>
      <c r="OPG2" s="163"/>
      <c r="OPH2" s="163"/>
      <c r="OPI2" s="163"/>
      <c r="OPJ2" s="163"/>
      <c r="OPK2" s="163"/>
      <c r="OPL2" s="163"/>
      <c r="OPM2" s="163"/>
      <c r="OPN2" s="163"/>
      <c r="OPO2" s="163"/>
      <c r="OPP2" s="163"/>
      <c r="OPQ2" s="163"/>
      <c r="OPR2" s="163"/>
      <c r="OPS2" s="163"/>
      <c r="OPT2" s="163"/>
      <c r="OPU2" s="163"/>
      <c r="OPV2" s="163"/>
      <c r="OPW2" s="163"/>
      <c r="OPX2" s="163"/>
      <c r="OPY2" s="163"/>
      <c r="OPZ2" s="163"/>
      <c r="OQA2" s="163"/>
      <c r="OQB2" s="163"/>
      <c r="OQC2" s="163"/>
      <c r="OQD2" s="163"/>
      <c r="OQE2" s="163"/>
      <c r="OQF2" s="163"/>
      <c r="OQG2" s="163"/>
      <c r="OQH2" s="163"/>
      <c r="OQI2" s="163"/>
      <c r="OQJ2" s="163"/>
      <c r="OQK2" s="163"/>
      <c r="OQL2" s="163"/>
      <c r="OQM2" s="163"/>
      <c r="OQN2" s="163"/>
      <c r="OQO2" s="163"/>
      <c r="OQP2" s="163"/>
      <c r="OQQ2" s="163"/>
      <c r="OQR2" s="163"/>
      <c r="OQS2" s="163"/>
      <c r="OQT2" s="163"/>
      <c r="OQU2" s="163"/>
      <c r="OQV2" s="163"/>
      <c r="OQW2" s="163"/>
      <c r="OQX2" s="163"/>
      <c r="OQY2" s="163"/>
      <c r="OQZ2" s="163"/>
      <c r="ORA2" s="163"/>
      <c r="ORB2" s="163"/>
      <c r="ORC2" s="163"/>
      <c r="ORD2" s="163"/>
      <c r="ORE2" s="163"/>
      <c r="ORF2" s="163"/>
      <c r="ORG2" s="163"/>
      <c r="ORH2" s="163"/>
      <c r="ORI2" s="163"/>
      <c r="ORJ2" s="163"/>
      <c r="ORK2" s="163"/>
      <c r="ORL2" s="163"/>
      <c r="ORM2" s="163"/>
      <c r="ORN2" s="163"/>
      <c r="ORO2" s="163"/>
      <c r="ORP2" s="163"/>
      <c r="ORQ2" s="163"/>
      <c r="ORR2" s="163"/>
      <c r="ORS2" s="163"/>
      <c r="ORT2" s="163"/>
      <c r="ORU2" s="163"/>
      <c r="ORV2" s="163"/>
      <c r="ORW2" s="163"/>
      <c r="ORX2" s="163"/>
      <c r="ORY2" s="163"/>
      <c r="ORZ2" s="163"/>
      <c r="OSA2" s="163"/>
      <c r="OSB2" s="163"/>
      <c r="OSC2" s="163"/>
      <c r="OSD2" s="163"/>
      <c r="OSE2" s="163"/>
      <c r="OSF2" s="163"/>
      <c r="OSG2" s="163"/>
      <c r="OSH2" s="163"/>
      <c r="OSI2" s="163"/>
      <c r="OSJ2" s="163"/>
      <c r="OSK2" s="163"/>
      <c r="OSL2" s="163"/>
      <c r="OSM2" s="163"/>
      <c r="OSN2" s="163"/>
      <c r="OSO2" s="163"/>
      <c r="OSP2" s="163"/>
      <c r="OSQ2" s="163"/>
      <c r="OSR2" s="163"/>
      <c r="OSS2" s="163"/>
      <c r="OST2" s="163"/>
      <c r="OSU2" s="163"/>
      <c r="OSV2" s="163"/>
      <c r="OSW2" s="163"/>
      <c r="OSX2" s="163"/>
      <c r="OSY2" s="163"/>
      <c r="OSZ2" s="163"/>
      <c r="OTA2" s="163"/>
      <c r="OTB2" s="163"/>
      <c r="OTC2" s="163"/>
      <c r="OTD2" s="163"/>
      <c r="OTE2" s="163"/>
      <c r="OTF2" s="163"/>
      <c r="OTG2" s="163"/>
      <c r="OTH2" s="163"/>
      <c r="OTI2" s="163"/>
      <c r="OTJ2" s="163"/>
      <c r="OTK2" s="163"/>
      <c r="OTL2" s="163"/>
      <c r="OTM2" s="163"/>
      <c r="OTN2" s="163"/>
      <c r="OTO2" s="163"/>
      <c r="OTP2" s="163"/>
      <c r="OTQ2" s="163"/>
      <c r="OTR2" s="163"/>
      <c r="OTS2" s="163"/>
      <c r="OTT2" s="163"/>
      <c r="OTU2" s="163"/>
      <c r="OTV2" s="163"/>
      <c r="OTW2" s="163"/>
      <c r="OTX2" s="163"/>
      <c r="OTY2" s="163"/>
      <c r="OTZ2" s="163"/>
      <c r="OUA2" s="163"/>
      <c r="OUB2" s="163"/>
      <c r="OUC2" s="163"/>
      <c r="OUD2" s="163"/>
      <c r="OUE2" s="163"/>
      <c r="OUF2" s="163"/>
      <c r="OUG2" s="163"/>
      <c r="OUH2" s="163"/>
      <c r="OUI2" s="163"/>
      <c r="OUJ2" s="163"/>
      <c r="OUK2" s="163"/>
      <c r="OUL2" s="163"/>
      <c r="OUM2" s="163"/>
      <c r="OUN2" s="163"/>
      <c r="OUO2" s="163"/>
      <c r="OUP2" s="163"/>
      <c r="OUQ2" s="163"/>
      <c r="OUR2" s="163"/>
      <c r="OUS2" s="163"/>
      <c r="OUT2" s="163"/>
      <c r="OUU2" s="163"/>
      <c r="OUV2" s="163"/>
      <c r="OUW2" s="163"/>
      <c r="OUX2" s="163"/>
      <c r="OUY2" s="163"/>
      <c r="OUZ2" s="163"/>
      <c r="OVA2" s="163"/>
      <c r="OVB2" s="163"/>
      <c r="OVC2" s="163"/>
      <c r="OVD2" s="163"/>
      <c r="OVE2" s="163"/>
      <c r="OVF2" s="163"/>
      <c r="OVG2" s="163"/>
      <c r="OVH2" s="163"/>
      <c r="OVI2" s="163"/>
      <c r="OVJ2" s="163"/>
      <c r="OVK2" s="163"/>
      <c r="OVL2" s="163"/>
      <c r="OVM2" s="163"/>
      <c r="OVN2" s="163"/>
      <c r="OVO2" s="163"/>
      <c r="OVP2" s="163"/>
      <c r="OVQ2" s="163"/>
      <c r="OVR2" s="163"/>
      <c r="OVS2" s="163"/>
      <c r="OVT2" s="163"/>
      <c r="OVU2" s="163"/>
      <c r="OVV2" s="163"/>
      <c r="OVW2" s="163"/>
      <c r="OVX2" s="163"/>
      <c r="OVY2" s="163"/>
      <c r="OVZ2" s="163"/>
      <c r="OWA2" s="163"/>
      <c r="OWB2" s="163"/>
      <c r="OWC2" s="163"/>
      <c r="OWD2" s="163"/>
      <c r="OWE2" s="163"/>
      <c r="OWF2" s="163"/>
      <c r="OWG2" s="163"/>
      <c r="OWH2" s="163"/>
      <c r="OWI2" s="163"/>
      <c r="OWJ2" s="163"/>
      <c r="OWK2" s="163"/>
      <c r="OWL2" s="163"/>
      <c r="OWM2" s="163"/>
      <c r="OWN2" s="163"/>
      <c r="OWO2" s="163"/>
      <c r="OWP2" s="163"/>
      <c r="OWQ2" s="163"/>
      <c r="OWR2" s="163"/>
      <c r="OWS2" s="163"/>
      <c r="OWT2" s="163"/>
      <c r="OWU2" s="163"/>
      <c r="OWV2" s="163"/>
      <c r="OWW2" s="163"/>
      <c r="OWX2" s="163"/>
      <c r="OWY2" s="163"/>
      <c r="OWZ2" s="163"/>
      <c r="OXA2" s="163"/>
      <c r="OXB2" s="163"/>
      <c r="OXC2" s="163"/>
      <c r="OXD2" s="163"/>
      <c r="OXE2" s="163"/>
      <c r="OXF2" s="163"/>
      <c r="OXG2" s="163"/>
      <c r="OXH2" s="163"/>
      <c r="OXI2" s="163"/>
      <c r="OXJ2" s="163"/>
      <c r="OXK2" s="163"/>
      <c r="OXL2" s="163"/>
      <c r="OXM2" s="163"/>
      <c r="OXN2" s="163"/>
      <c r="OXO2" s="163"/>
      <c r="OXP2" s="163"/>
      <c r="OXQ2" s="163"/>
      <c r="OXR2" s="163"/>
      <c r="OXS2" s="163"/>
      <c r="OXT2" s="163"/>
      <c r="OXU2" s="163"/>
      <c r="OXV2" s="163"/>
      <c r="OXW2" s="163"/>
      <c r="OXX2" s="163"/>
      <c r="OXY2" s="163"/>
      <c r="OXZ2" s="163"/>
      <c r="OYA2" s="163"/>
      <c r="OYB2" s="163"/>
      <c r="OYC2" s="163"/>
      <c r="OYD2" s="163"/>
      <c r="OYE2" s="163"/>
      <c r="OYF2" s="163"/>
      <c r="OYG2" s="163"/>
      <c r="OYH2" s="163"/>
      <c r="OYI2" s="163"/>
      <c r="OYJ2" s="163"/>
      <c r="OYK2" s="163"/>
      <c r="OYL2" s="163"/>
      <c r="OYM2" s="163"/>
      <c r="OYN2" s="163"/>
      <c r="OYO2" s="163"/>
      <c r="OYP2" s="163"/>
      <c r="OYQ2" s="163"/>
      <c r="OYR2" s="163"/>
      <c r="OYS2" s="163"/>
      <c r="OYT2" s="163"/>
      <c r="OYU2" s="163"/>
      <c r="OYV2" s="163"/>
      <c r="OYW2" s="163"/>
      <c r="OYX2" s="163"/>
      <c r="OYY2" s="163"/>
      <c r="OYZ2" s="163"/>
      <c r="OZA2" s="163"/>
      <c r="OZB2" s="163"/>
      <c r="OZC2" s="163"/>
      <c r="OZD2" s="163"/>
      <c r="OZE2" s="163"/>
      <c r="OZF2" s="163"/>
      <c r="OZG2" s="163"/>
      <c r="OZH2" s="163"/>
      <c r="OZI2" s="163"/>
      <c r="OZJ2" s="163"/>
      <c r="OZK2" s="163"/>
      <c r="OZL2" s="163"/>
      <c r="OZM2" s="163"/>
      <c r="OZN2" s="163"/>
      <c r="OZO2" s="163"/>
      <c r="OZP2" s="163"/>
      <c r="OZQ2" s="163"/>
      <c r="OZR2" s="163"/>
      <c r="OZS2" s="163"/>
      <c r="OZT2" s="163"/>
      <c r="OZU2" s="163"/>
      <c r="OZV2" s="163"/>
      <c r="OZW2" s="163"/>
      <c r="OZX2" s="163"/>
      <c r="OZY2" s="163"/>
      <c r="OZZ2" s="163"/>
      <c r="PAA2" s="163"/>
      <c r="PAB2" s="163"/>
      <c r="PAC2" s="163"/>
      <c r="PAD2" s="163"/>
      <c r="PAE2" s="163"/>
      <c r="PAF2" s="163"/>
      <c r="PAG2" s="163"/>
      <c r="PAH2" s="163"/>
      <c r="PAI2" s="163"/>
      <c r="PAJ2" s="163"/>
      <c r="PAK2" s="163"/>
      <c r="PAL2" s="163"/>
      <c r="PAM2" s="163"/>
      <c r="PAN2" s="163"/>
      <c r="PAO2" s="163"/>
      <c r="PAP2" s="163"/>
      <c r="PAQ2" s="163"/>
      <c r="PAR2" s="163"/>
      <c r="PAS2" s="163"/>
      <c r="PAT2" s="163"/>
      <c r="PAU2" s="163"/>
      <c r="PAV2" s="163"/>
      <c r="PAW2" s="163"/>
      <c r="PAX2" s="163"/>
      <c r="PAY2" s="163"/>
      <c r="PAZ2" s="163"/>
      <c r="PBA2" s="163"/>
      <c r="PBB2" s="163"/>
      <c r="PBC2" s="163"/>
      <c r="PBD2" s="163"/>
      <c r="PBE2" s="163"/>
      <c r="PBF2" s="163"/>
      <c r="PBG2" s="163"/>
      <c r="PBH2" s="163"/>
      <c r="PBI2" s="163"/>
      <c r="PBJ2" s="163"/>
      <c r="PBK2" s="163"/>
      <c r="PBL2" s="163"/>
      <c r="PBM2" s="163"/>
      <c r="PBN2" s="163"/>
      <c r="PBO2" s="163"/>
      <c r="PBP2" s="163"/>
      <c r="PBQ2" s="163"/>
      <c r="PBR2" s="163"/>
      <c r="PBS2" s="163"/>
      <c r="PBT2" s="163"/>
      <c r="PBU2" s="163"/>
      <c r="PBV2" s="163"/>
      <c r="PBW2" s="163"/>
      <c r="PBX2" s="163"/>
      <c r="PBY2" s="163"/>
      <c r="PBZ2" s="163"/>
      <c r="PCA2" s="163"/>
      <c r="PCB2" s="163"/>
      <c r="PCC2" s="163"/>
      <c r="PCD2" s="163"/>
      <c r="PCE2" s="163"/>
      <c r="PCF2" s="163"/>
      <c r="PCG2" s="163"/>
      <c r="PCH2" s="163"/>
      <c r="PCI2" s="163"/>
      <c r="PCJ2" s="163"/>
      <c r="PCK2" s="163"/>
      <c r="PCL2" s="163"/>
      <c r="PCM2" s="163"/>
      <c r="PCN2" s="163"/>
      <c r="PCO2" s="163"/>
      <c r="PCP2" s="163"/>
      <c r="PCQ2" s="163"/>
      <c r="PCR2" s="163"/>
      <c r="PCS2" s="163"/>
      <c r="PCT2" s="163"/>
      <c r="PCU2" s="163"/>
      <c r="PCV2" s="163"/>
      <c r="PCW2" s="163"/>
      <c r="PCX2" s="163"/>
      <c r="PCY2" s="163"/>
      <c r="PCZ2" s="163"/>
      <c r="PDA2" s="163"/>
      <c r="PDB2" s="163"/>
      <c r="PDC2" s="163"/>
      <c r="PDD2" s="163"/>
      <c r="PDE2" s="163"/>
      <c r="PDF2" s="163"/>
      <c r="PDG2" s="163"/>
      <c r="PDH2" s="163"/>
      <c r="PDI2" s="163"/>
      <c r="PDJ2" s="163"/>
      <c r="PDK2" s="163"/>
      <c r="PDL2" s="163"/>
      <c r="PDM2" s="163"/>
      <c r="PDN2" s="163"/>
      <c r="PDO2" s="163"/>
      <c r="PDP2" s="163"/>
      <c r="PDQ2" s="163"/>
      <c r="PDR2" s="163"/>
      <c r="PDS2" s="163"/>
      <c r="PDT2" s="163"/>
      <c r="PDU2" s="163"/>
      <c r="PDV2" s="163"/>
      <c r="PDW2" s="163"/>
      <c r="PDX2" s="163"/>
      <c r="PDY2" s="163"/>
      <c r="PDZ2" s="163"/>
      <c r="PEA2" s="163"/>
      <c r="PEB2" s="163"/>
      <c r="PEC2" s="163"/>
      <c r="PED2" s="163"/>
      <c r="PEE2" s="163"/>
      <c r="PEF2" s="163"/>
      <c r="PEG2" s="163"/>
      <c r="PEH2" s="163"/>
      <c r="PEI2" s="163"/>
      <c r="PEJ2" s="163"/>
      <c r="PEK2" s="163"/>
      <c r="PEL2" s="163"/>
      <c r="PEM2" s="163"/>
      <c r="PEN2" s="163"/>
      <c r="PEO2" s="163"/>
      <c r="PEP2" s="163"/>
      <c r="PEQ2" s="163"/>
      <c r="PER2" s="163"/>
      <c r="PES2" s="163"/>
      <c r="PET2" s="163"/>
      <c r="PEU2" s="163"/>
      <c r="PEV2" s="163"/>
      <c r="PEW2" s="163"/>
      <c r="PEX2" s="163"/>
      <c r="PEY2" s="163"/>
      <c r="PEZ2" s="163"/>
      <c r="PFA2" s="163"/>
      <c r="PFB2" s="163"/>
      <c r="PFC2" s="163"/>
      <c r="PFD2" s="163"/>
      <c r="PFE2" s="163"/>
      <c r="PFF2" s="163"/>
      <c r="PFG2" s="163"/>
      <c r="PFH2" s="163"/>
      <c r="PFI2" s="163"/>
      <c r="PFJ2" s="163"/>
      <c r="PFK2" s="163"/>
      <c r="PFL2" s="163"/>
      <c r="PFM2" s="163"/>
      <c r="PFN2" s="163"/>
      <c r="PFO2" s="163"/>
      <c r="PFP2" s="163"/>
      <c r="PFQ2" s="163"/>
      <c r="PFR2" s="163"/>
      <c r="PFS2" s="163"/>
      <c r="PFT2" s="163"/>
      <c r="PFU2" s="163"/>
      <c r="PFV2" s="163"/>
      <c r="PFW2" s="163"/>
      <c r="PFX2" s="163"/>
      <c r="PFY2" s="163"/>
      <c r="PFZ2" s="163"/>
      <c r="PGA2" s="163"/>
      <c r="PGB2" s="163"/>
      <c r="PGC2" s="163"/>
      <c r="PGD2" s="163"/>
      <c r="PGE2" s="163"/>
      <c r="PGF2" s="163"/>
      <c r="PGG2" s="163"/>
      <c r="PGH2" s="163"/>
      <c r="PGI2" s="163"/>
      <c r="PGJ2" s="163"/>
      <c r="PGK2" s="163"/>
      <c r="PGL2" s="163"/>
      <c r="PGM2" s="163"/>
      <c r="PGN2" s="163"/>
      <c r="PGO2" s="163"/>
      <c r="PGP2" s="163"/>
      <c r="PGQ2" s="163"/>
      <c r="PGR2" s="163"/>
      <c r="PGS2" s="163"/>
      <c r="PGT2" s="163"/>
      <c r="PGU2" s="163"/>
      <c r="PGV2" s="163"/>
      <c r="PGW2" s="163"/>
      <c r="PGX2" s="163"/>
      <c r="PGY2" s="163"/>
      <c r="PGZ2" s="163"/>
      <c r="PHA2" s="163"/>
      <c r="PHB2" s="163"/>
      <c r="PHC2" s="163"/>
      <c r="PHD2" s="163"/>
      <c r="PHE2" s="163"/>
      <c r="PHF2" s="163"/>
      <c r="PHG2" s="163"/>
      <c r="PHH2" s="163"/>
      <c r="PHI2" s="163"/>
      <c r="PHJ2" s="163"/>
      <c r="PHK2" s="163"/>
      <c r="PHL2" s="163"/>
      <c r="PHM2" s="163"/>
      <c r="PHN2" s="163"/>
      <c r="PHO2" s="163"/>
      <c r="PHP2" s="163"/>
      <c r="PHQ2" s="163"/>
      <c r="PHR2" s="163"/>
      <c r="PHS2" s="163"/>
      <c r="PHT2" s="163"/>
      <c r="PHU2" s="163"/>
      <c r="PHV2" s="163"/>
      <c r="PHW2" s="163"/>
      <c r="PHX2" s="163"/>
      <c r="PHY2" s="163"/>
      <c r="PHZ2" s="163"/>
      <c r="PIA2" s="163"/>
      <c r="PIB2" s="163"/>
      <c r="PIC2" s="163"/>
      <c r="PID2" s="163"/>
      <c r="PIE2" s="163"/>
      <c r="PIF2" s="163"/>
      <c r="PIG2" s="163"/>
      <c r="PIH2" s="163"/>
      <c r="PII2" s="163"/>
      <c r="PIJ2" s="163"/>
      <c r="PIK2" s="163"/>
      <c r="PIL2" s="163"/>
      <c r="PIM2" s="163"/>
      <c r="PIN2" s="163"/>
      <c r="PIO2" s="163"/>
      <c r="PIP2" s="163"/>
      <c r="PIQ2" s="163"/>
      <c r="PIR2" s="163"/>
      <c r="PIS2" s="163"/>
      <c r="PIT2" s="163"/>
      <c r="PIU2" s="163"/>
      <c r="PIV2" s="163"/>
      <c r="PIW2" s="163"/>
      <c r="PIX2" s="163"/>
      <c r="PIY2" s="163"/>
      <c r="PIZ2" s="163"/>
      <c r="PJA2" s="163"/>
      <c r="PJB2" s="163"/>
      <c r="PJC2" s="163"/>
      <c r="PJD2" s="163"/>
      <c r="PJE2" s="163"/>
      <c r="PJF2" s="163"/>
      <c r="PJG2" s="163"/>
      <c r="PJH2" s="163"/>
      <c r="PJI2" s="163"/>
      <c r="PJJ2" s="163"/>
      <c r="PJK2" s="163"/>
      <c r="PJL2" s="163"/>
      <c r="PJM2" s="163"/>
      <c r="PJN2" s="163"/>
      <c r="PJO2" s="163"/>
      <c r="PJP2" s="163"/>
      <c r="PJQ2" s="163"/>
      <c r="PJR2" s="163"/>
      <c r="PJS2" s="163"/>
      <c r="PJT2" s="163"/>
      <c r="PJU2" s="163"/>
      <c r="PJV2" s="163"/>
      <c r="PJW2" s="163"/>
      <c r="PJX2" s="163"/>
      <c r="PJY2" s="163"/>
      <c r="PJZ2" s="163"/>
      <c r="PKA2" s="163"/>
      <c r="PKB2" s="163"/>
      <c r="PKC2" s="163"/>
      <c r="PKD2" s="163"/>
      <c r="PKE2" s="163"/>
      <c r="PKF2" s="163"/>
      <c r="PKG2" s="163"/>
      <c r="PKH2" s="163"/>
      <c r="PKI2" s="163"/>
      <c r="PKJ2" s="163"/>
      <c r="PKK2" s="163"/>
      <c r="PKL2" s="163"/>
      <c r="PKM2" s="163"/>
      <c r="PKN2" s="163"/>
      <c r="PKO2" s="163"/>
      <c r="PKP2" s="163"/>
      <c r="PKQ2" s="163"/>
      <c r="PKR2" s="163"/>
      <c r="PKS2" s="163"/>
      <c r="PKT2" s="163"/>
      <c r="PKU2" s="163"/>
      <c r="PKV2" s="163"/>
      <c r="PKW2" s="163"/>
      <c r="PKX2" s="163"/>
      <c r="PKY2" s="163"/>
      <c r="PKZ2" s="163"/>
      <c r="PLA2" s="163"/>
      <c r="PLB2" s="163"/>
      <c r="PLC2" s="163"/>
      <c r="PLD2" s="163"/>
      <c r="PLE2" s="163"/>
      <c r="PLF2" s="163"/>
      <c r="PLG2" s="163"/>
      <c r="PLH2" s="163"/>
      <c r="PLI2" s="163"/>
      <c r="PLJ2" s="163"/>
      <c r="PLK2" s="163"/>
      <c r="PLL2" s="163"/>
      <c r="PLM2" s="163"/>
      <c r="PLN2" s="163"/>
      <c r="PLO2" s="163"/>
      <c r="PLP2" s="163"/>
      <c r="PLQ2" s="163"/>
      <c r="PLR2" s="163"/>
      <c r="PLS2" s="163"/>
      <c r="PLT2" s="163"/>
      <c r="PLU2" s="163"/>
      <c r="PLV2" s="163"/>
      <c r="PLW2" s="163"/>
      <c r="PLX2" s="163"/>
      <c r="PLY2" s="163"/>
      <c r="PLZ2" s="163"/>
      <c r="PMA2" s="163"/>
      <c r="PMB2" s="163"/>
      <c r="PMC2" s="163"/>
      <c r="PMD2" s="163"/>
      <c r="PME2" s="163"/>
      <c r="PMF2" s="163"/>
      <c r="PMG2" s="163"/>
      <c r="PMH2" s="163"/>
      <c r="PMI2" s="163"/>
      <c r="PMJ2" s="163"/>
      <c r="PMK2" s="163"/>
      <c r="PML2" s="163"/>
      <c r="PMM2" s="163"/>
      <c r="PMN2" s="163"/>
      <c r="PMO2" s="163"/>
      <c r="PMP2" s="163"/>
      <c r="PMQ2" s="163"/>
      <c r="PMR2" s="163"/>
      <c r="PMS2" s="163"/>
      <c r="PMT2" s="163"/>
      <c r="PMU2" s="163"/>
      <c r="PMV2" s="163"/>
      <c r="PMW2" s="163"/>
      <c r="PMX2" s="163"/>
      <c r="PMY2" s="163"/>
      <c r="PMZ2" s="163"/>
      <c r="PNA2" s="163"/>
      <c r="PNB2" s="163"/>
      <c r="PNC2" s="163"/>
      <c r="PND2" s="163"/>
      <c r="PNE2" s="163"/>
      <c r="PNF2" s="163"/>
      <c r="PNG2" s="163"/>
      <c r="PNH2" s="163"/>
      <c r="PNI2" s="163"/>
      <c r="PNJ2" s="163"/>
      <c r="PNK2" s="163"/>
      <c r="PNL2" s="163"/>
      <c r="PNM2" s="163"/>
      <c r="PNN2" s="163"/>
      <c r="PNO2" s="163"/>
      <c r="PNP2" s="163"/>
      <c r="PNQ2" s="163"/>
      <c r="PNR2" s="163"/>
      <c r="PNS2" s="163"/>
      <c r="PNT2" s="163"/>
      <c r="PNU2" s="163"/>
      <c r="PNV2" s="163"/>
      <c r="PNW2" s="163"/>
      <c r="PNX2" s="163"/>
      <c r="PNY2" s="163"/>
      <c r="PNZ2" s="163"/>
      <c r="POA2" s="163"/>
      <c r="POB2" s="163"/>
      <c r="POC2" s="163"/>
      <c r="POD2" s="163"/>
      <c r="POE2" s="163"/>
      <c r="POF2" s="163"/>
      <c r="POG2" s="163"/>
      <c r="POH2" s="163"/>
      <c r="POI2" s="163"/>
      <c r="POJ2" s="163"/>
      <c r="POK2" s="163"/>
      <c r="POL2" s="163"/>
      <c r="POM2" s="163"/>
      <c r="PON2" s="163"/>
      <c r="POO2" s="163"/>
      <c r="POP2" s="163"/>
      <c r="POQ2" s="163"/>
      <c r="POR2" s="163"/>
      <c r="POS2" s="163"/>
      <c r="POT2" s="163"/>
      <c r="POU2" s="163"/>
      <c r="POV2" s="163"/>
      <c r="POW2" s="163"/>
      <c r="POX2" s="163"/>
      <c r="POY2" s="163"/>
      <c r="POZ2" s="163"/>
      <c r="PPA2" s="163"/>
      <c r="PPB2" s="163"/>
      <c r="PPC2" s="163"/>
      <c r="PPD2" s="163"/>
      <c r="PPE2" s="163"/>
      <c r="PPF2" s="163"/>
      <c r="PPG2" s="163"/>
      <c r="PPH2" s="163"/>
      <c r="PPI2" s="163"/>
      <c r="PPJ2" s="163"/>
      <c r="PPK2" s="163"/>
      <c r="PPL2" s="163"/>
      <c r="PPM2" s="163"/>
      <c r="PPN2" s="163"/>
      <c r="PPO2" s="163"/>
      <c r="PPP2" s="163"/>
      <c r="PPQ2" s="163"/>
      <c r="PPR2" s="163"/>
      <c r="PPS2" s="163"/>
      <c r="PPT2" s="163"/>
      <c r="PPU2" s="163"/>
      <c r="PPV2" s="163"/>
      <c r="PPW2" s="163"/>
      <c r="PPX2" s="163"/>
      <c r="PPY2" s="163"/>
      <c r="PPZ2" s="163"/>
      <c r="PQA2" s="163"/>
      <c r="PQB2" s="163"/>
      <c r="PQC2" s="163"/>
      <c r="PQD2" s="163"/>
      <c r="PQE2" s="163"/>
      <c r="PQF2" s="163"/>
      <c r="PQG2" s="163"/>
      <c r="PQH2" s="163"/>
      <c r="PQI2" s="163"/>
      <c r="PQJ2" s="163"/>
      <c r="PQK2" s="163"/>
      <c r="PQL2" s="163"/>
      <c r="PQM2" s="163"/>
      <c r="PQN2" s="163"/>
      <c r="PQO2" s="163"/>
      <c r="PQP2" s="163"/>
      <c r="PQQ2" s="163"/>
      <c r="PQR2" s="163"/>
      <c r="PQS2" s="163"/>
      <c r="PQT2" s="163"/>
      <c r="PQU2" s="163"/>
      <c r="PQV2" s="163"/>
      <c r="PQW2" s="163"/>
      <c r="PQX2" s="163"/>
      <c r="PQY2" s="163"/>
      <c r="PQZ2" s="163"/>
      <c r="PRA2" s="163"/>
      <c r="PRB2" s="163"/>
      <c r="PRC2" s="163"/>
      <c r="PRD2" s="163"/>
      <c r="PRE2" s="163"/>
      <c r="PRF2" s="163"/>
      <c r="PRG2" s="163"/>
      <c r="PRH2" s="163"/>
      <c r="PRI2" s="163"/>
      <c r="PRJ2" s="163"/>
      <c r="PRK2" s="163"/>
      <c r="PRL2" s="163"/>
      <c r="PRM2" s="163"/>
      <c r="PRN2" s="163"/>
      <c r="PRO2" s="163"/>
      <c r="PRP2" s="163"/>
      <c r="PRQ2" s="163"/>
      <c r="PRR2" s="163"/>
      <c r="PRS2" s="163"/>
      <c r="PRT2" s="163"/>
      <c r="PRU2" s="163"/>
      <c r="PRV2" s="163"/>
      <c r="PRW2" s="163"/>
      <c r="PRX2" s="163"/>
      <c r="PRY2" s="163"/>
      <c r="PRZ2" s="163"/>
      <c r="PSA2" s="163"/>
      <c r="PSB2" s="163"/>
      <c r="PSC2" s="163"/>
      <c r="PSD2" s="163"/>
      <c r="PSE2" s="163"/>
      <c r="PSF2" s="163"/>
      <c r="PSG2" s="163"/>
      <c r="PSH2" s="163"/>
      <c r="PSI2" s="163"/>
      <c r="PSJ2" s="163"/>
      <c r="PSK2" s="163"/>
      <c r="PSL2" s="163"/>
      <c r="PSM2" s="163"/>
      <c r="PSN2" s="163"/>
      <c r="PSO2" s="163"/>
      <c r="PSP2" s="163"/>
      <c r="PSQ2" s="163"/>
      <c r="PSR2" s="163"/>
      <c r="PSS2" s="163"/>
      <c r="PST2" s="163"/>
      <c r="PSU2" s="163"/>
      <c r="PSV2" s="163"/>
      <c r="PSW2" s="163"/>
      <c r="PSX2" s="163"/>
      <c r="PSY2" s="163"/>
      <c r="PSZ2" s="163"/>
      <c r="PTA2" s="163"/>
      <c r="PTB2" s="163"/>
      <c r="PTC2" s="163"/>
      <c r="PTD2" s="163"/>
      <c r="PTE2" s="163"/>
      <c r="PTF2" s="163"/>
      <c r="PTG2" s="163"/>
      <c r="PTH2" s="163"/>
      <c r="PTI2" s="163"/>
      <c r="PTJ2" s="163"/>
      <c r="PTK2" s="163"/>
      <c r="PTL2" s="163"/>
      <c r="PTM2" s="163"/>
      <c r="PTN2" s="163"/>
      <c r="PTO2" s="163"/>
      <c r="PTP2" s="163"/>
      <c r="PTQ2" s="163"/>
      <c r="PTR2" s="163"/>
      <c r="PTS2" s="163"/>
      <c r="PTT2" s="163"/>
      <c r="PTU2" s="163"/>
      <c r="PTV2" s="163"/>
      <c r="PTW2" s="163"/>
      <c r="PTX2" s="163"/>
      <c r="PTY2" s="163"/>
      <c r="PTZ2" s="163"/>
      <c r="PUA2" s="163"/>
      <c r="PUB2" s="163"/>
      <c r="PUC2" s="163"/>
      <c r="PUD2" s="163"/>
      <c r="PUE2" s="163"/>
      <c r="PUF2" s="163"/>
      <c r="PUG2" s="163"/>
      <c r="PUH2" s="163"/>
      <c r="PUI2" s="163"/>
      <c r="PUJ2" s="163"/>
      <c r="PUK2" s="163"/>
      <c r="PUL2" s="163"/>
      <c r="PUM2" s="163"/>
      <c r="PUN2" s="163"/>
      <c r="PUO2" s="163"/>
      <c r="PUP2" s="163"/>
      <c r="PUQ2" s="163"/>
      <c r="PUR2" s="163"/>
      <c r="PUS2" s="163"/>
      <c r="PUT2" s="163"/>
      <c r="PUU2" s="163"/>
      <c r="PUV2" s="163"/>
      <c r="PUW2" s="163"/>
      <c r="PUX2" s="163"/>
      <c r="PUY2" s="163"/>
      <c r="PUZ2" s="163"/>
      <c r="PVA2" s="163"/>
      <c r="PVB2" s="163"/>
      <c r="PVC2" s="163"/>
      <c r="PVD2" s="163"/>
      <c r="PVE2" s="163"/>
      <c r="PVF2" s="163"/>
      <c r="PVG2" s="163"/>
      <c r="PVH2" s="163"/>
      <c r="PVI2" s="163"/>
      <c r="PVJ2" s="163"/>
      <c r="PVK2" s="163"/>
      <c r="PVL2" s="163"/>
      <c r="PVM2" s="163"/>
      <c r="PVN2" s="163"/>
      <c r="PVO2" s="163"/>
      <c r="PVP2" s="163"/>
      <c r="PVQ2" s="163"/>
      <c r="PVR2" s="163"/>
      <c r="PVS2" s="163"/>
      <c r="PVT2" s="163"/>
      <c r="PVU2" s="163"/>
      <c r="PVV2" s="163"/>
      <c r="PVW2" s="163"/>
      <c r="PVX2" s="163"/>
      <c r="PVY2" s="163"/>
      <c r="PVZ2" s="163"/>
      <c r="PWA2" s="163"/>
      <c r="PWB2" s="163"/>
      <c r="PWC2" s="163"/>
      <c r="PWD2" s="163"/>
      <c r="PWE2" s="163"/>
      <c r="PWF2" s="163"/>
      <c r="PWG2" s="163"/>
      <c r="PWH2" s="163"/>
      <c r="PWI2" s="163"/>
      <c r="PWJ2" s="163"/>
      <c r="PWK2" s="163"/>
      <c r="PWL2" s="163"/>
      <c r="PWM2" s="163"/>
      <c r="PWN2" s="163"/>
      <c r="PWO2" s="163"/>
      <c r="PWP2" s="163"/>
      <c r="PWQ2" s="163"/>
      <c r="PWR2" s="163"/>
      <c r="PWS2" s="163"/>
      <c r="PWT2" s="163"/>
      <c r="PWU2" s="163"/>
      <c r="PWV2" s="163"/>
      <c r="PWW2" s="163"/>
      <c r="PWX2" s="163"/>
      <c r="PWY2" s="163"/>
      <c r="PWZ2" s="163"/>
      <c r="PXA2" s="163"/>
      <c r="PXB2" s="163"/>
      <c r="PXC2" s="163"/>
      <c r="PXD2" s="163"/>
      <c r="PXE2" s="163"/>
      <c r="PXF2" s="163"/>
      <c r="PXG2" s="163"/>
      <c r="PXH2" s="163"/>
      <c r="PXI2" s="163"/>
      <c r="PXJ2" s="163"/>
      <c r="PXK2" s="163"/>
      <c r="PXL2" s="163"/>
      <c r="PXM2" s="163"/>
      <c r="PXN2" s="163"/>
      <c r="PXO2" s="163"/>
      <c r="PXP2" s="163"/>
      <c r="PXQ2" s="163"/>
      <c r="PXR2" s="163"/>
      <c r="PXS2" s="163"/>
      <c r="PXT2" s="163"/>
      <c r="PXU2" s="163"/>
      <c r="PXV2" s="163"/>
      <c r="PXW2" s="163"/>
      <c r="PXX2" s="163"/>
      <c r="PXY2" s="163"/>
      <c r="PXZ2" s="163"/>
      <c r="PYA2" s="163"/>
      <c r="PYB2" s="163"/>
      <c r="PYC2" s="163"/>
      <c r="PYD2" s="163"/>
      <c r="PYE2" s="163"/>
      <c r="PYF2" s="163"/>
      <c r="PYG2" s="163"/>
      <c r="PYH2" s="163"/>
      <c r="PYI2" s="163"/>
      <c r="PYJ2" s="163"/>
      <c r="PYK2" s="163"/>
      <c r="PYL2" s="163"/>
      <c r="PYM2" s="163"/>
      <c r="PYN2" s="163"/>
      <c r="PYO2" s="163"/>
      <c r="PYP2" s="163"/>
      <c r="PYQ2" s="163"/>
      <c r="PYR2" s="163"/>
      <c r="PYS2" s="163"/>
      <c r="PYT2" s="163"/>
      <c r="PYU2" s="163"/>
      <c r="PYV2" s="163"/>
      <c r="PYW2" s="163"/>
      <c r="PYX2" s="163"/>
      <c r="PYY2" s="163"/>
      <c r="PYZ2" s="163"/>
      <c r="PZA2" s="163"/>
      <c r="PZB2" s="163"/>
      <c r="PZC2" s="163"/>
      <c r="PZD2" s="163"/>
      <c r="PZE2" s="163"/>
      <c r="PZF2" s="163"/>
      <c r="PZG2" s="163"/>
      <c r="PZH2" s="163"/>
      <c r="PZI2" s="163"/>
      <c r="PZJ2" s="163"/>
      <c r="PZK2" s="163"/>
      <c r="PZL2" s="163"/>
      <c r="PZM2" s="163"/>
      <c r="PZN2" s="163"/>
      <c r="PZO2" s="163"/>
      <c r="PZP2" s="163"/>
      <c r="PZQ2" s="163"/>
      <c r="PZR2" s="163"/>
      <c r="PZS2" s="163"/>
      <c r="PZT2" s="163"/>
      <c r="PZU2" s="163"/>
      <c r="PZV2" s="163"/>
      <c r="PZW2" s="163"/>
      <c r="PZX2" s="163"/>
      <c r="PZY2" s="163"/>
      <c r="PZZ2" s="163"/>
      <c r="QAA2" s="163"/>
      <c r="QAB2" s="163"/>
      <c r="QAC2" s="163"/>
      <c r="QAD2" s="163"/>
      <c r="QAE2" s="163"/>
      <c r="QAF2" s="163"/>
      <c r="QAG2" s="163"/>
      <c r="QAH2" s="163"/>
      <c r="QAI2" s="163"/>
      <c r="QAJ2" s="163"/>
      <c r="QAK2" s="163"/>
      <c r="QAL2" s="163"/>
      <c r="QAM2" s="163"/>
      <c r="QAN2" s="163"/>
      <c r="QAO2" s="163"/>
      <c r="QAP2" s="163"/>
      <c r="QAQ2" s="163"/>
      <c r="QAR2" s="163"/>
      <c r="QAS2" s="163"/>
      <c r="QAT2" s="163"/>
      <c r="QAU2" s="163"/>
      <c r="QAV2" s="163"/>
      <c r="QAW2" s="163"/>
      <c r="QAX2" s="163"/>
      <c r="QAY2" s="163"/>
      <c r="QAZ2" s="163"/>
      <c r="QBA2" s="163"/>
      <c r="QBB2" s="163"/>
      <c r="QBC2" s="163"/>
      <c r="QBD2" s="163"/>
      <c r="QBE2" s="163"/>
      <c r="QBF2" s="163"/>
      <c r="QBG2" s="163"/>
      <c r="QBH2" s="163"/>
      <c r="QBI2" s="163"/>
      <c r="QBJ2" s="163"/>
      <c r="QBK2" s="163"/>
      <c r="QBL2" s="163"/>
      <c r="QBM2" s="163"/>
      <c r="QBN2" s="163"/>
      <c r="QBO2" s="163"/>
      <c r="QBP2" s="163"/>
      <c r="QBQ2" s="163"/>
      <c r="QBR2" s="163"/>
      <c r="QBS2" s="163"/>
      <c r="QBT2" s="163"/>
      <c r="QBU2" s="163"/>
      <c r="QBV2" s="163"/>
      <c r="QBW2" s="163"/>
      <c r="QBX2" s="163"/>
      <c r="QBY2" s="163"/>
      <c r="QBZ2" s="163"/>
      <c r="QCA2" s="163"/>
      <c r="QCB2" s="163"/>
      <c r="QCC2" s="163"/>
      <c r="QCD2" s="163"/>
      <c r="QCE2" s="163"/>
      <c r="QCF2" s="163"/>
      <c r="QCG2" s="163"/>
      <c r="QCH2" s="163"/>
      <c r="QCI2" s="163"/>
      <c r="QCJ2" s="163"/>
      <c r="QCK2" s="163"/>
      <c r="QCL2" s="163"/>
      <c r="QCM2" s="163"/>
      <c r="QCN2" s="163"/>
      <c r="QCO2" s="163"/>
      <c r="QCP2" s="163"/>
      <c r="QCQ2" s="163"/>
      <c r="QCR2" s="163"/>
      <c r="QCS2" s="163"/>
      <c r="QCT2" s="163"/>
      <c r="QCU2" s="163"/>
      <c r="QCV2" s="163"/>
      <c r="QCW2" s="163"/>
      <c r="QCX2" s="163"/>
      <c r="QCY2" s="163"/>
      <c r="QCZ2" s="163"/>
      <c r="QDA2" s="163"/>
      <c r="QDB2" s="163"/>
      <c r="QDC2" s="163"/>
      <c r="QDD2" s="163"/>
      <c r="QDE2" s="163"/>
      <c r="QDF2" s="163"/>
      <c r="QDG2" s="163"/>
      <c r="QDH2" s="163"/>
      <c r="QDI2" s="163"/>
      <c r="QDJ2" s="163"/>
      <c r="QDK2" s="163"/>
      <c r="QDL2" s="163"/>
      <c r="QDM2" s="163"/>
      <c r="QDN2" s="163"/>
      <c r="QDO2" s="163"/>
      <c r="QDP2" s="163"/>
      <c r="QDQ2" s="163"/>
      <c r="QDR2" s="163"/>
      <c r="QDS2" s="163"/>
      <c r="QDT2" s="163"/>
      <c r="QDU2" s="163"/>
      <c r="QDV2" s="163"/>
      <c r="QDW2" s="163"/>
      <c r="QDX2" s="163"/>
      <c r="QDY2" s="163"/>
      <c r="QDZ2" s="163"/>
      <c r="QEA2" s="163"/>
      <c r="QEB2" s="163"/>
      <c r="QEC2" s="163"/>
      <c r="QED2" s="163"/>
      <c r="QEE2" s="163"/>
      <c r="QEF2" s="163"/>
      <c r="QEG2" s="163"/>
      <c r="QEH2" s="163"/>
      <c r="QEI2" s="163"/>
      <c r="QEJ2" s="163"/>
      <c r="QEK2" s="163"/>
      <c r="QEL2" s="163"/>
      <c r="QEM2" s="163"/>
      <c r="QEN2" s="163"/>
      <c r="QEO2" s="163"/>
      <c r="QEP2" s="163"/>
      <c r="QEQ2" s="163"/>
      <c r="QER2" s="163"/>
      <c r="QES2" s="163"/>
      <c r="QET2" s="163"/>
      <c r="QEU2" s="163"/>
      <c r="QEV2" s="163"/>
      <c r="QEW2" s="163"/>
      <c r="QEX2" s="163"/>
      <c r="QEY2" s="163"/>
      <c r="QEZ2" s="163"/>
      <c r="QFA2" s="163"/>
      <c r="QFB2" s="163"/>
      <c r="QFC2" s="163"/>
      <c r="QFD2" s="163"/>
      <c r="QFE2" s="163"/>
      <c r="QFF2" s="163"/>
      <c r="QFG2" s="163"/>
      <c r="QFH2" s="163"/>
      <c r="QFI2" s="163"/>
      <c r="QFJ2" s="163"/>
      <c r="QFK2" s="163"/>
      <c r="QFL2" s="163"/>
      <c r="QFM2" s="163"/>
      <c r="QFN2" s="163"/>
      <c r="QFO2" s="163"/>
      <c r="QFP2" s="163"/>
      <c r="QFQ2" s="163"/>
      <c r="QFR2" s="163"/>
      <c r="QFS2" s="163"/>
      <c r="QFT2" s="163"/>
      <c r="QFU2" s="163"/>
      <c r="QFV2" s="163"/>
      <c r="QFW2" s="163"/>
      <c r="QFX2" s="163"/>
      <c r="QFY2" s="163"/>
      <c r="QFZ2" s="163"/>
      <c r="QGA2" s="163"/>
      <c r="QGB2" s="163"/>
      <c r="QGC2" s="163"/>
      <c r="QGD2" s="163"/>
      <c r="QGE2" s="163"/>
      <c r="QGF2" s="163"/>
      <c r="QGG2" s="163"/>
      <c r="QGH2" s="163"/>
      <c r="QGI2" s="163"/>
      <c r="QGJ2" s="163"/>
      <c r="QGK2" s="163"/>
      <c r="QGL2" s="163"/>
      <c r="QGM2" s="163"/>
      <c r="QGN2" s="163"/>
      <c r="QGO2" s="163"/>
      <c r="QGP2" s="163"/>
      <c r="QGQ2" s="163"/>
      <c r="QGR2" s="163"/>
      <c r="QGS2" s="163"/>
      <c r="QGT2" s="163"/>
      <c r="QGU2" s="163"/>
      <c r="QGV2" s="163"/>
      <c r="QGW2" s="163"/>
      <c r="QGX2" s="163"/>
      <c r="QGY2" s="163"/>
      <c r="QGZ2" s="163"/>
      <c r="QHA2" s="163"/>
      <c r="QHB2" s="163"/>
      <c r="QHC2" s="163"/>
      <c r="QHD2" s="163"/>
      <c r="QHE2" s="163"/>
      <c r="QHF2" s="163"/>
      <c r="QHG2" s="163"/>
      <c r="QHH2" s="163"/>
      <c r="QHI2" s="163"/>
      <c r="QHJ2" s="163"/>
      <c r="QHK2" s="163"/>
      <c r="QHL2" s="163"/>
      <c r="QHM2" s="163"/>
      <c r="QHN2" s="163"/>
      <c r="QHO2" s="163"/>
      <c r="QHP2" s="163"/>
      <c r="QHQ2" s="163"/>
      <c r="QHR2" s="163"/>
      <c r="QHS2" s="163"/>
      <c r="QHT2" s="163"/>
      <c r="QHU2" s="163"/>
      <c r="QHV2" s="163"/>
      <c r="QHW2" s="163"/>
      <c r="QHX2" s="163"/>
      <c r="QHY2" s="163"/>
      <c r="QHZ2" s="163"/>
      <c r="QIA2" s="163"/>
      <c r="QIB2" s="163"/>
      <c r="QIC2" s="163"/>
      <c r="QID2" s="163"/>
      <c r="QIE2" s="163"/>
      <c r="QIF2" s="163"/>
      <c r="QIG2" s="163"/>
      <c r="QIH2" s="163"/>
      <c r="QII2" s="163"/>
      <c r="QIJ2" s="163"/>
      <c r="QIK2" s="163"/>
      <c r="QIL2" s="163"/>
      <c r="QIM2" s="163"/>
      <c r="QIN2" s="163"/>
      <c r="QIO2" s="163"/>
      <c r="QIP2" s="163"/>
      <c r="QIQ2" s="163"/>
      <c r="QIR2" s="163"/>
      <c r="QIS2" s="163"/>
      <c r="QIT2" s="163"/>
      <c r="QIU2" s="163"/>
      <c r="QIV2" s="163"/>
      <c r="QIW2" s="163"/>
      <c r="QIX2" s="163"/>
      <c r="QIY2" s="163"/>
      <c r="QIZ2" s="163"/>
      <c r="QJA2" s="163"/>
      <c r="QJB2" s="163"/>
      <c r="QJC2" s="163"/>
      <c r="QJD2" s="163"/>
      <c r="QJE2" s="163"/>
      <c r="QJF2" s="163"/>
      <c r="QJG2" s="163"/>
      <c r="QJH2" s="163"/>
      <c r="QJI2" s="163"/>
      <c r="QJJ2" s="163"/>
      <c r="QJK2" s="163"/>
      <c r="QJL2" s="163"/>
      <c r="QJM2" s="163"/>
      <c r="QJN2" s="163"/>
      <c r="QJO2" s="163"/>
      <c r="QJP2" s="163"/>
      <c r="QJQ2" s="163"/>
      <c r="QJR2" s="163"/>
      <c r="QJS2" s="163"/>
      <c r="QJT2" s="163"/>
      <c r="QJU2" s="163"/>
      <c r="QJV2" s="163"/>
      <c r="QJW2" s="163"/>
      <c r="QJX2" s="163"/>
      <c r="QJY2" s="163"/>
      <c r="QJZ2" s="163"/>
      <c r="QKA2" s="163"/>
      <c r="QKB2" s="163"/>
      <c r="QKC2" s="163"/>
      <c r="QKD2" s="163"/>
      <c r="QKE2" s="163"/>
      <c r="QKF2" s="163"/>
      <c r="QKG2" s="163"/>
      <c r="QKH2" s="163"/>
      <c r="QKI2" s="163"/>
      <c r="QKJ2" s="163"/>
      <c r="QKK2" s="163"/>
      <c r="QKL2" s="163"/>
      <c r="QKM2" s="163"/>
      <c r="QKN2" s="163"/>
      <c r="QKO2" s="163"/>
      <c r="QKP2" s="163"/>
      <c r="QKQ2" s="163"/>
      <c r="QKR2" s="163"/>
      <c r="QKS2" s="163"/>
      <c r="QKT2" s="163"/>
      <c r="QKU2" s="163"/>
      <c r="QKV2" s="163"/>
      <c r="QKW2" s="163"/>
      <c r="QKX2" s="163"/>
      <c r="QKY2" s="163"/>
      <c r="QKZ2" s="163"/>
      <c r="QLA2" s="163"/>
      <c r="QLB2" s="163"/>
      <c r="QLC2" s="163"/>
      <c r="QLD2" s="163"/>
      <c r="QLE2" s="163"/>
      <c r="QLF2" s="163"/>
      <c r="QLG2" s="163"/>
      <c r="QLH2" s="163"/>
      <c r="QLI2" s="163"/>
      <c r="QLJ2" s="163"/>
      <c r="QLK2" s="163"/>
      <c r="QLL2" s="163"/>
      <c r="QLM2" s="163"/>
      <c r="QLN2" s="163"/>
      <c r="QLO2" s="163"/>
      <c r="QLP2" s="163"/>
      <c r="QLQ2" s="163"/>
      <c r="QLR2" s="163"/>
      <c r="QLS2" s="163"/>
      <c r="QLT2" s="163"/>
      <c r="QLU2" s="163"/>
      <c r="QLV2" s="163"/>
      <c r="QLW2" s="163"/>
      <c r="QLX2" s="163"/>
      <c r="QLY2" s="163"/>
      <c r="QLZ2" s="163"/>
      <c r="QMA2" s="163"/>
      <c r="QMB2" s="163"/>
      <c r="QMC2" s="163"/>
      <c r="QMD2" s="163"/>
      <c r="QME2" s="163"/>
      <c r="QMF2" s="163"/>
      <c r="QMG2" s="163"/>
      <c r="QMH2" s="163"/>
      <c r="QMI2" s="163"/>
      <c r="QMJ2" s="163"/>
      <c r="QMK2" s="163"/>
      <c r="QML2" s="163"/>
      <c r="QMM2" s="163"/>
      <c r="QMN2" s="163"/>
      <c r="QMO2" s="163"/>
      <c r="QMP2" s="163"/>
      <c r="QMQ2" s="163"/>
      <c r="QMR2" s="163"/>
      <c r="QMS2" s="163"/>
      <c r="QMT2" s="163"/>
      <c r="QMU2" s="163"/>
      <c r="QMV2" s="163"/>
      <c r="QMW2" s="163"/>
      <c r="QMX2" s="163"/>
      <c r="QMY2" s="163"/>
      <c r="QMZ2" s="163"/>
      <c r="QNA2" s="163"/>
      <c r="QNB2" s="163"/>
      <c r="QNC2" s="163"/>
      <c r="QND2" s="163"/>
      <c r="QNE2" s="163"/>
      <c r="QNF2" s="163"/>
      <c r="QNG2" s="163"/>
      <c r="QNH2" s="163"/>
      <c r="QNI2" s="163"/>
      <c r="QNJ2" s="163"/>
      <c r="QNK2" s="163"/>
      <c r="QNL2" s="163"/>
      <c r="QNM2" s="163"/>
      <c r="QNN2" s="163"/>
      <c r="QNO2" s="163"/>
      <c r="QNP2" s="163"/>
      <c r="QNQ2" s="163"/>
      <c r="QNR2" s="163"/>
      <c r="QNS2" s="163"/>
      <c r="QNT2" s="163"/>
      <c r="QNU2" s="163"/>
      <c r="QNV2" s="163"/>
      <c r="QNW2" s="163"/>
      <c r="QNX2" s="163"/>
      <c r="QNY2" s="163"/>
      <c r="QNZ2" s="163"/>
      <c r="QOA2" s="163"/>
      <c r="QOB2" s="163"/>
      <c r="QOC2" s="163"/>
      <c r="QOD2" s="163"/>
      <c r="QOE2" s="163"/>
      <c r="QOF2" s="163"/>
      <c r="QOG2" s="163"/>
      <c r="QOH2" s="163"/>
      <c r="QOI2" s="163"/>
      <c r="QOJ2" s="163"/>
      <c r="QOK2" s="163"/>
      <c r="QOL2" s="163"/>
      <c r="QOM2" s="163"/>
      <c r="QON2" s="163"/>
      <c r="QOO2" s="163"/>
      <c r="QOP2" s="163"/>
      <c r="QOQ2" s="163"/>
      <c r="QOR2" s="163"/>
      <c r="QOS2" s="163"/>
      <c r="QOT2" s="163"/>
      <c r="QOU2" s="163"/>
      <c r="QOV2" s="163"/>
      <c r="QOW2" s="163"/>
      <c r="QOX2" s="163"/>
      <c r="QOY2" s="163"/>
      <c r="QOZ2" s="163"/>
      <c r="QPA2" s="163"/>
      <c r="QPB2" s="163"/>
      <c r="QPC2" s="163"/>
      <c r="QPD2" s="163"/>
      <c r="QPE2" s="163"/>
      <c r="QPF2" s="163"/>
      <c r="QPG2" s="163"/>
      <c r="QPH2" s="163"/>
      <c r="QPI2" s="163"/>
      <c r="QPJ2" s="163"/>
      <c r="QPK2" s="163"/>
      <c r="QPL2" s="163"/>
      <c r="QPM2" s="163"/>
      <c r="QPN2" s="163"/>
      <c r="QPO2" s="163"/>
      <c r="QPP2" s="163"/>
      <c r="QPQ2" s="163"/>
      <c r="QPR2" s="163"/>
      <c r="QPS2" s="163"/>
      <c r="QPT2" s="163"/>
      <c r="QPU2" s="163"/>
      <c r="QPV2" s="163"/>
      <c r="QPW2" s="163"/>
      <c r="QPX2" s="163"/>
      <c r="QPY2" s="163"/>
      <c r="QPZ2" s="163"/>
      <c r="QQA2" s="163"/>
      <c r="QQB2" s="163"/>
      <c r="QQC2" s="163"/>
      <c r="QQD2" s="163"/>
      <c r="QQE2" s="163"/>
      <c r="QQF2" s="163"/>
      <c r="QQG2" s="163"/>
      <c r="QQH2" s="163"/>
      <c r="QQI2" s="163"/>
      <c r="QQJ2" s="163"/>
      <c r="QQK2" s="163"/>
      <c r="QQL2" s="163"/>
      <c r="QQM2" s="163"/>
      <c r="QQN2" s="163"/>
      <c r="QQO2" s="163"/>
      <c r="QQP2" s="163"/>
      <c r="QQQ2" s="163"/>
      <c r="QQR2" s="163"/>
      <c r="QQS2" s="163"/>
      <c r="QQT2" s="163"/>
      <c r="QQU2" s="163"/>
      <c r="QQV2" s="163"/>
      <c r="QQW2" s="163"/>
      <c r="QQX2" s="163"/>
      <c r="QQY2" s="163"/>
      <c r="QQZ2" s="163"/>
      <c r="QRA2" s="163"/>
      <c r="QRB2" s="163"/>
      <c r="QRC2" s="163"/>
      <c r="QRD2" s="163"/>
      <c r="QRE2" s="163"/>
      <c r="QRF2" s="163"/>
      <c r="QRG2" s="163"/>
      <c r="QRH2" s="163"/>
      <c r="QRI2" s="163"/>
      <c r="QRJ2" s="163"/>
      <c r="QRK2" s="163"/>
      <c r="QRL2" s="163"/>
      <c r="QRM2" s="163"/>
      <c r="QRN2" s="163"/>
      <c r="QRO2" s="163"/>
      <c r="QRP2" s="163"/>
      <c r="QRQ2" s="163"/>
      <c r="QRR2" s="163"/>
      <c r="QRS2" s="163"/>
      <c r="QRT2" s="163"/>
      <c r="QRU2" s="163"/>
      <c r="QRV2" s="163"/>
      <c r="QRW2" s="163"/>
      <c r="QRX2" s="163"/>
      <c r="QRY2" s="163"/>
      <c r="QRZ2" s="163"/>
      <c r="QSA2" s="163"/>
      <c r="QSB2" s="163"/>
      <c r="QSC2" s="163"/>
      <c r="QSD2" s="163"/>
      <c r="QSE2" s="163"/>
      <c r="QSF2" s="163"/>
      <c r="QSG2" s="163"/>
      <c r="QSH2" s="163"/>
      <c r="QSI2" s="163"/>
      <c r="QSJ2" s="163"/>
      <c r="QSK2" s="163"/>
      <c r="QSL2" s="163"/>
      <c r="QSM2" s="163"/>
      <c r="QSN2" s="163"/>
      <c r="QSO2" s="163"/>
      <c r="QSP2" s="163"/>
      <c r="QSQ2" s="163"/>
      <c r="QSR2" s="163"/>
      <c r="QSS2" s="163"/>
      <c r="QST2" s="163"/>
      <c r="QSU2" s="163"/>
      <c r="QSV2" s="163"/>
      <c r="QSW2" s="163"/>
      <c r="QSX2" s="163"/>
      <c r="QSY2" s="163"/>
      <c r="QSZ2" s="163"/>
      <c r="QTA2" s="163"/>
      <c r="QTB2" s="163"/>
      <c r="QTC2" s="163"/>
      <c r="QTD2" s="163"/>
      <c r="QTE2" s="163"/>
      <c r="QTF2" s="163"/>
      <c r="QTG2" s="163"/>
      <c r="QTH2" s="163"/>
      <c r="QTI2" s="163"/>
      <c r="QTJ2" s="163"/>
      <c r="QTK2" s="163"/>
      <c r="QTL2" s="163"/>
      <c r="QTM2" s="163"/>
      <c r="QTN2" s="163"/>
      <c r="QTO2" s="163"/>
      <c r="QTP2" s="163"/>
      <c r="QTQ2" s="163"/>
      <c r="QTR2" s="163"/>
      <c r="QTS2" s="163"/>
      <c r="QTT2" s="163"/>
      <c r="QTU2" s="163"/>
      <c r="QTV2" s="163"/>
      <c r="QTW2" s="163"/>
      <c r="QTX2" s="163"/>
      <c r="QTY2" s="163"/>
      <c r="QTZ2" s="163"/>
      <c r="QUA2" s="163"/>
      <c r="QUB2" s="163"/>
      <c r="QUC2" s="163"/>
      <c r="QUD2" s="163"/>
      <c r="QUE2" s="163"/>
      <c r="QUF2" s="163"/>
      <c r="QUG2" s="163"/>
      <c r="QUH2" s="163"/>
      <c r="QUI2" s="163"/>
      <c r="QUJ2" s="163"/>
      <c r="QUK2" s="163"/>
      <c r="QUL2" s="163"/>
      <c r="QUM2" s="163"/>
      <c r="QUN2" s="163"/>
      <c r="QUO2" s="163"/>
      <c r="QUP2" s="163"/>
      <c r="QUQ2" s="163"/>
      <c r="QUR2" s="163"/>
      <c r="QUS2" s="163"/>
      <c r="QUT2" s="163"/>
      <c r="QUU2" s="163"/>
      <c r="QUV2" s="163"/>
      <c r="QUW2" s="163"/>
      <c r="QUX2" s="163"/>
      <c r="QUY2" s="163"/>
      <c r="QUZ2" s="163"/>
      <c r="QVA2" s="163"/>
      <c r="QVB2" s="163"/>
      <c r="QVC2" s="163"/>
      <c r="QVD2" s="163"/>
      <c r="QVE2" s="163"/>
      <c r="QVF2" s="163"/>
      <c r="QVG2" s="163"/>
      <c r="QVH2" s="163"/>
      <c r="QVI2" s="163"/>
      <c r="QVJ2" s="163"/>
      <c r="QVK2" s="163"/>
      <c r="QVL2" s="163"/>
      <c r="QVM2" s="163"/>
      <c r="QVN2" s="163"/>
      <c r="QVO2" s="163"/>
      <c r="QVP2" s="163"/>
      <c r="QVQ2" s="163"/>
      <c r="QVR2" s="163"/>
      <c r="QVS2" s="163"/>
      <c r="QVT2" s="163"/>
      <c r="QVU2" s="163"/>
      <c r="QVV2" s="163"/>
      <c r="QVW2" s="163"/>
      <c r="QVX2" s="163"/>
      <c r="QVY2" s="163"/>
      <c r="QVZ2" s="163"/>
      <c r="QWA2" s="163"/>
      <c r="QWB2" s="163"/>
      <c r="QWC2" s="163"/>
      <c r="QWD2" s="163"/>
      <c r="QWE2" s="163"/>
      <c r="QWF2" s="163"/>
      <c r="QWG2" s="163"/>
      <c r="QWH2" s="163"/>
      <c r="QWI2" s="163"/>
      <c r="QWJ2" s="163"/>
      <c r="QWK2" s="163"/>
      <c r="QWL2" s="163"/>
      <c r="QWM2" s="163"/>
      <c r="QWN2" s="163"/>
      <c r="QWO2" s="163"/>
      <c r="QWP2" s="163"/>
      <c r="QWQ2" s="163"/>
      <c r="QWR2" s="163"/>
      <c r="QWS2" s="163"/>
      <c r="QWT2" s="163"/>
      <c r="QWU2" s="163"/>
      <c r="QWV2" s="163"/>
      <c r="QWW2" s="163"/>
      <c r="QWX2" s="163"/>
      <c r="QWY2" s="163"/>
      <c r="QWZ2" s="163"/>
      <c r="QXA2" s="163"/>
      <c r="QXB2" s="163"/>
      <c r="QXC2" s="163"/>
      <c r="QXD2" s="163"/>
      <c r="QXE2" s="163"/>
      <c r="QXF2" s="163"/>
      <c r="QXG2" s="163"/>
      <c r="QXH2" s="163"/>
      <c r="QXI2" s="163"/>
      <c r="QXJ2" s="163"/>
      <c r="QXK2" s="163"/>
      <c r="QXL2" s="163"/>
      <c r="QXM2" s="163"/>
      <c r="QXN2" s="163"/>
      <c r="QXO2" s="163"/>
      <c r="QXP2" s="163"/>
      <c r="QXQ2" s="163"/>
      <c r="QXR2" s="163"/>
      <c r="QXS2" s="163"/>
      <c r="QXT2" s="163"/>
      <c r="QXU2" s="163"/>
      <c r="QXV2" s="163"/>
      <c r="QXW2" s="163"/>
      <c r="QXX2" s="163"/>
      <c r="QXY2" s="163"/>
      <c r="QXZ2" s="163"/>
      <c r="QYA2" s="163"/>
      <c r="QYB2" s="163"/>
      <c r="QYC2" s="163"/>
      <c r="QYD2" s="163"/>
      <c r="QYE2" s="163"/>
      <c r="QYF2" s="163"/>
      <c r="QYG2" s="163"/>
      <c r="QYH2" s="163"/>
      <c r="QYI2" s="163"/>
      <c r="QYJ2" s="163"/>
      <c r="QYK2" s="163"/>
      <c r="QYL2" s="163"/>
      <c r="QYM2" s="163"/>
      <c r="QYN2" s="163"/>
      <c r="QYO2" s="163"/>
      <c r="QYP2" s="163"/>
      <c r="QYQ2" s="163"/>
      <c r="QYR2" s="163"/>
      <c r="QYS2" s="163"/>
      <c r="QYT2" s="163"/>
      <c r="QYU2" s="163"/>
      <c r="QYV2" s="163"/>
      <c r="QYW2" s="163"/>
      <c r="QYX2" s="163"/>
      <c r="QYY2" s="163"/>
      <c r="QYZ2" s="163"/>
      <c r="QZA2" s="163"/>
      <c r="QZB2" s="163"/>
      <c r="QZC2" s="163"/>
      <c r="QZD2" s="163"/>
      <c r="QZE2" s="163"/>
      <c r="QZF2" s="163"/>
      <c r="QZG2" s="163"/>
      <c r="QZH2" s="163"/>
      <c r="QZI2" s="163"/>
      <c r="QZJ2" s="163"/>
      <c r="QZK2" s="163"/>
      <c r="QZL2" s="163"/>
      <c r="QZM2" s="163"/>
      <c r="QZN2" s="163"/>
      <c r="QZO2" s="163"/>
      <c r="QZP2" s="163"/>
      <c r="QZQ2" s="163"/>
      <c r="QZR2" s="163"/>
      <c r="QZS2" s="163"/>
      <c r="QZT2" s="163"/>
      <c r="QZU2" s="163"/>
      <c r="QZV2" s="163"/>
      <c r="QZW2" s="163"/>
      <c r="QZX2" s="163"/>
      <c r="QZY2" s="163"/>
      <c r="QZZ2" s="163"/>
      <c r="RAA2" s="163"/>
      <c r="RAB2" s="163"/>
      <c r="RAC2" s="163"/>
      <c r="RAD2" s="163"/>
      <c r="RAE2" s="163"/>
      <c r="RAF2" s="163"/>
      <c r="RAG2" s="163"/>
      <c r="RAH2" s="163"/>
      <c r="RAI2" s="163"/>
      <c r="RAJ2" s="163"/>
      <c r="RAK2" s="163"/>
      <c r="RAL2" s="163"/>
      <c r="RAM2" s="163"/>
      <c r="RAN2" s="163"/>
      <c r="RAO2" s="163"/>
      <c r="RAP2" s="163"/>
      <c r="RAQ2" s="163"/>
      <c r="RAR2" s="163"/>
      <c r="RAS2" s="163"/>
      <c r="RAT2" s="163"/>
      <c r="RAU2" s="163"/>
      <c r="RAV2" s="163"/>
      <c r="RAW2" s="163"/>
      <c r="RAX2" s="163"/>
      <c r="RAY2" s="163"/>
      <c r="RAZ2" s="163"/>
      <c r="RBA2" s="163"/>
      <c r="RBB2" s="163"/>
      <c r="RBC2" s="163"/>
      <c r="RBD2" s="163"/>
      <c r="RBE2" s="163"/>
      <c r="RBF2" s="163"/>
      <c r="RBG2" s="163"/>
      <c r="RBH2" s="163"/>
      <c r="RBI2" s="163"/>
      <c r="RBJ2" s="163"/>
      <c r="RBK2" s="163"/>
      <c r="RBL2" s="163"/>
      <c r="RBM2" s="163"/>
      <c r="RBN2" s="163"/>
      <c r="RBO2" s="163"/>
      <c r="RBP2" s="163"/>
      <c r="RBQ2" s="163"/>
      <c r="RBR2" s="163"/>
      <c r="RBS2" s="163"/>
      <c r="RBT2" s="163"/>
      <c r="RBU2" s="163"/>
      <c r="RBV2" s="163"/>
      <c r="RBW2" s="163"/>
      <c r="RBX2" s="163"/>
      <c r="RBY2" s="163"/>
      <c r="RBZ2" s="163"/>
      <c r="RCA2" s="163"/>
      <c r="RCB2" s="163"/>
      <c r="RCC2" s="163"/>
      <c r="RCD2" s="163"/>
      <c r="RCE2" s="163"/>
      <c r="RCF2" s="163"/>
      <c r="RCG2" s="163"/>
      <c r="RCH2" s="163"/>
      <c r="RCI2" s="163"/>
      <c r="RCJ2" s="163"/>
      <c r="RCK2" s="163"/>
      <c r="RCL2" s="163"/>
      <c r="RCM2" s="163"/>
      <c r="RCN2" s="163"/>
      <c r="RCO2" s="163"/>
      <c r="RCP2" s="163"/>
      <c r="RCQ2" s="163"/>
      <c r="RCR2" s="163"/>
      <c r="RCS2" s="163"/>
      <c r="RCT2" s="163"/>
      <c r="RCU2" s="163"/>
      <c r="RCV2" s="163"/>
      <c r="RCW2" s="163"/>
      <c r="RCX2" s="163"/>
      <c r="RCY2" s="163"/>
      <c r="RCZ2" s="163"/>
      <c r="RDA2" s="163"/>
      <c r="RDB2" s="163"/>
      <c r="RDC2" s="163"/>
      <c r="RDD2" s="163"/>
      <c r="RDE2" s="163"/>
      <c r="RDF2" s="163"/>
      <c r="RDG2" s="163"/>
      <c r="RDH2" s="163"/>
      <c r="RDI2" s="163"/>
      <c r="RDJ2" s="163"/>
      <c r="RDK2" s="163"/>
      <c r="RDL2" s="163"/>
      <c r="RDM2" s="163"/>
      <c r="RDN2" s="163"/>
      <c r="RDO2" s="163"/>
      <c r="RDP2" s="163"/>
      <c r="RDQ2" s="163"/>
      <c r="RDR2" s="163"/>
      <c r="RDS2" s="163"/>
      <c r="RDT2" s="163"/>
      <c r="RDU2" s="163"/>
      <c r="RDV2" s="163"/>
      <c r="RDW2" s="163"/>
      <c r="RDX2" s="163"/>
      <c r="RDY2" s="163"/>
      <c r="RDZ2" s="163"/>
      <c r="REA2" s="163"/>
      <c r="REB2" s="163"/>
      <c r="REC2" s="163"/>
      <c r="RED2" s="163"/>
      <c r="REE2" s="163"/>
      <c r="REF2" s="163"/>
      <c r="REG2" s="163"/>
      <c r="REH2" s="163"/>
      <c r="REI2" s="163"/>
      <c r="REJ2" s="163"/>
      <c r="REK2" s="163"/>
      <c r="REL2" s="163"/>
      <c r="REM2" s="163"/>
      <c r="REN2" s="163"/>
      <c r="REO2" s="163"/>
      <c r="REP2" s="163"/>
      <c r="REQ2" s="163"/>
      <c r="RER2" s="163"/>
      <c r="RES2" s="163"/>
      <c r="RET2" s="163"/>
      <c r="REU2" s="163"/>
      <c r="REV2" s="163"/>
      <c r="REW2" s="163"/>
      <c r="REX2" s="163"/>
      <c r="REY2" s="163"/>
      <c r="REZ2" s="163"/>
      <c r="RFA2" s="163"/>
      <c r="RFB2" s="163"/>
      <c r="RFC2" s="163"/>
      <c r="RFD2" s="163"/>
      <c r="RFE2" s="163"/>
      <c r="RFF2" s="163"/>
      <c r="RFG2" s="163"/>
      <c r="RFH2" s="163"/>
      <c r="RFI2" s="163"/>
      <c r="RFJ2" s="163"/>
      <c r="RFK2" s="163"/>
      <c r="RFL2" s="163"/>
      <c r="RFM2" s="163"/>
      <c r="RFN2" s="163"/>
      <c r="RFO2" s="163"/>
      <c r="RFP2" s="163"/>
      <c r="RFQ2" s="163"/>
      <c r="RFR2" s="163"/>
      <c r="RFS2" s="163"/>
      <c r="RFT2" s="163"/>
      <c r="RFU2" s="163"/>
      <c r="RFV2" s="163"/>
      <c r="RFW2" s="163"/>
      <c r="RFX2" s="163"/>
      <c r="RFY2" s="163"/>
      <c r="RFZ2" s="163"/>
      <c r="RGA2" s="163"/>
      <c r="RGB2" s="163"/>
      <c r="RGC2" s="163"/>
      <c r="RGD2" s="163"/>
      <c r="RGE2" s="163"/>
      <c r="RGF2" s="163"/>
      <c r="RGG2" s="163"/>
      <c r="RGH2" s="163"/>
      <c r="RGI2" s="163"/>
      <c r="RGJ2" s="163"/>
      <c r="RGK2" s="163"/>
      <c r="RGL2" s="163"/>
      <c r="RGM2" s="163"/>
      <c r="RGN2" s="163"/>
      <c r="RGO2" s="163"/>
      <c r="RGP2" s="163"/>
      <c r="RGQ2" s="163"/>
      <c r="RGR2" s="163"/>
      <c r="RGS2" s="163"/>
      <c r="RGT2" s="163"/>
      <c r="RGU2" s="163"/>
      <c r="RGV2" s="163"/>
      <c r="RGW2" s="163"/>
      <c r="RGX2" s="163"/>
      <c r="RGY2" s="163"/>
      <c r="RGZ2" s="163"/>
      <c r="RHA2" s="163"/>
      <c r="RHB2" s="163"/>
      <c r="RHC2" s="163"/>
      <c r="RHD2" s="163"/>
      <c r="RHE2" s="163"/>
      <c r="RHF2" s="163"/>
      <c r="RHG2" s="163"/>
      <c r="RHH2" s="163"/>
      <c r="RHI2" s="163"/>
      <c r="RHJ2" s="163"/>
      <c r="RHK2" s="163"/>
      <c r="RHL2" s="163"/>
      <c r="RHM2" s="163"/>
      <c r="RHN2" s="163"/>
      <c r="RHO2" s="163"/>
      <c r="RHP2" s="163"/>
      <c r="RHQ2" s="163"/>
      <c r="RHR2" s="163"/>
      <c r="RHS2" s="163"/>
      <c r="RHT2" s="163"/>
      <c r="RHU2" s="163"/>
      <c r="RHV2" s="163"/>
      <c r="RHW2" s="163"/>
      <c r="RHX2" s="163"/>
      <c r="RHY2" s="163"/>
      <c r="RHZ2" s="163"/>
      <c r="RIA2" s="163"/>
      <c r="RIB2" s="163"/>
      <c r="RIC2" s="163"/>
      <c r="RID2" s="163"/>
      <c r="RIE2" s="163"/>
      <c r="RIF2" s="163"/>
      <c r="RIG2" s="163"/>
      <c r="RIH2" s="163"/>
      <c r="RII2" s="163"/>
      <c r="RIJ2" s="163"/>
      <c r="RIK2" s="163"/>
      <c r="RIL2" s="163"/>
      <c r="RIM2" s="163"/>
      <c r="RIN2" s="163"/>
      <c r="RIO2" s="163"/>
      <c r="RIP2" s="163"/>
      <c r="RIQ2" s="163"/>
      <c r="RIR2" s="163"/>
      <c r="RIS2" s="163"/>
      <c r="RIT2" s="163"/>
      <c r="RIU2" s="163"/>
      <c r="RIV2" s="163"/>
      <c r="RIW2" s="163"/>
      <c r="RIX2" s="163"/>
      <c r="RIY2" s="163"/>
      <c r="RIZ2" s="163"/>
      <c r="RJA2" s="163"/>
      <c r="RJB2" s="163"/>
      <c r="RJC2" s="163"/>
      <c r="RJD2" s="163"/>
      <c r="RJE2" s="163"/>
      <c r="RJF2" s="163"/>
      <c r="RJG2" s="163"/>
      <c r="RJH2" s="163"/>
      <c r="RJI2" s="163"/>
      <c r="RJJ2" s="163"/>
      <c r="RJK2" s="163"/>
      <c r="RJL2" s="163"/>
      <c r="RJM2" s="163"/>
      <c r="RJN2" s="163"/>
      <c r="RJO2" s="163"/>
      <c r="RJP2" s="163"/>
      <c r="RJQ2" s="163"/>
      <c r="RJR2" s="163"/>
      <c r="RJS2" s="163"/>
      <c r="RJT2" s="163"/>
      <c r="RJU2" s="163"/>
      <c r="RJV2" s="163"/>
      <c r="RJW2" s="163"/>
      <c r="RJX2" s="163"/>
      <c r="RJY2" s="163"/>
      <c r="RJZ2" s="163"/>
      <c r="RKA2" s="163"/>
      <c r="RKB2" s="163"/>
      <c r="RKC2" s="163"/>
      <c r="RKD2" s="163"/>
      <c r="RKE2" s="163"/>
      <c r="RKF2" s="163"/>
      <c r="RKG2" s="163"/>
      <c r="RKH2" s="163"/>
      <c r="RKI2" s="163"/>
      <c r="RKJ2" s="163"/>
      <c r="RKK2" s="163"/>
      <c r="RKL2" s="163"/>
      <c r="RKM2" s="163"/>
      <c r="RKN2" s="163"/>
      <c r="RKO2" s="163"/>
      <c r="RKP2" s="163"/>
      <c r="RKQ2" s="163"/>
      <c r="RKR2" s="163"/>
      <c r="RKS2" s="163"/>
      <c r="RKT2" s="163"/>
      <c r="RKU2" s="163"/>
      <c r="RKV2" s="163"/>
      <c r="RKW2" s="163"/>
      <c r="RKX2" s="163"/>
      <c r="RKY2" s="163"/>
      <c r="RKZ2" s="163"/>
      <c r="RLA2" s="163"/>
      <c r="RLB2" s="163"/>
      <c r="RLC2" s="163"/>
      <c r="RLD2" s="163"/>
      <c r="RLE2" s="163"/>
      <c r="RLF2" s="163"/>
      <c r="RLG2" s="163"/>
      <c r="RLH2" s="163"/>
      <c r="RLI2" s="163"/>
      <c r="RLJ2" s="163"/>
      <c r="RLK2" s="163"/>
      <c r="RLL2" s="163"/>
      <c r="RLM2" s="163"/>
      <c r="RLN2" s="163"/>
      <c r="RLO2" s="163"/>
      <c r="RLP2" s="163"/>
      <c r="RLQ2" s="163"/>
      <c r="RLR2" s="163"/>
      <c r="RLS2" s="163"/>
      <c r="RLT2" s="163"/>
      <c r="RLU2" s="163"/>
      <c r="RLV2" s="163"/>
      <c r="RLW2" s="163"/>
      <c r="RLX2" s="163"/>
      <c r="RLY2" s="163"/>
      <c r="RLZ2" s="163"/>
      <c r="RMA2" s="163"/>
      <c r="RMB2" s="163"/>
      <c r="RMC2" s="163"/>
      <c r="RMD2" s="163"/>
      <c r="RME2" s="163"/>
      <c r="RMF2" s="163"/>
      <c r="RMG2" s="163"/>
      <c r="RMH2" s="163"/>
      <c r="RMI2" s="163"/>
      <c r="RMJ2" s="163"/>
      <c r="RMK2" s="163"/>
      <c r="RML2" s="163"/>
      <c r="RMM2" s="163"/>
      <c r="RMN2" s="163"/>
      <c r="RMO2" s="163"/>
      <c r="RMP2" s="163"/>
      <c r="RMQ2" s="163"/>
      <c r="RMR2" s="163"/>
      <c r="RMS2" s="163"/>
      <c r="RMT2" s="163"/>
      <c r="RMU2" s="163"/>
      <c r="RMV2" s="163"/>
      <c r="RMW2" s="163"/>
      <c r="RMX2" s="163"/>
      <c r="RMY2" s="163"/>
      <c r="RMZ2" s="163"/>
      <c r="RNA2" s="163"/>
      <c r="RNB2" s="163"/>
      <c r="RNC2" s="163"/>
      <c r="RND2" s="163"/>
      <c r="RNE2" s="163"/>
      <c r="RNF2" s="163"/>
      <c r="RNG2" s="163"/>
      <c r="RNH2" s="163"/>
      <c r="RNI2" s="163"/>
      <c r="RNJ2" s="163"/>
      <c r="RNK2" s="163"/>
      <c r="RNL2" s="163"/>
      <c r="RNM2" s="163"/>
      <c r="RNN2" s="163"/>
      <c r="RNO2" s="163"/>
      <c r="RNP2" s="163"/>
      <c r="RNQ2" s="163"/>
      <c r="RNR2" s="163"/>
      <c r="RNS2" s="163"/>
      <c r="RNT2" s="163"/>
      <c r="RNU2" s="163"/>
      <c r="RNV2" s="163"/>
      <c r="RNW2" s="163"/>
      <c r="RNX2" s="163"/>
      <c r="RNY2" s="163"/>
      <c r="RNZ2" s="163"/>
      <c r="ROA2" s="163"/>
      <c r="ROB2" s="163"/>
      <c r="ROC2" s="163"/>
      <c r="ROD2" s="163"/>
      <c r="ROE2" s="163"/>
      <c r="ROF2" s="163"/>
      <c r="ROG2" s="163"/>
      <c r="ROH2" s="163"/>
      <c r="ROI2" s="163"/>
      <c r="ROJ2" s="163"/>
      <c r="ROK2" s="163"/>
      <c r="ROL2" s="163"/>
      <c r="ROM2" s="163"/>
      <c r="RON2" s="163"/>
      <c r="ROO2" s="163"/>
      <c r="ROP2" s="163"/>
      <c r="ROQ2" s="163"/>
      <c r="ROR2" s="163"/>
      <c r="ROS2" s="163"/>
      <c r="ROT2" s="163"/>
      <c r="ROU2" s="163"/>
      <c r="ROV2" s="163"/>
      <c r="ROW2" s="163"/>
      <c r="ROX2" s="163"/>
      <c r="ROY2" s="163"/>
      <c r="ROZ2" s="163"/>
      <c r="RPA2" s="163"/>
      <c r="RPB2" s="163"/>
      <c r="RPC2" s="163"/>
      <c r="RPD2" s="163"/>
      <c r="RPE2" s="163"/>
      <c r="RPF2" s="163"/>
      <c r="RPG2" s="163"/>
      <c r="RPH2" s="163"/>
      <c r="RPI2" s="163"/>
      <c r="RPJ2" s="163"/>
      <c r="RPK2" s="163"/>
      <c r="RPL2" s="163"/>
      <c r="RPM2" s="163"/>
      <c r="RPN2" s="163"/>
      <c r="RPO2" s="163"/>
      <c r="RPP2" s="163"/>
      <c r="RPQ2" s="163"/>
      <c r="RPR2" s="163"/>
      <c r="RPS2" s="163"/>
      <c r="RPT2" s="163"/>
      <c r="RPU2" s="163"/>
      <c r="RPV2" s="163"/>
      <c r="RPW2" s="163"/>
      <c r="RPX2" s="163"/>
      <c r="RPY2" s="163"/>
      <c r="RPZ2" s="163"/>
      <c r="RQA2" s="163"/>
      <c r="RQB2" s="163"/>
      <c r="RQC2" s="163"/>
      <c r="RQD2" s="163"/>
      <c r="RQE2" s="163"/>
      <c r="RQF2" s="163"/>
      <c r="RQG2" s="163"/>
      <c r="RQH2" s="163"/>
      <c r="RQI2" s="163"/>
      <c r="RQJ2" s="163"/>
      <c r="RQK2" s="163"/>
      <c r="RQL2" s="163"/>
      <c r="RQM2" s="163"/>
      <c r="RQN2" s="163"/>
      <c r="RQO2" s="163"/>
      <c r="RQP2" s="163"/>
      <c r="RQQ2" s="163"/>
      <c r="RQR2" s="163"/>
      <c r="RQS2" s="163"/>
      <c r="RQT2" s="163"/>
      <c r="RQU2" s="163"/>
      <c r="RQV2" s="163"/>
      <c r="RQW2" s="163"/>
      <c r="RQX2" s="163"/>
      <c r="RQY2" s="163"/>
      <c r="RQZ2" s="163"/>
      <c r="RRA2" s="163"/>
      <c r="RRB2" s="163"/>
      <c r="RRC2" s="163"/>
      <c r="RRD2" s="163"/>
      <c r="RRE2" s="163"/>
      <c r="RRF2" s="163"/>
      <c r="RRG2" s="163"/>
      <c r="RRH2" s="163"/>
      <c r="RRI2" s="163"/>
      <c r="RRJ2" s="163"/>
      <c r="RRK2" s="163"/>
      <c r="RRL2" s="163"/>
      <c r="RRM2" s="163"/>
      <c r="RRN2" s="163"/>
      <c r="RRO2" s="163"/>
      <c r="RRP2" s="163"/>
      <c r="RRQ2" s="163"/>
      <c r="RRR2" s="163"/>
      <c r="RRS2" s="163"/>
      <c r="RRT2" s="163"/>
      <c r="RRU2" s="163"/>
      <c r="RRV2" s="163"/>
      <c r="RRW2" s="163"/>
      <c r="RRX2" s="163"/>
      <c r="RRY2" s="163"/>
      <c r="RRZ2" s="163"/>
      <c r="RSA2" s="163"/>
      <c r="RSB2" s="163"/>
      <c r="RSC2" s="163"/>
      <c r="RSD2" s="163"/>
      <c r="RSE2" s="163"/>
      <c r="RSF2" s="163"/>
      <c r="RSG2" s="163"/>
      <c r="RSH2" s="163"/>
      <c r="RSI2" s="163"/>
      <c r="RSJ2" s="163"/>
      <c r="RSK2" s="163"/>
      <c r="RSL2" s="163"/>
      <c r="RSM2" s="163"/>
      <c r="RSN2" s="163"/>
      <c r="RSO2" s="163"/>
      <c r="RSP2" s="163"/>
      <c r="RSQ2" s="163"/>
      <c r="RSR2" s="163"/>
      <c r="RSS2" s="163"/>
      <c r="RST2" s="163"/>
      <c r="RSU2" s="163"/>
      <c r="RSV2" s="163"/>
      <c r="RSW2" s="163"/>
      <c r="RSX2" s="163"/>
      <c r="RSY2" s="163"/>
      <c r="RSZ2" s="163"/>
      <c r="RTA2" s="163"/>
      <c r="RTB2" s="163"/>
      <c r="RTC2" s="163"/>
      <c r="RTD2" s="163"/>
      <c r="RTE2" s="163"/>
      <c r="RTF2" s="163"/>
      <c r="RTG2" s="163"/>
      <c r="RTH2" s="163"/>
      <c r="RTI2" s="163"/>
      <c r="RTJ2" s="163"/>
      <c r="RTK2" s="163"/>
      <c r="RTL2" s="163"/>
      <c r="RTM2" s="163"/>
      <c r="RTN2" s="163"/>
      <c r="RTO2" s="163"/>
      <c r="RTP2" s="163"/>
      <c r="RTQ2" s="163"/>
      <c r="RTR2" s="163"/>
      <c r="RTS2" s="163"/>
      <c r="RTT2" s="163"/>
      <c r="RTU2" s="163"/>
      <c r="RTV2" s="163"/>
      <c r="RTW2" s="163"/>
      <c r="RTX2" s="163"/>
      <c r="RTY2" s="163"/>
      <c r="RTZ2" s="163"/>
      <c r="RUA2" s="163"/>
      <c r="RUB2" s="163"/>
      <c r="RUC2" s="163"/>
      <c r="RUD2" s="163"/>
      <c r="RUE2" s="163"/>
      <c r="RUF2" s="163"/>
      <c r="RUG2" s="163"/>
      <c r="RUH2" s="163"/>
      <c r="RUI2" s="163"/>
      <c r="RUJ2" s="163"/>
      <c r="RUK2" s="163"/>
      <c r="RUL2" s="163"/>
      <c r="RUM2" s="163"/>
      <c r="RUN2" s="163"/>
      <c r="RUO2" s="163"/>
      <c r="RUP2" s="163"/>
      <c r="RUQ2" s="163"/>
      <c r="RUR2" s="163"/>
      <c r="RUS2" s="163"/>
      <c r="RUT2" s="163"/>
      <c r="RUU2" s="163"/>
      <c r="RUV2" s="163"/>
      <c r="RUW2" s="163"/>
      <c r="RUX2" s="163"/>
      <c r="RUY2" s="163"/>
      <c r="RUZ2" s="163"/>
      <c r="RVA2" s="163"/>
      <c r="RVB2" s="163"/>
      <c r="RVC2" s="163"/>
      <c r="RVD2" s="163"/>
      <c r="RVE2" s="163"/>
      <c r="RVF2" s="163"/>
      <c r="RVG2" s="163"/>
      <c r="RVH2" s="163"/>
      <c r="RVI2" s="163"/>
      <c r="RVJ2" s="163"/>
      <c r="RVK2" s="163"/>
      <c r="RVL2" s="163"/>
      <c r="RVM2" s="163"/>
      <c r="RVN2" s="163"/>
      <c r="RVO2" s="163"/>
      <c r="RVP2" s="163"/>
      <c r="RVQ2" s="163"/>
      <c r="RVR2" s="163"/>
      <c r="RVS2" s="163"/>
      <c r="RVT2" s="163"/>
      <c r="RVU2" s="163"/>
      <c r="RVV2" s="163"/>
      <c r="RVW2" s="163"/>
      <c r="RVX2" s="163"/>
      <c r="RVY2" s="163"/>
      <c r="RVZ2" s="163"/>
      <c r="RWA2" s="163"/>
      <c r="RWB2" s="163"/>
      <c r="RWC2" s="163"/>
      <c r="RWD2" s="163"/>
      <c r="RWE2" s="163"/>
      <c r="RWF2" s="163"/>
      <c r="RWG2" s="163"/>
      <c r="RWH2" s="163"/>
      <c r="RWI2" s="163"/>
      <c r="RWJ2" s="163"/>
      <c r="RWK2" s="163"/>
      <c r="RWL2" s="163"/>
      <c r="RWM2" s="163"/>
      <c r="RWN2" s="163"/>
      <c r="RWO2" s="163"/>
      <c r="RWP2" s="163"/>
      <c r="RWQ2" s="163"/>
      <c r="RWR2" s="163"/>
      <c r="RWS2" s="163"/>
      <c r="RWT2" s="163"/>
      <c r="RWU2" s="163"/>
      <c r="RWV2" s="163"/>
      <c r="RWW2" s="163"/>
      <c r="RWX2" s="163"/>
      <c r="RWY2" s="163"/>
      <c r="RWZ2" s="163"/>
      <c r="RXA2" s="163"/>
      <c r="RXB2" s="163"/>
      <c r="RXC2" s="163"/>
      <c r="RXD2" s="163"/>
      <c r="RXE2" s="163"/>
      <c r="RXF2" s="163"/>
      <c r="RXG2" s="163"/>
      <c r="RXH2" s="163"/>
      <c r="RXI2" s="163"/>
      <c r="RXJ2" s="163"/>
      <c r="RXK2" s="163"/>
      <c r="RXL2" s="163"/>
      <c r="RXM2" s="163"/>
      <c r="RXN2" s="163"/>
      <c r="RXO2" s="163"/>
      <c r="RXP2" s="163"/>
      <c r="RXQ2" s="163"/>
      <c r="RXR2" s="163"/>
      <c r="RXS2" s="163"/>
      <c r="RXT2" s="163"/>
      <c r="RXU2" s="163"/>
      <c r="RXV2" s="163"/>
      <c r="RXW2" s="163"/>
      <c r="RXX2" s="163"/>
      <c r="RXY2" s="163"/>
      <c r="RXZ2" s="163"/>
      <c r="RYA2" s="163"/>
      <c r="RYB2" s="163"/>
      <c r="RYC2" s="163"/>
      <c r="RYD2" s="163"/>
      <c r="RYE2" s="163"/>
      <c r="RYF2" s="163"/>
      <c r="RYG2" s="163"/>
      <c r="RYH2" s="163"/>
      <c r="RYI2" s="163"/>
      <c r="RYJ2" s="163"/>
      <c r="RYK2" s="163"/>
      <c r="RYL2" s="163"/>
      <c r="RYM2" s="163"/>
      <c r="RYN2" s="163"/>
      <c r="RYO2" s="163"/>
      <c r="RYP2" s="163"/>
      <c r="RYQ2" s="163"/>
      <c r="RYR2" s="163"/>
      <c r="RYS2" s="163"/>
      <c r="RYT2" s="163"/>
      <c r="RYU2" s="163"/>
      <c r="RYV2" s="163"/>
      <c r="RYW2" s="163"/>
      <c r="RYX2" s="163"/>
      <c r="RYY2" s="163"/>
      <c r="RYZ2" s="163"/>
      <c r="RZA2" s="163"/>
      <c r="RZB2" s="163"/>
      <c r="RZC2" s="163"/>
      <c r="RZD2" s="163"/>
      <c r="RZE2" s="163"/>
      <c r="RZF2" s="163"/>
      <c r="RZG2" s="163"/>
      <c r="RZH2" s="163"/>
      <c r="RZI2" s="163"/>
      <c r="RZJ2" s="163"/>
      <c r="RZK2" s="163"/>
      <c r="RZL2" s="163"/>
      <c r="RZM2" s="163"/>
      <c r="RZN2" s="163"/>
      <c r="RZO2" s="163"/>
      <c r="RZP2" s="163"/>
      <c r="RZQ2" s="163"/>
      <c r="RZR2" s="163"/>
      <c r="RZS2" s="163"/>
      <c r="RZT2" s="163"/>
      <c r="RZU2" s="163"/>
      <c r="RZV2" s="163"/>
      <c r="RZW2" s="163"/>
      <c r="RZX2" s="163"/>
      <c r="RZY2" s="163"/>
      <c r="RZZ2" s="163"/>
      <c r="SAA2" s="163"/>
      <c r="SAB2" s="163"/>
      <c r="SAC2" s="163"/>
      <c r="SAD2" s="163"/>
      <c r="SAE2" s="163"/>
      <c r="SAF2" s="163"/>
      <c r="SAG2" s="163"/>
      <c r="SAH2" s="163"/>
      <c r="SAI2" s="163"/>
      <c r="SAJ2" s="163"/>
      <c r="SAK2" s="163"/>
      <c r="SAL2" s="163"/>
      <c r="SAM2" s="163"/>
      <c r="SAN2" s="163"/>
      <c r="SAO2" s="163"/>
      <c r="SAP2" s="163"/>
      <c r="SAQ2" s="163"/>
      <c r="SAR2" s="163"/>
      <c r="SAS2" s="163"/>
      <c r="SAT2" s="163"/>
      <c r="SAU2" s="163"/>
      <c r="SAV2" s="163"/>
      <c r="SAW2" s="163"/>
      <c r="SAX2" s="163"/>
      <c r="SAY2" s="163"/>
      <c r="SAZ2" s="163"/>
      <c r="SBA2" s="163"/>
      <c r="SBB2" s="163"/>
      <c r="SBC2" s="163"/>
      <c r="SBD2" s="163"/>
      <c r="SBE2" s="163"/>
      <c r="SBF2" s="163"/>
      <c r="SBG2" s="163"/>
      <c r="SBH2" s="163"/>
      <c r="SBI2" s="163"/>
      <c r="SBJ2" s="163"/>
      <c r="SBK2" s="163"/>
      <c r="SBL2" s="163"/>
      <c r="SBM2" s="163"/>
      <c r="SBN2" s="163"/>
      <c r="SBO2" s="163"/>
      <c r="SBP2" s="163"/>
      <c r="SBQ2" s="163"/>
      <c r="SBR2" s="163"/>
      <c r="SBS2" s="163"/>
      <c r="SBT2" s="163"/>
      <c r="SBU2" s="163"/>
      <c r="SBV2" s="163"/>
      <c r="SBW2" s="163"/>
      <c r="SBX2" s="163"/>
      <c r="SBY2" s="163"/>
      <c r="SBZ2" s="163"/>
      <c r="SCA2" s="163"/>
      <c r="SCB2" s="163"/>
      <c r="SCC2" s="163"/>
      <c r="SCD2" s="163"/>
      <c r="SCE2" s="163"/>
      <c r="SCF2" s="163"/>
      <c r="SCG2" s="163"/>
      <c r="SCH2" s="163"/>
      <c r="SCI2" s="163"/>
      <c r="SCJ2" s="163"/>
      <c r="SCK2" s="163"/>
      <c r="SCL2" s="163"/>
      <c r="SCM2" s="163"/>
      <c r="SCN2" s="163"/>
      <c r="SCO2" s="163"/>
      <c r="SCP2" s="163"/>
      <c r="SCQ2" s="163"/>
      <c r="SCR2" s="163"/>
      <c r="SCS2" s="163"/>
      <c r="SCT2" s="163"/>
      <c r="SCU2" s="163"/>
      <c r="SCV2" s="163"/>
      <c r="SCW2" s="163"/>
      <c r="SCX2" s="163"/>
      <c r="SCY2" s="163"/>
      <c r="SCZ2" s="163"/>
      <c r="SDA2" s="163"/>
      <c r="SDB2" s="163"/>
      <c r="SDC2" s="163"/>
      <c r="SDD2" s="163"/>
      <c r="SDE2" s="163"/>
      <c r="SDF2" s="163"/>
      <c r="SDG2" s="163"/>
      <c r="SDH2" s="163"/>
      <c r="SDI2" s="163"/>
      <c r="SDJ2" s="163"/>
      <c r="SDK2" s="163"/>
      <c r="SDL2" s="163"/>
      <c r="SDM2" s="163"/>
      <c r="SDN2" s="163"/>
      <c r="SDO2" s="163"/>
      <c r="SDP2" s="163"/>
      <c r="SDQ2" s="163"/>
      <c r="SDR2" s="163"/>
      <c r="SDS2" s="163"/>
      <c r="SDT2" s="163"/>
      <c r="SDU2" s="163"/>
      <c r="SDV2" s="163"/>
      <c r="SDW2" s="163"/>
      <c r="SDX2" s="163"/>
      <c r="SDY2" s="163"/>
      <c r="SDZ2" s="163"/>
      <c r="SEA2" s="163"/>
      <c r="SEB2" s="163"/>
      <c r="SEC2" s="163"/>
      <c r="SED2" s="163"/>
      <c r="SEE2" s="163"/>
      <c r="SEF2" s="163"/>
      <c r="SEG2" s="163"/>
      <c r="SEH2" s="163"/>
      <c r="SEI2" s="163"/>
      <c r="SEJ2" s="163"/>
      <c r="SEK2" s="163"/>
      <c r="SEL2" s="163"/>
      <c r="SEM2" s="163"/>
      <c r="SEN2" s="163"/>
      <c r="SEO2" s="163"/>
      <c r="SEP2" s="163"/>
      <c r="SEQ2" s="163"/>
      <c r="SER2" s="163"/>
      <c r="SES2" s="163"/>
      <c r="SET2" s="163"/>
      <c r="SEU2" s="163"/>
      <c r="SEV2" s="163"/>
      <c r="SEW2" s="163"/>
      <c r="SEX2" s="163"/>
      <c r="SEY2" s="163"/>
      <c r="SEZ2" s="163"/>
      <c r="SFA2" s="163"/>
      <c r="SFB2" s="163"/>
      <c r="SFC2" s="163"/>
      <c r="SFD2" s="163"/>
      <c r="SFE2" s="163"/>
      <c r="SFF2" s="163"/>
      <c r="SFG2" s="163"/>
      <c r="SFH2" s="163"/>
      <c r="SFI2" s="163"/>
      <c r="SFJ2" s="163"/>
      <c r="SFK2" s="163"/>
      <c r="SFL2" s="163"/>
      <c r="SFM2" s="163"/>
      <c r="SFN2" s="163"/>
      <c r="SFO2" s="163"/>
      <c r="SFP2" s="163"/>
      <c r="SFQ2" s="163"/>
      <c r="SFR2" s="163"/>
      <c r="SFS2" s="163"/>
      <c r="SFT2" s="163"/>
      <c r="SFU2" s="163"/>
      <c r="SFV2" s="163"/>
      <c r="SFW2" s="163"/>
      <c r="SFX2" s="163"/>
      <c r="SFY2" s="163"/>
      <c r="SFZ2" s="163"/>
      <c r="SGA2" s="163"/>
      <c r="SGB2" s="163"/>
      <c r="SGC2" s="163"/>
      <c r="SGD2" s="163"/>
      <c r="SGE2" s="163"/>
      <c r="SGF2" s="163"/>
      <c r="SGG2" s="163"/>
      <c r="SGH2" s="163"/>
      <c r="SGI2" s="163"/>
      <c r="SGJ2" s="163"/>
      <c r="SGK2" s="163"/>
      <c r="SGL2" s="163"/>
      <c r="SGM2" s="163"/>
      <c r="SGN2" s="163"/>
      <c r="SGO2" s="163"/>
      <c r="SGP2" s="163"/>
      <c r="SGQ2" s="163"/>
      <c r="SGR2" s="163"/>
      <c r="SGS2" s="163"/>
      <c r="SGT2" s="163"/>
      <c r="SGU2" s="163"/>
      <c r="SGV2" s="163"/>
      <c r="SGW2" s="163"/>
      <c r="SGX2" s="163"/>
      <c r="SGY2" s="163"/>
      <c r="SGZ2" s="163"/>
      <c r="SHA2" s="163"/>
      <c r="SHB2" s="163"/>
      <c r="SHC2" s="163"/>
      <c r="SHD2" s="163"/>
      <c r="SHE2" s="163"/>
      <c r="SHF2" s="163"/>
      <c r="SHG2" s="163"/>
      <c r="SHH2" s="163"/>
      <c r="SHI2" s="163"/>
      <c r="SHJ2" s="163"/>
      <c r="SHK2" s="163"/>
      <c r="SHL2" s="163"/>
      <c r="SHM2" s="163"/>
      <c r="SHN2" s="163"/>
      <c r="SHO2" s="163"/>
      <c r="SHP2" s="163"/>
      <c r="SHQ2" s="163"/>
      <c r="SHR2" s="163"/>
      <c r="SHS2" s="163"/>
      <c r="SHT2" s="163"/>
      <c r="SHU2" s="163"/>
      <c r="SHV2" s="163"/>
      <c r="SHW2" s="163"/>
      <c r="SHX2" s="163"/>
      <c r="SHY2" s="163"/>
      <c r="SHZ2" s="163"/>
      <c r="SIA2" s="163"/>
      <c r="SIB2" s="163"/>
      <c r="SIC2" s="163"/>
      <c r="SID2" s="163"/>
      <c r="SIE2" s="163"/>
      <c r="SIF2" s="163"/>
      <c r="SIG2" s="163"/>
      <c r="SIH2" s="163"/>
      <c r="SII2" s="163"/>
      <c r="SIJ2" s="163"/>
      <c r="SIK2" s="163"/>
      <c r="SIL2" s="163"/>
      <c r="SIM2" s="163"/>
      <c r="SIN2" s="163"/>
      <c r="SIO2" s="163"/>
      <c r="SIP2" s="163"/>
      <c r="SIQ2" s="163"/>
      <c r="SIR2" s="163"/>
      <c r="SIS2" s="163"/>
      <c r="SIT2" s="163"/>
      <c r="SIU2" s="163"/>
      <c r="SIV2" s="163"/>
      <c r="SIW2" s="163"/>
      <c r="SIX2" s="163"/>
      <c r="SIY2" s="163"/>
      <c r="SIZ2" s="163"/>
      <c r="SJA2" s="163"/>
      <c r="SJB2" s="163"/>
      <c r="SJC2" s="163"/>
      <c r="SJD2" s="163"/>
      <c r="SJE2" s="163"/>
      <c r="SJF2" s="163"/>
      <c r="SJG2" s="163"/>
      <c r="SJH2" s="163"/>
      <c r="SJI2" s="163"/>
      <c r="SJJ2" s="163"/>
      <c r="SJK2" s="163"/>
      <c r="SJL2" s="163"/>
      <c r="SJM2" s="163"/>
      <c r="SJN2" s="163"/>
      <c r="SJO2" s="163"/>
      <c r="SJP2" s="163"/>
      <c r="SJQ2" s="163"/>
      <c r="SJR2" s="163"/>
      <c r="SJS2" s="163"/>
      <c r="SJT2" s="163"/>
      <c r="SJU2" s="163"/>
      <c r="SJV2" s="163"/>
      <c r="SJW2" s="163"/>
      <c r="SJX2" s="163"/>
      <c r="SJY2" s="163"/>
      <c r="SJZ2" s="163"/>
      <c r="SKA2" s="163"/>
      <c r="SKB2" s="163"/>
      <c r="SKC2" s="163"/>
      <c r="SKD2" s="163"/>
      <c r="SKE2" s="163"/>
      <c r="SKF2" s="163"/>
      <c r="SKG2" s="163"/>
      <c r="SKH2" s="163"/>
      <c r="SKI2" s="163"/>
      <c r="SKJ2" s="163"/>
      <c r="SKK2" s="163"/>
      <c r="SKL2" s="163"/>
      <c r="SKM2" s="163"/>
      <c r="SKN2" s="163"/>
      <c r="SKO2" s="163"/>
      <c r="SKP2" s="163"/>
      <c r="SKQ2" s="163"/>
      <c r="SKR2" s="163"/>
      <c r="SKS2" s="163"/>
      <c r="SKT2" s="163"/>
      <c r="SKU2" s="163"/>
      <c r="SKV2" s="163"/>
      <c r="SKW2" s="163"/>
      <c r="SKX2" s="163"/>
      <c r="SKY2" s="163"/>
      <c r="SKZ2" s="163"/>
      <c r="SLA2" s="163"/>
      <c r="SLB2" s="163"/>
      <c r="SLC2" s="163"/>
      <c r="SLD2" s="163"/>
      <c r="SLE2" s="163"/>
      <c r="SLF2" s="163"/>
      <c r="SLG2" s="163"/>
      <c r="SLH2" s="163"/>
      <c r="SLI2" s="163"/>
      <c r="SLJ2" s="163"/>
      <c r="SLK2" s="163"/>
      <c r="SLL2" s="163"/>
      <c r="SLM2" s="163"/>
      <c r="SLN2" s="163"/>
      <c r="SLO2" s="163"/>
      <c r="SLP2" s="163"/>
      <c r="SLQ2" s="163"/>
      <c r="SLR2" s="163"/>
      <c r="SLS2" s="163"/>
      <c r="SLT2" s="163"/>
      <c r="SLU2" s="163"/>
      <c r="SLV2" s="163"/>
      <c r="SLW2" s="163"/>
      <c r="SLX2" s="163"/>
      <c r="SLY2" s="163"/>
      <c r="SLZ2" s="163"/>
      <c r="SMA2" s="163"/>
      <c r="SMB2" s="163"/>
      <c r="SMC2" s="163"/>
      <c r="SMD2" s="163"/>
      <c r="SME2" s="163"/>
      <c r="SMF2" s="163"/>
      <c r="SMG2" s="163"/>
      <c r="SMH2" s="163"/>
      <c r="SMI2" s="163"/>
      <c r="SMJ2" s="163"/>
      <c r="SMK2" s="163"/>
      <c r="SML2" s="163"/>
      <c r="SMM2" s="163"/>
      <c r="SMN2" s="163"/>
      <c r="SMO2" s="163"/>
      <c r="SMP2" s="163"/>
      <c r="SMQ2" s="163"/>
      <c r="SMR2" s="163"/>
      <c r="SMS2" s="163"/>
      <c r="SMT2" s="163"/>
      <c r="SMU2" s="163"/>
      <c r="SMV2" s="163"/>
      <c r="SMW2" s="163"/>
      <c r="SMX2" s="163"/>
      <c r="SMY2" s="163"/>
      <c r="SMZ2" s="163"/>
      <c r="SNA2" s="163"/>
      <c r="SNB2" s="163"/>
      <c r="SNC2" s="163"/>
      <c r="SND2" s="163"/>
      <c r="SNE2" s="163"/>
      <c r="SNF2" s="163"/>
      <c r="SNG2" s="163"/>
      <c r="SNH2" s="163"/>
      <c r="SNI2" s="163"/>
      <c r="SNJ2" s="163"/>
      <c r="SNK2" s="163"/>
      <c r="SNL2" s="163"/>
      <c r="SNM2" s="163"/>
      <c r="SNN2" s="163"/>
      <c r="SNO2" s="163"/>
      <c r="SNP2" s="163"/>
      <c r="SNQ2" s="163"/>
      <c r="SNR2" s="163"/>
      <c r="SNS2" s="163"/>
      <c r="SNT2" s="163"/>
      <c r="SNU2" s="163"/>
      <c r="SNV2" s="163"/>
      <c r="SNW2" s="163"/>
      <c r="SNX2" s="163"/>
      <c r="SNY2" s="163"/>
      <c r="SNZ2" s="163"/>
      <c r="SOA2" s="163"/>
      <c r="SOB2" s="163"/>
      <c r="SOC2" s="163"/>
      <c r="SOD2" s="163"/>
      <c r="SOE2" s="163"/>
      <c r="SOF2" s="163"/>
      <c r="SOG2" s="163"/>
      <c r="SOH2" s="163"/>
      <c r="SOI2" s="163"/>
      <c r="SOJ2" s="163"/>
      <c r="SOK2" s="163"/>
      <c r="SOL2" s="163"/>
      <c r="SOM2" s="163"/>
      <c r="SON2" s="163"/>
      <c r="SOO2" s="163"/>
      <c r="SOP2" s="163"/>
      <c r="SOQ2" s="163"/>
      <c r="SOR2" s="163"/>
      <c r="SOS2" s="163"/>
      <c r="SOT2" s="163"/>
      <c r="SOU2" s="163"/>
      <c r="SOV2" s="163"/>
      <c r="SOW2" s="163"/>
      <c r="SOX2" s="163"/>
      <c r="SOY2" s="163"/>
      <c r="SOZ2" s="163"/>
      <c r="SPA2" s="163"/>
      <c r="SPB2" s="163"/>
      <c r="SPC2" s="163"/>
      <c r="SPD2" s="163"/>
      <c r="SPE2" s="163"/>
      <c r="SPF2" s="163"/>
      <c r="SPG2" s="163"/>
      <c r="SPH2" s="163"/>
      <c r="SPI2" s="163"/>
      <c r="SPJ2" s="163"/>
      <c r="SPK2" s="163"/>
      <c r="SPL2" s="163"/>
      <c r="SPM2" s="163"/>
      <c r="SPN2" s="163"/>
      <c r="SPO2" s="163"/>
      <c r="SPP2" s="163"/>
      <c r="SPQ2" s="163"/>
      <c r="SPR2" s="163"/>
      <c r="SPS2" s="163"/>
      <c r="SPT2" s="163"/>
      <c r="SPU2" s="163"/>
      <c r="SPV2" s="163"/>
      <c r="SPW2" s="163"/>
      <c r="SPX2" s="163"/>
      <c r="SPY2" s="163"/>
      <c r="SPZ2" s="163"/>
      <c r="SQA2" s="163"/>
      <c r="SQB2" s="163"/>
      <c r="SQC2" s="163"/>
      <c r="SQD2" s="163"/>
      <c r="SQE2" s="163"/>
      <c r="SQF2" s="163"/>
      <c r="SQG2" s="163"/>
      <c r="SQH2" s="163"/>
      <c r="SQI2" s="163"/>
      <c r="SQJ2" s="163"/>
      <c r="SQK2" s="163"/>
      <c r="SQL2" s="163"/>
      <c r="SQM2" s="163"/>
      <c r="SQN2" s="163"/>
      <c r="SQO2" s="163"/>
      <c r="SQP2" s="163"/>
      <c r="SQQ2" s="163"/>
      <c r="SQR2" s="163"/>
      <c r="SQS2" s="163"/>
      <c r="SQT2" s="163"/>
      <c r="SQU2" s="163"/>
      <c r="SQV2" s="163"/>
      <c r="SQW2" s="163"/>
      <c r="SQX2" s="163"/>
      <c r="SQY2" s="163"/>
      <c r="SQZ2" s="163"/>
      <c r="SRA2" s="163"/>
      <c r="SRB2" s="163"/>
      <c r="SRC2" s="163"/>
      <c r="SRD2" s="163"/>
      <c r="SRE2" s="163"/>
      <c r="SRF2" s="163"/>
      <c r="SRG2" s="163"/>
      <c r="SRH2" s="163"/>
      <c r="SRI2" s="163"/>
      <c r="SRJ2" s="163"/>
      <c r="SRK2" s="163"/>
      <c r="SRL2" s="163"/>
      <c r="SRM2" s="163"/>
      <c r="SRN2" s="163"/>
      <c r="SRO2" s="163"/>
      <c r="SRP2" s="163"/>
      <c r="SRQ2" s="163"/>
      <c r="SRR2" s="163"/>
      <c r="SRS2" s="163"/>
      <c r="SRT2" s="163"/>
      <c r="SRU2" s="163"/>
      <c r="SRV2" s="163"/>
      <c r="SRW2" s="163"/>
      <c r="SRX2" s="163"/>
      <c r="SRY2" s="163"/>
      <c r="SRZ2" s="163"/>
      <c r="SSA2" s="163"/>
      <c r="SSB2" s="163"/>
      <c r="SSC2" s="163"/>
      <c r="SSD2" s="163"/>
      <c r="SSE2" s="163"/>
      <c r="SSF2" s="163"/>
      <c r="SSG2" s="163"/>
      <c r="SSH2" s="163"/>
      <c r="SSI2" s="163"/>
      <c r="SSJ2" s="163"/>
      <c r="SSK2" s="163"/>
      <c r="SSL2" s="163"/>
      <c r="SSM2" s="163"/>
      <c r="SSN2" s="163"/>
      <c r="SSO2" s="163"/>
      <c r="SSP2" s="163"/>
      <c r="SSQ2" s="163"/>
      <c r="SSR2" s="163"/>
      <c r="SSS2" s="163"/>
      <c r="SST2" s="163"/>
      <c r="SSU2" s="163"/>
      <c r="SSV2" s="163"/>
      <c r="SSW2" s="163"/>
      <c r="SSX2" s="163"/>
      <c r="SSY2" s="163"/>
      <c r="SSZ2" s="163"/>
      <c r="STA2" s="163"/>
      <c r="STB2" s="163"/>
      <c r="STC2" s="163"/>
      <c r="STD2" s="163"/>
      <c r="STE2" s="163"/>
      <c r="STF2" s="163"/>
      <c r="STG2" s="163"/>
      <c r="STH2" s="163"/>
      <c r="STI2" s="163"/>
      <c r="STJ2" s="163"/>
      <c r="STK2" s="163"/>
      <c r="STL2" s="163"/>
      <c r="STM2" s="163"/>
      <c r="STN2" s="163"/>
      <c r="STO2" s="163"/>
      <c r="STP2" s="163"/>
      <c r="STQ2" s="163"/>
      <c r="STR2" s="163"/>
      <c r="STS2" s="163"/>
      <c r="STT2" s="163"/>
      <c r="STU2" s="163"/>
      <c r="STV2" s="163"/>
      <c r="STW2" s="163"/>
      <c r="STX2" s="163"/>
      <c r="STY2" s="163"/>
      <c r="STZ2" s="163"/>
      <c r="SUA2" s="163"/>
      <c r="SUB2" s="163"/>
      <c r="SUC2" s="163"/>
      <c r="SUD2" s="163"/>
      <c r="SUE2" s="163"/>
      <c r="SUF2" s="163"/>
      <c r="SUG2" s="163"/>
      <c r="SUH2" s="163"/>
      <c r="SUI2" s="163"/>
      <c r="SUJ2" s="163"/>
      <c r="SUK2" s="163"/>
      <c r="SUL2" s="163"/>
      <c r="SUM2" s="163"/>
      <c r="SUN2" s="163"/>
      <c r="SUO2" s="163"/>
      <c r="SUP2" s="163"/>
      <c r="SUQ2" s="163"/>
      <c r="SUR2" s="163"/>
      <c r="SUS2" s="163"/>
      <c r="SUT2" s="163"/>
      <c r="SUU2" s="163"/>
      <c r="SUV2" s="163"/>
      <c r="SUW2" s="163"/>
      <c r="SUX2" s="163"/>
      <c r="SUY2" s="163"/>
      <c r="SUZ2" s="163"/>
      <c r="SVA2" s="163"/>
      <c r="SVB2" s="163"/>
      <c r="SVC2" s="163"/>
      <c r="SVD2" s="163"/>
      <c r="SVE2" s="163"/>
      <c r="SVF2" s="163"/>
      <c r="SVG2" s="163"/>
      <c r="SVH2" s="163"/>
      <c r="SVI2" s="163"/>
      <c r="SVJ2" s="163"/>
      <c r="SVK2" s="163"/>
      <c r="SVL2" s="163"/>
      <c r="SVM2" s="163"/>
      <c r="SVN2" s="163"/>
      <c r="SVO2" s="163"/>
      <c r="SVP2" s="163"/>
      <c r="SVQ2" s="163"/>
      <c r="SVR2" s="163"/>
      <c r="SVS2" s="163"/>
      <c r="SVT2" s="163"/>
      <c r="SVU2" s="163"/>
      <c r="SVV2" s="163"/>
      <c r="SVW2" s="163"/>
      <c r="SVX2" s="163"/>
      <c r="SVY2" s="163"/>
      <c r="SVZ2" s="163"/>
      <c r="SWA2" s="163"/>
      <c r="SWB2" s="163"/>
      <c r="SWC2" s="163"/>
      <c r="SWD2" s="163"/>
      <c r="SWE2" s="163"/>
      <c r="SWF2" s="163"/>
      <c r="SWG2" s="163"/>
      <c r="SWH2" s="163"/>
      <c r="SWI2" s="163"/>
      <c r="SWJ2" s="163"/>
      <c r="SWK2" s="163"/>
      <c r="SWL2" s="163"/>
      <c r="SWM2" s="163"/>
      <c r="SWN2" s="163"/>
      <c r="SWO2" s="163"/>
      <c r="SWP2" s="163"/>
      <c r="SWQ2" s="163"/>
      <c r="SWR2" s="163"/>
      <c r="SWS2" s="163"/>
      <c r="SWT2" s="163"/>
      <c r="SWU2" s="163"/>
      <c r="SWV2" s="163"/>
      <c r="SWW2" s="163"/>
      <c r="SWX2" s="163"/>
      <c r="SWY2" s="163"/>
      <c r="SWZ2" s="163"/>
      <c r="SXA2" s="163"/>
      <c r="SXB2" s="163"/>
      <c r="SXC2" s="163"/>
      <c r="SXD2" s="163"/>
      <c r="SXE2" s="163"/>
      <c r="SXF2" s="163"/>
      <c r="SXG2" s="163"/>
      <c r="SXH2" s="163"/>
      <c r="SXI2" s="163"/>
      <c r="SXJ2" s="163"/>
      <c r="SXK2" s="163"/>
      <c r="SXL2" s="163"/>
      <c r="SXM2" s="163"/>
      <c r="SXN2" s="163"/>
      <c r="SXO2" s="163"/>
      <c r="SXP2" s="163"/>
      <c r="SXQ2" s="163"/>
      <c r="SXR2" s="163"/>
      <c r="SXS2" s="163"/>
      <c r="SXT2" s="163"/>
      <c r="SXU2" s="163"/>
      <c r="SXV2" s="163"/>
      <c r="SXW2" s="163"/>
      <c r="SXX2" s="163"/>
      <c r="SXY2" s="163"/>
      <c r="SXZ2" s="163"/>
      <c r="SYA2" s="163"/>
      <c r="SYB2" s="163"/>
      <c r="SYC2" s="163"/>
      <c r="SYD2" s="163"/>
      <c r="SYE2" s="163"/>
      <c r="SYF2" s="163"/>
      <c r="SYG2" s="163"/>
      <c r="SYH2" s="163"/>
      <c r="SYI2" s="163"/>
      <c r="SYJ2" s="163"/>
      <c r="SYK2" s="163"/>
      <c r="SYL2" s="163"/>
      <c r="SYM2" s="163"/>
      <c r="SYN2" s="163"/>
      <c r="SYO2" s="163"/>
      <c r="SYP2" s="163"/>
      <c r="SYQ2" s="163"/>
      <c r="SYR2" s="163"/>
      <c r="SYS2" s="163"/>
      <c r="SYT2" s="163"/>
      <c r="SYU2" s="163"/>
      <c r="SYV2" s="163"/>
      <c r="SYW2" s="163"/>
      <c r="SYX2" s="163"/>
      <c r="SYY2" s="163"/>
      <c r="SYZ2" s="163"/>
      <c r="SZA2" s="163"/>
      <c r="SZB2" s="163"/>
      <c r="SZC2" s="163"/>
      <c r="SZD2" s="163"/>
      <c r="SZE2" s="163"/>
      <c r="SZF2" s="163"/>
      <c r="SZG2" s="163"/>
      <c r="SZH2" s="163"/>
      <c r="SZI2" s="163"/>
      <c r="SZJ2" s="163"/>
      <c r="SZK2" s="163"/>
      <c r="SZL2" s="163"/>
      <c r="SZM2" s="163"/>
      <c r="SZN2" s="163"/>
      <c r="SZO2" s="163"/>
      <c r="SZP2" s="163"/>
      <c r="SZQ2" s="163"/>
      <c r="SZR2" s="163"/>
      <c r="SZS2" s="163"/>
      <c r="SZT2" s="163"/>
      <c r="SZU2" s="163"/>
      <c r="SZV2" s="163"/>
      <c r="SZW2" s="163"/>
      <c r="SZX2" s="163"/>
      <c r="SZY2" s="163"/>
      <c r="SZZ2" s="163"/>
      <c r="TAA2" s="163"/>
      <c r="TAB2" s="163"/>
      <c r="TAC2" s="163"/>
      <c r="TAD2" s="163"/>
      <c r="TAE2" s="163"/>
      <c r="TAF2" s="163"/>
      <c r="TAG2" s="163"/>
      <c r="TAH2" s="163"/>
      <c r="TAI2" s="163"/>
      <c r="TAJ2" s="163"/>
      <c r="TAK2" s="163"/>
      <c r="TAL2" s="163"/>
      <c r="TAM2" s="163"/>
      <c r="TAN2" s="163"/>
      <c r="TAO2" s="163"/>
      <c r="TAP2" s="163"/>
      <c r="TAQ2" s="163"/>
      <c r="TAR2" s="163"/>
      <c r="TAS2" s="163"/>
      <c r="TAT2" s="163"/>
      <c r="TAU2" s="163"/>
      <c r="TAV2" s="163"/>
      <c r="TAW2" s="163"/>
      <c r="TAX2" s="163"/>
      <c r="TAY2" s="163"/>
      <c r="TAZ2" s="163"/>
      <c r="TBA2" s="163"/>
      <c r="TBB2" s="163"/>
      <c r="TBC2" s="163"/>
      <c r="TBD2" s="163"/>
      <c r="TBE2" s="163"/>
      <c r="TBF2" s="163"/>
      <c r="TBG2" s="163"/>
      <c r="TBH2" s="163"/>
      <c r="TBI2" s="163"/>
      <c r="TBJ2" s="163"/>
      <c r="TBK2" s="163"/>
      <c r="TBL2" s="163"/>
      <c r="TBM2" s="163"/>
      <c r="TBN2" s="163"/>
      <c r="TBO2" s="163"/>
      <c r="TBP2" s="163"/>
      <c r="TBQ2" s="163"/>
      <c r="TBR2" s="163"/>
      <c r="TBS2" s="163"/>
      <c r="TBT2" s="163"/>
      <c r="TBU2" s="163"/>
      <c r="TBV2" s="163"/>
      <c r="TBW2" s="163"/>
      <c r="TBX2" s="163"/>
      <c r="TBY2" s="163"/>
      <c r="TBZ2" s="163"/>
      <c r="TCA2" s="163"/>
      <c r="TCB2" s="163"/>
      <c r="TCC2" s="163"/>
      <c r="TCD2" s="163"/>
      <c r="TCE2" s="163"/>
      <c r="TCF2" s="163"/>
      <c r="TCG2" s="163"/>
      <c r="TCH2" s="163"/>
      <c r="TCI2" s="163"/>
      <c r="TCJ2" s="163"/>
      <c r="TCK2" s="163"/>
      <c r="TCL2" s="163"/>
      <c r="TCM2" s="163"/>
      <c r="TCN2" s="163"/>
      <c r="TCO2" s="163"/>
      <c r="TCP2" s="163"/>
      <c r="TCQ2" s="163"/>
      <c r="TCR2" s="163"/>
      <c r="TCS2" s="163"/>
      <c r="TCT2" s="163"/>
      <c r="TCU2" s="163"/>
      <c r="TCV2" s="163"/>
      <c r="TCW2" s="163"/>
      <c r="TCX2" s="163"/>
      <c r="TCY2" s="163"/>
      <c r="TCZ2" s="163"/>
      <c r="TDA2" s="163"/>
      <c r="TDB2" s="163"/>
      <c r="TDC2" s="163"/>
      <c r="TDD2" s="163"/>
      <c r="TDE2" s="163"/>
      <c r="TDF2" s="163"/>
      <c r="TDG2" s="163"/>
      <c r="TDH2" s="163"/>
      <c r="TDI2" s="163"/>
      <c r="TDJ2" s="163"/>
      <c r="TDK2" s="163"/>
      <c r="TDL2" s="163"/>
      <c r="TDM2" s="163"/>
      <c r="TDN2" s="163"/>
      <c r="TDO2" s="163"/>
      <c r="TDP2" s="163"/>
      <c r="TDQ2" s="163"/>
      <c r="TDR2" s="163"/>
      <c r="TDS2" s="163"/>
      <c r="TDT2" s="163"/>
      <c r="TDU2" s="163"/>
      <c r="TDV2" s="163"/>
      <c r="TDW2" s="163"/>
      <c r="TDX2" s="163"/>
      <c r="TDY2" s="163"/>
      <c r="TDZ2" s="163"/>
      <c r="TEA2" s="163"/>
      <c r="TEB2" s="163"/>
      <c r="TEC2" s="163"/>
      <c r="TED2" s="163"/>
      <c r="TEE2" s="163"/>
      <c r="TEF2" s="163"/>
      <c r="TEG2" s="163"/>
      <c r="TEH2" s="163"/>
      <c r="TEI2" s="163"/>
      <c r="TEJ2" s="163"/>
      <c r="TEK2" s="163"/>
      <c r="TEL2" s="163"/>
      <c r="TEM2" s="163"/>
      <c r="TEN2" s="163"/>
      <c r="TEO2" s="163"/>
      <c r="TEP2" s="163"/>
      <c r="TEQ2" s="163"/>
      <c r="TER2" s="163"/>
      <c r="TES2" s="163"/>
      <c r="TET2" s="163"/>
      <c r="TEU2" s="163"/>
      <c r="TEV2" s="163"/>
      <c r="TEW2" s="163"/>
      <c r="TEX2" s="163"/>
      <c r="TEY2" s="163"/>
      <c r="TEZ2" s="163"/>
      <c r="TFA2" s="163"/>
      <c r="TFB2" s="163"/>
      <c r="TFC2" s="163"/>
      <c r="TFD2" s="163"/>
      <c r="TFE2" s="163"/>
      <c r="TFF2" s="163"/>
      <c r="TFG2" s="163"/>
      <c r="TFH2" s="163"/>
      <c r="TFI2" s="163"/>
      <c r="TFJ2" s="163"/>
      <c r="TFK2" s="163"/>
      <c r="TFL2" s="163"/>
      <c r="TFM2" s="163"/>
      <c r="TFN2" s="163"/>
      <c r="TFO2" s="163"/>
      <c r="TFP2" s="163"/>
      <c r="TFQ2" s="163"/>
      <c r="TFR2" s="163"/>
      <c r="TFS2" s="163"/>
      <c r="TFT2" s="163"/>
      <c r="TFU2" s="163"/>
      <c r="TFV2" s="163"/>
      <c r="TFW2" s="163"/>
      <c r="TFX2" s="163"/>
      <c r="TFY2" s="163"/>
      <c r="TFZ2" s="163"/>
      <c r="TGA2" s="163"/>
      <c r="TGB2" s="163"/>
      <c r="TGC2" s="163"/>
      <c r="TGD2" s="163"/>
      <c r="TGE2" s="163"/>
      <c r="TGF2" s="163"/>
      <c r="TGG2" s="163"/>
      <c r="TGH2" s="163"/>
      <c r="TGI2" s="163"/>
      <c r="TGJ2" s="163"/>
      <c r="TGK2" s="163"/>
      <c r="TGL2" s="163"/>
      <c r="TGM2" s="163"/>
      <c r="TGN2" s="163"/>
      <c r="TGO2" s="163"/>
      <c r="TGP2" s="163"/>
      <c r="TGQ2" s="163"/>
      <c r="TGR2" s="163"/>
      <c r="TGS2" s="163"/>
      <c r="TGT2" s="163"/>
      <c r="TGU2" s="163"/>
      <c r="TGV2" s="163"/>
      <c r="TGW2" s="163"/>
      <c r="TGX2" s="163"/>
      <c r="TGY2" s="163"/>
      <c r="TGZ2" s="163"/>
      <c r="THA2" s="163"/>
      <c r="THB2" s="163"/>
      <c r="THC2" s="163"/>
      <c r="THD2" s="163"/>
      <c r="THE2" s="163"/>
      <c r="THF2" s="163"/>
      <c r="THG2" s="163"/>
      <c r="THH2" s="163"/>
      <c r="THI2" s="163"/>
      <c r="THJ2" s="163"/>
      <c r="THK2" s="163"/>
      <c r="THL2" s="163"/>
      <c r="THM2" s="163"/>
      <c r="THN2" s="163"/>
      <c r="THO2" s="163"/>
      <c r="THP2" s="163"/>
      <c r="THQ2" s="163"/>
      <c r="THR2" s="163"/>
      <c r="THS2" s="163"/>
      <c r="THT2" s="163"/>
      <c r="THU2" s="163"/>
      <c r="THV2" s="163"/>
      <c r="THW2" s="163"/>
      <c r="THX2" s="163"/>
      <c r="THY2" s="163"/>
      <c r="THZ2" s="163"/>
      <c r="TIA2" s="163"/>
      <c r="TIB2" s="163"/>
      <c r="TIC2" s="163"/>
      <c r="TID2" s="163"/>
      <c r="TIE2" s="163"/>
      <c r="TIF2" s="163"/>
      <c r="TIG2" s="163"/>
      <c r="TIH2" s="163"/>
      <c r="TII2" s="163"/>
      <c r="TIJ2" s="163"/>
      <c r="TIK2" s="163"/>
      <c r="TIL2" s="163"/>
      <c r="TIM2" s="163"/>
      <c r="TIN2" s="163"/>
      <c r="TIO2" s="163"/>
      <c r="TIP2" s="163"/>
      <c r="TIQ2" s="163"/>
      <c r="TIR2" s="163"/>
      <c r="TIS2" s="163"/>
      <c r="TIT2" s="163"/>
      <c r="TIU2" s="163"/>
      <c r="TIV2" s="163"/>
      <c r="TIW2" s="163"/>
      <c r="TIX2" s="163"/>
      <c r="TIY2" s="163"/>
      <c r="TIZ2" s="163"/>
      <c r="TJA2" s="163"/>
      <c r="TJB2" s="163"/>
      <c r="TJC2" s="163"/>
      <c r="TJD2" s="163"/>
      <c r="TJE2" s="163"/>
      <c r="TJF2" s="163"/>
      <c r="TJG2" s="163"/>
      <c r="TJH2" s="163"/>
      <c r="TJI2" s="163"/>
      <c r="TJJ2" s="163"/>
      <c r="TJK2" s="163"/>
      <c r="TJL2" s="163"/>
      <c r="TJM2" s="163"/>
      <c r="TJN2" s="163"/>
      <c r="TJO2" s="163"/>
      <c r="TJP2" s="163"/>
      <c r="TJQ2" s="163"/>
      <c r="TJR2" s="163"/>
      <c r="TJS2" s="163"/>
      <c r="TJT2" s="163"/>
      <c r="TJU2" s="163"/>
      <c r="TJV2" s="163"/>
      <c r="TJW2" s="163"/>
      <c r="TJX2" s="163"/>
      <c r="TJY2" s="163"/>
      <c r="TJZ2" s="163"/>
      <c r="TKA2" s="163"/>
      <c r="TKB2" s="163"/>
      <c r="TKC2" s="163"/>
      <c r="TKD2" s="163"/>
      <c r="TKE2" s="163"/>
      <c r="TKF2" s="163"/>
      <c r="TKG2" s="163"/>
      <c r="TKH2" s="163"/>
      <c r="TKI2" s="163"/>
      <c r="TKJ2" s="163"/>
      <c r="TKK2" s="163"/>
      <c r="TKL2" s="163"/>
      <c r="TKM2" s="163"/>
      <c r="TKN2" s="163"/>
      <c r="TKO2" s="163"/>
      <c r="TKP2" s="163"/>
      <c r="TKQ2" s="163"/>
      <c r="TKR2" s="163"/>
      <c r="TKS2" s="163"/>
      <c r="TKT2" s="163"/>
      <c r="TKU2" s="163"/>
      <c r="TKV2" s="163"/>
      <c r="TKW2" s="163"/>
      <c r="TKX2" s="163"/>
      <c r="TKY2" s="163"/>
      <c r="TKZ2" s="163"/>
      <c r="TLA2" s="163"/>
      <c r="TLB2" s="163"/>
      <c r="TLC2" s="163"/>
      <c r="TLD2" s="163"/>
      <c r="TLE2" s="163"/>
      <c r="TLF2" s="163"/>
      <c r="TLG2" s="163"/>
      <c r="TLH2" s="163"/>
      <c r="TLI2" s="163"/>
      <c r="TLJ2" s="163"/>
      <c r="TLK2" s="163"/>
      <c r="TLL2" s="163"/>
      <c r="TLM2" s="163"/>
      <c r="TLN2" s="163"/>
      <c r="TLO2" s="163"/>
      <c r="TLP2" s="163"/>
      <c r="TLQ2" s="163"/>
      <c r="TLR2" s="163"/>
      <c r="TLS2" s="163"/>
      <c r="TLT2" s="163"/>
      <c r="TLU2" s="163"/>
      <c r="TLV2" s="163"/>
      <c r="TLW2" s="163"/>
      <c r="TLX2" s="163"/>
      <c r="TLY2" s="163"/>
      <c r="TLZ2" s="163"/>
      <c r="TMA2" s="163"/>
      <c r="TMB2" s="163"/>
      <c r="TMC2" s="163"/>
      <c r="TMD2" s="163"/>
      <c r="TME2" s="163"/>
      <c r="TMF2" s="163"/>
      <c r="TMG2" s="163"/>
      <c r="TMH2" s="163"/>
      <c r="TMI2" s="163"/>
      <c r="TMJ2" s="163"/>
      <c r="TMK2" s="163"/>
      <c r="TML2" s="163"/>
      <c r="TMM2" s="163"/>
      <c r="TMN2" s="163"/>
      <c r="TMO2" s="163"/>
      <c r="TMP2" s="163"/>
      <c r="TMQ2" s="163"/>
      <c r="TMR2" s="163"/>
      <c r="TMS2" s="163"/>
      <c r="TMT2" s="163"/>
      <c r="TMU2" s="163"/>
      <c r="TMV2" s="163"/>
      <c r="TMW2" s="163"/>
      <c r="TMX2" s="163"/>
      <c r="TMY2" s="163"/>
      <c r="TMZ2" s="163"/>
      <c r="TNA2" s="163"/>
      <c r="TNB2" s="163"/>
      <c r="TNC2" s="163"/>
      <c r="TND2" s="163"/>
      <c r="TNE2" s="163"/>
      <c r="TNF2" s="163"/>
      <c r="TNG2" s="163"/>
      <c r="TNH2" s="163"/>
      <c r="TNI2" s="163"/>
      <c r="TNJ2" s="163"/>
      <c r="TNK2" s="163"/>
      <c r="TNL2" s="163"/>
      <c r="TNM2" s="163"/>
      <c r="TNN2" s="163"/>
      <c r="TNO2" s="163"/>
      <c r="TNP2" s="163"/>
      <c r="TNQ2" s="163"/>
      <c r="TNR2" s="163"/>
      <c r="TNS2" s="163"/>
      <c r="TNT2" s="163"/>
      <c r="TNU2" s="163"/>
      <c r="TNV2" s="163"/>
      <c r="TNW2" s="163"/>
      <c r="TNX2" s="163"/>
      <c r="TNY2" s="163"/>
      <c r="TNZ2" s="163"/>
      <c r="TOA2" s="163"/>
      <c r="TOB2" s="163"/>
      <c r="TOC2" s="163"/>
      <c r="TOD2" s="163"/>
      <c r="TOE2" s="163"/>
      <c r="TOF2" s="163"/>
      <c r="TOG2" s="163"/>
      <c r="TOH2" s="163"/>
      <c r="TOI2" s="163"/>
      <c r="TOJ2" s="163"/>
      <c r="TOK2" s="163"/>
      <c r="TOL2" s="163"/>
      <c r="TOM2" s="163"/>
      <c r="TON2" s="163"/>
      <c r="TOO2" s="163"/>
      <c r="TOP2" s="163"/>
      <c r="TOQ2" s="163"/>
      <c r="TOR2" s="163"/>
      <c r="TOS2" s="163"/>
      <c r="TOT2" s="163"/>
      <c r="TOU2" s="163"/>
      <c r="TOV2" s="163"/>
      <c r="TOW2" s="163"/>
      <c r="TOX2" s="163"/>
      <c r="TOY2" s="163"/>
      <c r="TOZ2" s="163"/>
      <c r="TPA2" s="163"/>
      <c r="TPB2" s="163"/>
      <c r="TPC2" s="163"/>
      <c r="TPD2" s="163"/>
      <c r="TPE2" s="163"/>
      <c r="TPF2" s="163"/>
      <c r="TPG2" s="163"/>
      <c r="TPH2" s="163"/>
      <c r="TPI2" s="163"/>
      <c r="TPJ2" s="163"/>
      <c r="TPK2" s="163"/>
      <c r="TPL2" s="163"/>
      <c r="TPM2" s="163"/>
      <c r="TPN2" s="163"/>
      <c r="TPO2" s="163"/>
      <c r="TPP2" s="163"/>
      <c r="TPQ2" s="163"/>
      <c r="TPR2" s="163"/>
      <c r="TPS2" s="163"/>
      <c r="TPT2" s="163"/>
      <c r="TPU2" s="163"/>
      <c r="TPV2" s="163"/>
      <c r="TPW2" s="163"/>
      <c r="TPX2" s="163"/>
      <c r="TPY2" s="163"/>
      <c r="TPZ2" s="163"/>
      <c r="TQA2" s="163"/>
      <c r="TQB2" s="163"/>
      <c r="TQC2" s="163"/>
      <c r="TQD2" s="163"/>
      <c r="TQE2" s="163"/>
      <c r="TQF2" s="163"/>
      <c r="TQG2" s="163"/>
      <c r="TQH2" s="163"/>
      <c r="TQI2" s="163"/>
      <c r="TQJ2" s="163"/>
      <c r="TQK2" s="163"/>
      <c r="TQL2" s="163"/>
      <c r="TQM2" s="163"/>
      <c r="TQN2" s="163"/>
      <c r="TQO2" s="163"/>
      <c r="TQP2" s="163"/>
      <c r="TQQ2" s="163"/>
      <c r="TQR2" s="163"/>
      <c r="TQS2" s="163"/>
      <c r="TQT2" s="163"/>
      <c r="TQU2" s="163"/>
      <c r="TQV2" s="163"/>
      <c r="TQW2" s="163"/>
      <c r="TQX2" s="163"/>
      <c r="TQY2" s="163"/>
      <c r="TQZ2" s="163"/>
      <c r="TRA2" s="163"/>
      <c r="TRB2" s="163"/>
      <c r="TRC2" s="163"/>
      <c r="TRD2" s="163"/>
      <c r="TRE2" s="163"/>
      <c r="TRF2" s="163"/>
      <c r="TRG2" s="163"/>
      <c r="TRH2" s="163"/>
      <c r="TRI2" s="163"/>
      <c r="TRJ2" s="163"/>
      <c r="TRK2" s="163"/>
      <c r="TRL2" s="163"/>
      <c r="TRM2" s="163"/>
      <c r="TRN2" s="163"/>
      <c r="TRO2" s="163"/>
      <c r="TRP2" s="163"/>
      <c r="TRQ2" s="163"/>
      <c r="TRR2" s="163"/>
      <c r="TRS2" s="163"/>
      <c r="TRT2" s="163"/>
      <c r="TRU2" s="163"/>
      <c r="TRV2" s="163"/>
      <c r="TRW2" s="163"/>
      <c r="TRX2" s="163"/>
      <c r="TRY2" s="163"/>
      <c r="TRZ2" s="163"/>
      <c r="TSA2" s="163"/>
      <c r="TSB2" s="163"/>
      <c r="TSC2" s="163"/>
      <c r="TSD2" s="163"/>
      <c r="TSE2" s="163"/>
      <c r="TSF2" s="163"/>
      <c r="TSG2" s="163"/>
      <c r="TSH2" s="163"/>
      <c r="TSI2" s="163"/>
      <c r="TSJ2" s="163"/>
      <c r="TSK2" s="163"/>
      <c r="TSL2" s="163"/>
      <c r="TSM2" s="163"/>
      <c r="TSN2" s="163"/>
      <c r="TSO2" s="163"/>
      <c r="TSP2" s="163"/>
      <c r="TSQ2" s="163"/>
      <c r="TSR2" s="163"/>
      <c r="TSS2" s="163"/>
      <c r="TST2" s="163"/>
      <c r="TSU2" s="163"/>
      <c r="TSV2" s="163"/>
      <c r="TSW2" s="163"/>
      <c r="TSX2" s="163"/>
      <c r="TSY2" s="163"/>
      <c r="TSZ2" s="163"/>
      <c r="TTA2" s="163"/>
      <c r="TTB2" s="163"/>
      <c r="TTC2" s="163"/>
      <c r="TTD2" s="163"/>
      <c r="TTE2" s="163"/>
      <c r="TTF2" s="163"/>
      <c r="TTG2" s="163"/>
      <c r="TTH2" s="163"/>
      <c r="TTI2" s="163"/>
      <c r="TTJ2" s="163"/>
      <c r="TTK2" s="163"/>
      <c r="TTL2" s="163"/>
      <c r="TTM2" s="163"/>
      <c r="TTN2" s="163"/>
      <c r="TTO2" s="163"/>
      <c r="TTP2" s="163"/>
      <c r="TTQ2" s="163"/>
      <c r="TTR2" s="163"/>
      <c r="TTS2" s="163"/>
      <c r="TTT2" s="163"/>
      <c r="TTU2" s="163"/>
      <c r="TTV2" s="163"/>
      <c r="TTW2" s="163"/>
      <c r="TTX2" s="163"/>
      <c r="TTY2" s="163"/>
      <c r="TTZ2" s="163"/>
      <c r="TUA2" s="163"/>
      <c r="TUB2" s="163"/>
      <c r="TUC2" s="163"/>
      <c r="TUD2" s="163"/>
      <c r="TUE2" s="163"/>
      <c r="TUF2" s="163"/>
      <c r="TUG2" s="163"/>
      <c r="TUH2" s="163"/>
      <c r="TUI2" s="163"/>
      <c r="TUJ2" s="163"/>
      <c r="TUK2" s="163"/>
      <c r="TUL2" s="163"/>
      <c r="TUM2" s="163"/>
      <c r="TUN2" s="163"/>
      <c r="TUO2" s="163"/>
      <c r="TUP2" s="163"/>
      <c r="TUQ2" s="163"/>
      <c r="TUR2" s="163"/>
      <c r="TUS2" s="163"/>
      <c r="TUT2" s="163"/>
      <c r="TUU2" s="163"/>
      <c r="TUV2" s="163"/>
      <c r="TUW2" s="163"/>
      <c r="TUX2" s="163"/>
      <c r="TUY2" s="163"/>
      <c r="TUZ2" s="163"/>
      <c r="TVA2" s="163"/>
      <c r="TVB2" s="163"/>
      <c r="TVC2" s="163"/>
      <c r="TVD2" s="163"/>
      <c r="TVE2" s="163"/>
      <c r="TVF2" s="163"/>
      <c r="TVG2" s="163"/>
      <c r="TVH2" s="163"/>
      <c r="TVI2" s="163"/>
      <c r="TVJ2" s="163"/>
      <c r="TVK2" s="163"/>
      <c r="TVL2" s="163"/>
      <c r="TVM2" s="163"/>
      <c r="TVN2" s="163"/>
      <c r="TVO2" s="163"/>
      <c r="TVP2" s="163"/>
      <c r="TVQ2" s="163"/>
      <c r="TVR2" s="163"/>
      <c r="TVS2" s="163"/>
      <c r="TVT2" s="163"/>
      <c r="TVU2" s="163"/>
      <c r="TVV2" s="163"/>
      <c r="TVW2" s="163"/>
      <c r="TVX2" s="163"/>
      <c r="TVY2" s="163"/>
      <c r="TVZ2" s="163"/>
      <c r="TWA2" s="163"/>
      <c r="TWB2" s="163"/>
      <c r="TWC2" s="163"/>
      <c r="TWD2" s="163"/>
      <c r="TWE2" s="163"/>
      <c r="TWF2" s="163"/>
      <c r="TWG2" s="163"/>
      <c r="TWH2" s="163"/>
      <c r="TWI2" s="163"/>
      <c r="TWJ2" s="163"/>
      <c r="TWK2" s="163"/>
      <c r="TWL2" s="163"/>
      <c r="TWM2" s="163"/>
      <c r="TWN2" s="163"/>
      <c r="TWO2" s="163"/>
      <c r="TWP2" s="163"/>
      <c r="TWQ2" s="163"/>
      <c r="TWR2" s="163"/>
      <c r="TWS2" s="163"/>
      <c r="TWT2" s="163"/>
      <c r="TWU2" s="163"/>
      <c r="TWV2" s="163"/>
      <c r="TWW2" s="163"/>
      <c r="TWX2" s="163"/>
      <c r="TWY2" s="163"/>
      <c r="TWZ2" s="163"/>
      <c r="TXA2" s="163"/>
      <c r="TXB2" s="163"/>
      <c r="TXC2" s="163"/>
      <c r="TXD2" s="163"/>
      <c r="TXE2" s="163"/>
      <c r="TXF2" s="163"/>
      <c r="TXG2" s="163"/>
      <c r="TXH2" s="163"/>
      <c r="TXI2" s="163"/>
      <c r="TXJ2" s="163"/>
      <c r="TXK2" s="163"/>
      <c r="TXL2" s="163"/>
      <c r="TXM2" s="163"/>
      <c r="TXN2" s="163"/>
      <c r="TXO2" s="163"/>
      <c r="TXP2" s="163"/>
      <c r="TXQ2" s="163"/>
      <c r="TXR2" s="163"/>
      <c r="TXS2" s="163"/>
      <c r="TXT2" s="163"/>
      <c r="TXU2" s="163"/>
      <c r="TXV2" s="163"/>
      <c r="TXW2" s="163"/>
      <c r="TXX2" s="163"/>
      <c r="TXY2" s="163"/>
      <c r="TXZ2" s="163"/>
      <c r="TYA2" s="163"/>
      <c r="TYB2" s="163"/>
      <c r="TYC2" s="163"/>
      <c r="TYD2" s="163"/>
      <c r="TYE2" s="163"/>
      <c r="TYF2" s="163"/>
      <c r="TYG2" s="163"/>
      <c r="TYH2" s="163"/>
      <c r="TYI2" s="163"/>
      <c r="TYJ2" s="163"/>
      <c r="TYK2" s="163"/>
      <c r="TYL2" s="163"/>
      <c r="TYM2" s="163"/>
      <c r="TYN2" s="163"/>
      <c r="TYO2" s="163"/>
      <c r="TYP2" s="163"/>
      <c r="TYQ2" s="163"/>
      <c r="TYR2" s="163"/>
      <c r="TYS2" s="163"/>
      <c r="TYT2" s="163"/>
      <c r="TYU2" s="163"/>
      <c r="TYV2" s="163"/>
      <c r="TYW2" s="163"/>
      <c r="TYX2" s="163"/>
      <c r="TYY2" s="163"/>
      <c r="TYZ2" s="163"/>
      <c r="TZA2" s="163"/>
      <c r="TZB2" s="163"/>
      <c r="TZC2" s="163"/>
      <c r="TZD2" s="163"/>
      <c r="TZE2" s="163"/>
      <c r="TZF2" s="163"/>
      <c r="TZG2" s="163"/>
      <c r="TZH2" s="163"/>
      <c r="TZI2" s="163"/>
      <c r="TZJ2" s="163"/>
      <c r="TZK2" s="163"/>
      <c r="TZL2" s="163"/>
      <c r="TZM2" s="163"/>
      <c r="TZN2" s="163"/>
      <c r="TZO2" s="163"/>
      <c r="TZP2" s="163"/>
      <c r="TZQ2" s="163"/>
      <c r="TZR2" s="163"/>
      <c r="TZS2" s="163"/>
      <c r="TZT2" s="163"/>
      <c r="TZU2" s="163"/>
      <c r="TZV2" s="163"/>
      <c r="TZW2" s="163"/>
      <c r="TZX2" s="163"/>
      <c r="TZY2" s="163"/>
      <c r="TZZ2" s="163"/>
      <c r="UAA2" s="163"/>
      <c r="UAB2" s="163"/>
      <c r="UAC2" s="163"/>
      <c r="UAD2" s="163"/>
      <c r="UAE2" s="163"/>
      <c r="UAF2" s="163"/>
      <c r="UAG2" s="163"/>
      <c r="UAH2" s="163"/>
      <c r="UAI2" s="163"/>
      <c r="UAJ2" s="163"/>
      <c r="UAK2" s="163"/>
      <c r="UAL2" s="163"/>
      <c r="UAM2" s="163"/>
      <c r="UAN2" s="163"/>
      <c r="UAO2" s="163"/>
      <c r="UAP2" s="163"/>
      <c r="UAQ2" s="163"/>
      <c r="UAR2" s="163"/>
      <c r="UAS2" s="163"/>
      <c r="UAT2" s="163"/>
      <c r="UAU2" s="163"/>
      <c r="UAV2" s="163"/>
      <c r="UAW2" s="163"/>
      <c r="UAX2" s="163"/>
      <c r="UAY2" s="163"/>
      <c r="UAZ2" s="163"/>
      <c r="UBA2" s="163"/>
      <c r="UBB2" s="163"/>
      <c r="UBC2" s="163"/>
      <c r="UBD2" s="163"/>
      <c r="UBE2" s="163"/>
      <c r="UBF2" s="163"/>
      <c r="UBG2" s="163"/>
      <c r="UBH2" s="163"/>
      <c r="UBI2" s="163"/>
      <c r="UBJ2" s="163"/>
      <c r="UBK2" s="163"/>
      <c r="UBL2" s="163"/>
      <c r="UBM2" s="163"/>
      <c r="UBN2" s="163"/>
      <c r="UBO2" s="163"/>
      <c r="UBP2" s="163"/>
      <c r="UBQ2" s="163"/>
      <c r="UBR2" s="163"/>
      <c r="UBS2" s="163"/>
      <c r="UBT2" s="163"/>
      <c r="UBU2" s="163"/>
      <c r="UBV2" s="163"/>
      <c r="UBW2" s="163"/>
      <c r="UBX2" s="163"/>
      <c r="UBY2" s="163"/>
      <c r="UBZ2" s="163"/>
      <c r="UCA2" s="163"/>
      <c r="UCB2" s="163"/>
      <c r="UCC2" s="163"/>
      <c r="UCD2" s="163"/>
      <c r="UCE2" s="163"/>
      <c r="UCF2" s="163"/>
      <c r="UCG2" s="163"/>
      <c r="UCH2" s="163"/>
      <c r="UCI2" s="163"/>
      <c r="UCJ2" s="163"/>
      <c r="UCK2" s="163"/>
      <c r="UCL2" s="163"/>
      <c r="UCM2" s="163"/>
      <c r="UCN2" s="163"/>
      <c r="UCO2" s="163"/>
      <c r="UCP2" s="163"/>
      <c r="UCQ2" s="163"/>
      <c r="UCR2" s="163"/>
      <c r="UCS2" s="163"/>
      <c r="UCT2" s="163"/>
      <c r="UCU2" s="163"/>
      <c r="UCV2" s="163"/>
      <c r="UCW2" s="163"/>
      <c r="UCX2" s="163"/>
      <c r="UCY2" s="163"/>
      <c r="UCZ2" s="163"/>
      <c r="UDA2" s="163"/>
      <c r="UDB2" s="163"/>
      <c r="UDC2" s="163"/>
      <c r="UDD2" s="163"/>
      <c r="UDE2" s="163"/>
      <c r="UDF2" s="163"/>
      <c r="UDG2" s="163"/>
      <c r="UDH2" s="163"/>
      <c r="UDI2" s="163"/>
      <c r="UDJ2" s="163"/>
      <c r="UDK2" s="163"/>
      <c r="UDL2" s="163"/>
      <c r="UDM2" s="163"/>
      <c r="UDN2" s="163"/>
      <c r="UDO2" s="163"/>
      <c r="UDP2" s="163"/>
      <c r="UDQ2" s="163"/>
      <c r="UDR2" s="163"/>
      <c r="UDS2" s="163"/>
      <c r="UDT2" s="163"/>
      <c r="UDU2" s="163"/>
      <c r="UDV2" s="163"/>
      <c r="UDW2" s="163"/>
      <c r="UDX2" s="163"/>
      <c r="UDY2" s="163"/>
      <c r="UDZ2" s="163"/>
      <c r="UEA2" s="163"/>
      <c r="UEB2" s="163"/>
      <c r="UEC2" s="163"/>
      <c r="UED2" s="163"/>
      <c r="UEE2" s="163"/>
      <c r="UEF2" s="163"/>
      <c r="UEG2" s="163"/>
      <c r="UEH2" s="163"/>
      <c r="UEI2" s="163"/>
      <c r="UEJ2" s="163"/>
      <c r="UEK2" s="163"/>
      <c r="UEL2" s="163"/>
      <c r="UEM2" s="163"/>
      <c r="UEN2" s="163"/>
      <c r="UEO2" s="163"/>
      <c r="UEP2" s="163"/>
      <c r="UEQ2" s="163"/>
      <c r="UER2" s="163"/>
      <c r="UES2" s="163"/>
      <c r="UET2" s="163"/>
      <c r="UEU2" s="163"/>
      <c r="UEV2" s="163"/>
      <c r="UEW2" s="163"/>
      <c r="UEX2" s="163"/>
      <c r="UEY2" s="163"/>
      <c r="UEZ2" s="163"/>
      <c r="UFA2" s="163"/>
      <c r="UFB2" s="163"/>
      <c r="UFC2" s="163"/>
      <c r="UFD2" s="163"/>
      <c r="UFE2" s="163"/>
      <c r="UFF2" s="163"/>
      <c r="UFG2" s="163"/>
      <c r="UFH2" s="163"/>
      <c r="UFI2" s="163"/>
      <c r="UFJ2" s="163"/>
      <c r="UFK2" s="163"/>
      <c r="UFL2" s="163"/>
      <c r="UFM2" s="163"/>
      <c r="UFN2" s="163"/>
      <c r="UFO2" s="163"/>
      <c r="UFP2" s="163"/>
      <c r="UFQ2" s="163"/>
      <c r="UFR2" s="163"/>
      <c r="UFS2" s="163"/>
      <c r="UFT2" s="163"/>
      <c r="UFU2" s="163"/>
      <c r="UFV2" s="163"/>
      <c r="UFW2" s="163"/>
      <c r="UFX2" s="163"/>
      <c r="UFY2" s="163"/>
      <c r="UFZ2" s="163"/>
      <c r="UGA2" s="163"/>
      <c r="UGB2" s="163"/>
      <c r="UGC2" s="163"/>
      <c r="UGD2" s="163"/>
      <c r="UGE2" s="163"/>
      <c r="UGF2" s="163"/>
      <c r="UGG2" s="163"/>
      <c r="UGH2" s="163"/>
      <c r="UGI2" s="163"/>
      <c r="UGJ2" s="163"/>
      <c r="UGK2" s="163"/>
      <c r="UGL2" s="163"/>
      <c r="UGM2" s="163"/>
      <c r="UGN2" s="163"/>
      <c r="UGO2" s="163"/>
      <c r="UGP2" s="163"/>
      <c r="UGQ2" s="163"/>
      <c r="UGR2" s="163"/>
      <c r="UGS2" s="163"/>
      <c r="UGT2" s="163"/>
      <c r="UGU2" s="163"/>
      <c r="UGV2" s="163"/>
      <c r="UGW2" s="163"/>
      <c r="UGX2" s="163"/>
      <c r="UGY2" s="163"/>
      <c r="UGZ2" s="163"/>
      <c r="UHA2" s="163"/>
      <c r="UHB2" s="163"/>
      <c r="UHC2" s="163"/>
      <c r="UHD2" s="163"/>
      <c r="UHE2" s="163"/>
      <c r="UHF2" s="163"/>
      <c r="UHG2" s="163"/>
      <c r="UHH2" s="163"/>
      <c r="UHI2" s="163"/>
      <c r="UHJ2" s="163"/>
      <c r="UHK2" s="163"/>
      <c r="UHL2" s="163"/>
      <c r="UHM2" s="163"/>
      <c r="UHN2" s="163"/>
      <c r="UHO2" s="163"/>
      <c r="UHP2" s="163"/>
      <c r="UHQ2" s="163"/>
      <c r="UHR2" s="163"/>
      <c r="UHS2" s="163"/>
      <c r="UHT2" s="163"/>
      <c r="UHU2" s="163"/>
      <c r="UHV2" s="163"/>
      <c r="UHW2" s="163"/>
      <c r="UHX2" s="163"/>
      <c r="UHY2" s="163"/>
      <c r="UHZ2" s="163"/>
      <c r="UIA2" s="163"/>
      <c r="UIB2" s="163"/>
      <c r="UIC2" s="163"/>
      <c r="UID2" s="163"/>
      <c r="UIE2" s="163"/>
      <c r="UIF2" s="163"/>
      <c r="UIG2" s="163"/>
      <c r="UIH2" s="163"/>
      <c r="UII2" s="163"/>
      <c r="UIJ2" s="163"/>
      <c r="UIK2" s="163"/>
      <c r="UIL2" s="163"/>
      <c r="UIM2" s="163"/>
      <c r="UIN2" s="163"/>
      <c r="UIO2" s="163"/>
      <c r="UIP2" s="163"/>
      <c r="UIQ2" s="163"/>
      <c r="UIR2" s="163"/>
      <c r="UIS2" s="163"/>
      <c r="UIT2" s="163"/>
      <c r="UIU2" s="163"/>
      <c r="UIV2" s="163"/>
      <c r="UIW2" s="163"/>
      <c r="UIX2" s="163"/>
      <c r="UIY2" s="163"/>
      <c r="UIZ2" s="163"/>
      <c r="UJA2" s="163"/>
      <c r="UJB2" s="163"/>
      <c r="UJC2" s="163"/>
      <c r="UJD2" s="163"/>
      <c r="UJE2" s="163"/>
      <c r="UJF2" s="163"/>
      <c r="UJG2" s="163"/>
      <c r="UJH2" s="163"/>
      <c r="UJI2" s="163"/>
      <c r="UJJ2" s="163"/>
      <c r="UJK2" s="163"/>
      <c r="UJL2" s="163"/>
      <c r="UJM2" s="163"/>
      <c r="UJN2" s="163"/>
      <c r="UJO2" s="163"/>
      <c r="UJP2" s="163"/>
      <c r="UJQ2" s="163"/>
      <c r="UJR2" s="163"/>
      <c r="UJS2" s="163"/>
      <c r="UJT2" s="163"/>
      <c r="UJU2" s="163"/>
      <c r="UJV2" s="163"/>
      <c r="UJW2" s="163"/>
      <c r="UJX2" s="163"/>
      <c r="UJY2" s="163"/>
      <c r="UJZ2" s="163"/>
      <c r="UKA2" s="163"/>
      <c r="UKB2" s="163"/>
      <c r="UKC2" s="163"/>
      <c r="UKD2" s="163"/>
      <c r="UKE2" s="163"/>
      <c r="UKF2" s="163"/>
      <c r="UKG2" s="163"/>
      <c r="UKH2" s="163"/>
      <c r="UKI2" s="163"/>
      <c r="UKJ2" s="163"/>
      <c r="UKK2" s="163"/>
      <c r="UKL2" s="163"/>
      <c r="UKM2" s="163"/>
      <c r="UKN2" s="163"/>
      <c r="UKO2" s="163"/>
      <c r="UKP2" s="163"/>
      <c r="UKQ2" s="163"/>
      <c r="UKR2" s="163"/>
      <c r="UKS2" s="163"/>
      <c r="UKT2" s="163"/>
      <c r="UKU2" s="163"/>
      <c r="UKV2" s="163"/>
      <c r="UKW2" s="163"/>
      <c r="UKX2" s="163"/>
      <c r="UKY2" s="163"/>
      <c r="UKZ2" s="163"/>
      <c r="ULA2" s="163"/>
      <c r="ULB2" s="163"/>
      <c r="ULC2" s="163"/>
      <c r="ULD2" s="163"/>
      <c r="ULE2" s="163"/>
      <c r="ULF2" s="163"/>
      <c r="ULG2" s="163"/>
      <c r="ULH2" s="163"/>
      <c r="ULI2" s="163"/>
      <c r="ULJ2" s="163"/>
      <c r="ULK2" s="163"/>
      <c r="ULL2" s="163"/>
      <c r="ULM2" s="163"/>
      <c r="ULN2" s="163"/>
      <c r="ULO2" s="163"/>
      <c r="ULP2" s="163"/>
      <c r="ULQ2" s="163"/>
      <c r="ULR2" s="163"/>
      <c r="ULS2" s="163"/>
      <c r="ULT2" s="163"/>
      <c r="ULU2" s="163"/>
      <c r="ULV2" s="163"/>
      <c r="ULW2" s="163"/>
      <c r="ULX2" s="163"/>
      <c r="ULY2" s="163"/>
      <c r="ULZ2" s="163"/>
      <c r="UMA2" s="163"/>
      <c r="UMB2" s="163"/>
      <c r="UMC2" s="163"/>
      <c r="UMD2" s="163"/>
      <c r="UME2" s="163"/>
      <c r="UMF2" s="163"/>
      <c r="UMG2" s="163"/>
      <c r="UMH2" s="163"/>
      <c r="UMI2" s="163"/>
      <c r="UMJ2" s="163"/>
      <c r="UMK2" s="163"/>
      <c r="UML2" s="163"/>
      <c r="UMM2" s="163"/>
      <c r="UMN2" s="163"/>
      <c r="UMO2" s="163"/>
      <c r="UMP2" s="163"/>
      <c r="UMQ2" s="163"/>
      <c r="UMR2" s="163"/>
      <c r="UMS2" s="163"/>
      <c r="UMT2" s="163"/>
      <c r="UMU2" s="163"/>
      <c r="UMV2" s="163"/>
      <c r="UMW2" s="163"/>
      <c r="UMX2" s="163"/>
      <c r="UMY2" s="163"/>
      <c r="UMZ2" s="163"/>
      <c r="UNA2" s="163"/>
      <c r="UNB2" s="163"/>
      <c r="UNC2" s="163"/>
      <c r="UND2" s="163"/>
      <c r="UNE2" s="163"/>
      <c r="UNF2" s="163"/>
      <c r="UNG2" s="163"/>
      <c r="UNH2" s="163"/>
      <c r="UNI2" s="163"/>
      <c r="UNJ2" s="163"/>
      <c r="UNK2" s="163"/>
      <c r="UNL2" s="163"/>
      <c r="UNM2" s="163"/>
      <c r="UNN2" s="163"/>
      <c r="UNO2" s="163"/>
      <c r="UNP2" s="163"/>
      <c r="UNQ2" s="163"/>
      <c r="UNR2" s="163"/>
      <c r="UNS2" s="163"/>
      <c r="UNT2" s="163"/>
      <c r="UNU2" s="163"/>
      <c r="UNV2" s="163"/>
      <c r="UNW2" s="163"/>
      <c r="UNX2" s="163"/>
      <c r="UNY2" s="163"/>
      <c r="UNZ2" s="163"/>
      <c r="UOA2" s="163"/>
      <c r="UOB2" s="163"/>
      <c r="UOC2" s="163"/>
      <c r="UOD2" s="163"/>
      <c r="UOE2" s="163"/>
      <c r="UOF2" s="163"/>
      <c r="UOG2" s="163"/>
      <c r="UOH2" s="163"/>
      <c r="UOI2" s="163"/>
      <c r="UOJ2" s="163"/>
      <c r="UOK2" s="163"/>
      <c r="UOL2" s="163"/>
      <c r="UOM2" s="163"/>
      <c r="UON2" s="163"/>
      <c r="UOO2" s="163"/>
      <c r="UOP2" s="163"/>
      <c r="UOQ2" s="163"/>
      <c r="UOR2" s="163"/>
      <c r="UOS2" s="163"/>
      <c r="UOT2" s="163"/>
      <c r="UOU2" s="163"/>
      <c r="UOV2" s="163"/>
      <c r="UOW2" s="163"/>
      <c r="UOX2" s="163"/>
      <c r="UOY2" s="163"/>
      <c r="UOZ2" s="163"/>
      <c r="UPA2" s="163"/>
      <c r="UPB2" s="163"/>
      <c r="UPC2" s="163"/>
      <c r="UPD2" s="163"/>
      <c r="UPE2" s="163"/>
      <c r="UPF2" s="163"/>
      <c r="UPG2" s="163"/>
      <c r="UPH2" s="163"/>
      <c r="UPI2" s="163"/>
      <c r="UPJ2" s="163"/>
      <c r="UPK2" s="163"/>
      <c r="UPL2" s="163"/>
      <c r="UPM2" s="163"/>
      <c r="UPN2" s="163"/>
      <c r="UPO2" s="163"/>
      <c r="UPP2" s="163"/>
      <c r="UPQ2" s="163"/>
      <c r="UPR2" s="163"/>
      <c r="UPS2" s="163"/>
      <c r="UPT2" s="163"/>
      <c r="UPU2" s="163"/>
      <c r="UPV2" s="163"/>
      <c r="UPW2" s="163"/>
      <c r="UPX2" s="163"/>
      <c r="UPY2" s="163"/>
      <c r="UPZ2" s="163"/>
      <c r="UQA2" s="163"/>
      <c r="UQB2" s="163"/>
      <c r="UQC2" s="163"/>
      <c r="UQD2" s="163"/>
      <c r="UQE2" s="163"/>
      <c r="UQF2" s="163"/>
      <c r="UQG2" s="163"/>
      <c r="UQH2" s="163"/>
      <c r="UQI2" s="163"/>
      <c r="UQJ2" s="163"/>
      <c r="UQK2" s="163"/>
      <c r="UQL2" s="163"/>
      <c r="UQM2" s="163"/>
      <c r="UQN2" s="163"/>
      <c r="UQO2" s="163"/>
      <c r="UQP2" s="163"/>
      <c r="UQQ2" s="163"/>
      <c r="UQR2" s="163"/>
      <c r="UQS2" s="163"/>
      <c r="UQT2" s="163"/>
      <c r="UQU2" s="163"/>
      <c r="UQV2" s="163"/>
      <c r="UQW2" s="163"/>
      <c r="UQX2" s="163"/>
      <c r="UQY2" s="163"/>
      <c r="UQZ2" s="163"/>
      <c r="URA2" s="163"/>
      <c r="URB2" s="163"/>
      <c r="URC2" s="163"/>
      <c r="URD2" s="163"/>
      <c r="URE2" s="163"/>
      <c r="URF2" s="163"/>
      <c r="URG2" s="163"/>
      <c r="URH2" s="163"/>
      <c r="URI2" s="163"/>
      <c r="URJ2" s="163"/>
      <c r="URK2" s="163"/>
      <c r="URL2" s="163"/>
      <c r="URM2" s="163"/>
      <c r="URN2" s="163"/>
      <c r="URO2" s="163"/>
      <c r="URP2" s="163"/>
      <c r="URQ2" s="163"/>
      <c r="URR2" s="163"/>
      <c r="URS2" s="163"/>
      <c r="URT2" s="163"/>
      <c r="URU2" s="163"/>
      <c r="URV2" s="163"/>
      <c r="URW2" s="163"/>
      <c r="URX2" s="163"/>
      <c r="URY2" s="163"/>
      <c r="URZ2" s="163"/>
      <c r="USA2" s="163"/>
      <c r="USB2" s="163"/>
      <c r="USC2" s="163"/>
      <c r="USD2" s="163"/>
      <c r="USE2" s="163"/>
      <c r="USF2" s="163"/>
      <c r="USG2" s="163"/>
      <c r="USH2" s="163"/>
      <c r="USI2" s="163"/>
      <c r="USJ2" s="163"/>
      <c r="USK2" s="163"/>
      <c r="USL2" s="163"/>
      <c r="USM2" s="163"/>
      <c r="USN2" s="163"/>
      <c r="USO2" s="163"/>
      <c r="USP2" s="163"/>
      <c r="USQ2" s="163"/>
      <c r="USR2" s="163"/>
      <c r="USS2" s="163"/>
      <c r="UST2" s="163"/>
      <c r="USU2" s="163"/>
      <c r="USV2" s="163"/>
      <c r="USW2" s="163"/>
      <c r="USX2" s="163"/>
      <c r="USY2" s="163"/>
      <c r="USZ2" s="163"/>
      <c r="UTA2" s="163"/>
      <c r="UTB2" s="163"/>
      <c r="UTC2" s="163"/>
      <c r="UTD2" s="163"/>
      <c r="UTE2" s="163"/>
      <c r="UTF2" s="163"/>
      <c r="UTG2" s="163"/>
      <c r="UTH2" s="163"/>
      <c r="UTI2" s="163"/>
      <c r="UTJ2" s="163"/>
      <c r="UTK2" s="163"/>
      <c r="UTL2" s="163"/>
      <c r="UTM2" s="163"/>
      <c r="UTN2" s="163"/>
      <c r="UTO2" s="163"/>
      <c r="UTP2" s="163"/>
      <c r="UTQ2" s="163"/>
      <c r="UTR2" s="163"/>
      <c r="UTS2" s="163"/>
      <c r="UTT2" s="163"/>
      <c r="UTU2" s="163"/>
      <c r="UTV2" s="163"/>
      <c r="UTW2" s="163"/>
      <c r="UTX2" s="163"/>
      <c r="UTY2" s="163"/>
      <c r="UTZ2" s="163"/>
      <c r="UUA2" s="163"/>
      <c r="UUB2" s="163"/>
      <c r="UUC2" s="163"/>
      <c r="UUD2" s="163"/>
      <c r="UUE2" s="163"/>
      <c r="UUF2" s="163"/>
      <c r="UUG2" s="163"/>
      <c r="UUH2" s="163"/>
      <c r="UUI2" s="163"/>
      <c r="UUJ2" s="163"/>
      <c r="UUK2" s="163"/>
      <c r="UUL2" s="163"/>
      <c r="UUM2" s="163"/>
      <c r="UUN2" s="163"/>
      <c r="UUO2" s="163"/>
      <c r="UUP2" s="163"/>
      <c r="UUQ2" s="163"/>
      <c r="UUR2" s="163"/>
      <c r="UUS2" s="163"/>
      <c r="UUT2" s="163"/>
      <c r="UUU2" s="163"/>
      <c r="UUV2" s="163"/>
      <c r="UUW2" s="163"/>
      <c r="UUX2" s="163"/>
      <c r="UUY2" s="163"/>
      <c r="UUZ2" s="163"/>
      <c r="UVA2" s="163"/>
      <c r="UVB2" s="163"/>
      <c r="UVC2" s="163"/>
      <c r="UVD2" s="163"/>
      <c r="UVE2" s="163"/>
      <c r="UVF2" s="163"/>
      <c r="UVG2" s="163"/>
      <c r="UVH2" s="163"/>
      <c r="UVI2" s="163"/>
      <c r="UVJ2" s="163"/>
      <c r="UVK2" s="163"/>
      <c r="UVL2" s="163"/>
      <c r="UVM2" s="163"/>
      <c r="UVN2" s="163"/>
      <c r="UVO2" s="163"/>
      <c r="UVP2" s="163"/>
      <c r="UVQ2" s="163"/>
      <c r="UVR2" s="163"/>
      <c r="UVS2" s="163"/>
      <c r="UVT2" s="163"/>
      <c r="UVU2" s="163"/>
      <c r="UVV2" s="163"/>
      <c r="UVW2" s="163"/>
      <c r="UVX2" s="163"/>
      <c r="UVY2" s="163"/>
      <c r="UVZ2" s="163"/>
      <c r="UWA2" s="163"/>
      <c r="UWB2" s="163"/>
      <c r="UWC2" s="163"/>
      <c r="UWD2" s="163"/>
      <c r="UWE2" s="163"/>
      <c r="UWF2" s="163"/>
      <c r="UWG2" s="163"/>
      <c r="UWH2" s="163"/>
      <c r="UWI2" s="163"/>
      <c r="UWJ2" s="163"/>
      <c r="UWK2" s="163"/>
      <c r="UWL2" s="163"/>
      <c r="UWM2" s="163"/>
      <c r="UWN2" s="163"/>
      <c r="UWO2" s="163"/>
      <c r="UWP2" s="163"/>
      <c r="UWQ2" s="163"/>
      <c r="UWR2" s="163"/>
      <c r="UWS2" s="163"/>
      <c r="UWT2" s="163"/>
      <c r="UWU2" s="163"/>
      <c r="UWV2" s="163"/>
      <c r="UWW2" s="163"/>
      <c r="UWX2" s="163"/>
      <c r="UWY2" s="163"/>
      <c r="UWZ2" s="163"/>
      <c r="UXA2" s="163"/>
      <c r="UXB2" s="163"/>
      <c r="UXC2" s="163"/>
      <c r="UXD2" s="163"/>
      <c r="UXE2" s="163"/>
      <c r="UXF2" s="163"/>
      <c r="UXG2" s="163"/>
      <c r="UXH2" s="163"/>
      <c r="UXI2" s="163"/>
      <c r="UXJ2" s="163"/>
      <c r="UXK2" s="163"/>
      <c r="UXL2" s="163"/>
      <c r="UXM2" s="163"/>
      <c r="UXN2" s="163"/>
      <c r="UXO2" s="163"/>
      <c r="UXP2" s="163"/>
      <c r="UXQ2" s="163"/>
      <c r="UXR2" s="163"/>
      <c r="UXS2" s="163"/>
      <c r="UXT2" s="163"/>
      <c r="UXU2" s="163"/>
      <c r="UXV2" s="163"/>
      <c r="UXW2" s="163"/>
      <c r="UXX2" s="163"/>
      <c r="UXY2" s="163"/>
      <c r="UXZ2" s="163"/>
      <c r="UYA2" s="163"/>
      <c r="UYB2" s="163"/>
      <c r="UYC2" s="163"/>
      <c r="UYD2" s="163"/>
      <c r="UYE2" s="163"/>
      <c r="UYF2" s="163"/>
      <c r="UYG2" s="163"/>
      <c r="UYH2" s="163"/>
      <c r="UYI2" s="163"/>
      <c r="UYJ2" s="163"/>
      <c r="UYK2" s="163"/>
      <c r="UYL2" s="163"/>
      <c r="UYM2" s="163"/>
      <c r="UYN2" s="163"/>
      <c r="UYO2" s="163"/>
      <c r="UYP2" s="163"/>
      <c r="UYQ2" s="163"/>
      <c r="UYR2" s="163"/>
      <c r="UYS2" s="163"/>
      <c r="UYT2" s="163"/>
      <c r="UYU2" s="163"/>
      <c r="UYV2" s="163"/>
      <c r="UYW2" s="163"/>
      <c r="UYX2" s="163"/>
      <c r="UYY2" s="163"/>
      <c r="UYZ2" s="163"/>
      <c r="UZA2" s="163"/>
      <c r="UZB2" s="163"/>
      <c r="UZC2" s="163"/>
      <c r="UZD2" s="163"/>
      <c r="UZE2" s="163"/>
      <c r="UZF2" s="163"/>
      <c r="UZG2" s="163"/>
      <c r="UZH2" s="163"/>
      <c r="UZI2" s="163"/>
      <c r="UZJ2" s="163"/>
      <c r="UZK2" s="163"/>
      <c r="UZL2" s="163"/>
      <c r="UZM2" s="163"/>
      <c r="UZN2" s="163"/>
      <c r="UZO2" s="163"/>
      <c r="UZP2" s="163"/>
      <c r="UZQ2" s="163"/>
      <c r="UZR2" s="163"/>
      <c r="UZS2" s="163"/>
      <c r="UZT2" s="163"/>
      <c r="UZU2" s="163"/>
      <c r="UZV2" s="163"/>
      <c r="UZW2" s="163"/>
      <c r="UZX2" s="163"/>
      <c r="UZY2" s="163"/>
      <c r="UZZ2" s="163"/>
      <c r="VAA2" s="163"/>
      <c r="VAB2" s="163"/>
      <c r="VAC2" s="163"/>
      <c r="VAD2" s="163"/>
      <c r="VAE2" s="163"/>
      <c r="VAF2" s="163"/>
      <c r="VAG2" s="163"/>
      <c r="VAH2" s="163"/>
      <c r="VAI2" s="163"/>
      <c r="VAJ2" s="163"/>
      <c r="VAK2" s="163"/>
      <c r="VAL2" s="163"/>
      <c r="VAM2" s="163"/>
      <c r="VAN2" s="163"/>
      <c r="VAO2" s="163"/>
      <c r="VAP2" s="163"/>
      <c r="VAQ2" s="163"/>
      <c r="VAR2" s="163"/>
      <c r="VAS2" s="163"/>
      <c r="VAT2" s="163"/>
      <c r="VAU2" s="163"/>
      <c r="VAV2" s="163"/>
      <c r="VAW2" s="163"/>
      <c r="VAX2" s="163"/>
      <c r="VAY2" s="163"/>
      <c r="VAZ2" s="163"/>
      <c r="VBA2" s="163"/>
      <c r="VBB2" s="163"/>
      <c r="VBC2" s="163"/>
      <c r="VBD2" s="163"/>
      <c r="VBE2" s="163"/>
      <c r="VBF2" s="163"/>
      <c r="VBG2" s="163"/>
      <c r="VBH2" s="163"/>
      <c r="VBI2" s="163"/>
      <c r="VBJ2" s="163"/>
      <c r="VBK2" s="163"/>
      <c r="VBL2" s="163"/>
      <c r="VBM2" s="163"/>
      <c r="VBN2" s="163"/>
      <c r="VBO2" s="163"/>
      <c r="VBP2" s="163"/>
      <c r="VBQ2" s="163"/>
      <c r="VBR2" s="163"/>
      <c r="VBS2" s="163"/>
      <c r="VBT2" s="163"/>
      <c r="VBU2" s="163"/>
      <c r="VBV2" s="163"/>
      <c r="VBW2" s="163"/>
      <c r="VBX2" s="163"/>
      <c r="VBY2" s="163"/>
      <c r="VBZ2" s="163"/>
      <c r="VCA2" s="163"/>
      <c r="VCB2" s="163"/>
      <c r="VCC2" s="163"/>
      <c r="VCD2" s="163"/>
      <c r="VCE2" s="163"/>
      <c r="VCF2" s="163"/>
      <c r="VCG2" s="163"/>
      <c r="VCH2" s="163"/>
      <c r="VCI2" s="163"/>
      <c r="VCJ2" s="163"/>
      <c r="VCK2" s="163"/>
      <c r="VCL2" s="163"/>
      <c r="VCM2" s="163"/>
      <c r="VCN2" s="163"/>
      <c r="VCO2" s="163"/>
      <c r="VCP2" s="163"/>
      <c r="VCQ2" s="163"/>
      <c r="VCR2" s="163"/>
      <c r="VCS2" s="163"/>
      <c r="VCT2" s="163"/>
      <c r="VCU2" s="163"/>
      <c r="VCV2" s="163"/>
      <c r="VCW2" s="163"/>
      <c r="VCX2" s="163"/>
      <c r="VCY2" s="163"/>
      <c r="VCZ2" s="163"/>
      <c r="VDA2" s="163"/>
      <c r="VDB2" s="163"/>
      <c r="VDC2" s="163"/>
      <c r="VDD2" s="163"/>
      <c r="VDE2" s="163"/>
      <c r="VDF2" s="163"/>
      <c r="VDG2" s="163"/>
      <c r="VDH2" s="163"/>
      <c r="VDI2" s="163"/>
      <c r="VDJ2" s="163"/>
      <c r="VDK2" s="163"/>
      <c r="VDL2" s="163"/>
      <c r="VDM2" s="163"/>
      <c r="VDN2" s="163"/>
      <c r="VDO2" s="163"/>
      <c r="VDP2" s="163"/>
      <c r="VDQ2" s="163"/>
      <c r="VDR2" s="163"/>
      <c r="VDS2" s="163"/>
      <c r="VDT2" s="163"/>
      <c r="VDU2" s="163"/>
      <c r="VDV2" s="163"/>
      <c r="VDW2" s="163"/>
      <c r="VDX2" s="163"/>
      <c r="VDY2" s="163"/>
      <c r="VDZ2" s="163"/>
      <c r="VEA2" s="163"/>
      <c r="VEB2" s="163"/>
      <c r="VEC2" s="163"/>
      <c r="VED2" s="163"/>
      <c r="VEE2" s="163"/>
      <c r="VEF2" s="163"/>
      <c r="VEG2" s="163"/>
      <c r="VEH2" s="163"/>
      <c r="VEI2" s="163"/>
      <c r="VEJ2" s="163"/>
      <c r="VEK2" s="163"/>
      <c r="VEL2" s="163"/>
      <c r="VEM2" s="163"/>
      <c r="VEN2" s="163"/>
      <c r="VEO2" s="163"/>
      <c r="VEP2" s="163"/>
      <c r="VEQ2" s="163"/>
      <c r="VER2" s="163"/>
      <c r="VES2" s="163"/>
      <c r="VET2" s="163"/>
      <c r="VEU2" s="163"/>
      <c r="VEV2" s="163"/>
      <c r="VEW2" s="163"/>
      <c r="VEX2" s="163"/>
      <c r="VEY2" s="163"/>
      <c r="VEZ2" s="163"/>
      <c r="VFA2" s="163"/>
      <c r="VFB2" s="163"/>
      <c r="VFC2" s="163"/>
      <c r="VFD2" s="163"/>
      <c r="VFE2" s="163"/>
      <c r="VFF2" s="163"/>
      <c r="VFG2" s="163"/>
      <c r="VFH2" s="163"/>
      <c r="VFI2" s="163"/>
      <c r="VFJ2" s="163"/>
      <c r="VFK2" s="163"/>
      <c r="VFL2" s="163"/>
      <c r="VFM2" s="163"/>
      <c r="VFN2" s="163"/>
      <c r="VFO2" s="163"/>
      <c r="VFP2" s="163"/>
      <c r="VFQ2" s="163"/>
      <c r="VFR2" s="163"/>
      <c r="VFS2" s="163"/>
      <c r="VFT2" s="163"/>
      <c r="VFU2" s="163"/>
      <c r="VFV2" s="163"/>
      <c r="VFW2" s="163"/>
      <c r="VFX2" s="163"/>
      <c r="VFY2" s="163"/>
      <c r="VFZ2" s="163"/>
      <c r="VGA2" s="163"/>
      <c r="VGB2" s="163"/>
      <c r="VGC2" s="163"/>
      <c r="VGD2" s="163"/>
      <c r="VGE2" s="163"/>
      <c r="VGF2" s="163"/>
      <c r="VGG2" s="163"/>
      <c r="VGH2" s="163"/>
      <c r="VGI2" s="163"/>
      <c r="VGJ2" s="163"/>
      <c r="VGK2" s="163"/>
      <c r="VGL2" s="163"/>
      <c r="VGM2" s="163"/>
      <c r="VGN2" s="163"/>
      <c r="VGO2" s="163"/>
      <c r="VGP2" s="163"/>
      <c r="VGQ2" s="163"/>
      <c r="VGR2" s="163"/>
      <c r="VGS2" s="163"/>
      <c r="VGT2" s="163"/>
      <c r="VGU2" s="163"/>
      <c r="VGV2" s="163"/>
      <c r="VGW2" s="163"/>
      <c r="VGX2" s="163"/>
      <c r="VGY2" s="163"/>
      <c r="VGZ2" s="163"/>
      <c r="VHA2" s="163"/>
      <c r="VHB2" s="163"/>
      <c r="VHC2" s="163"/>
      <c r="VHD2" s="163"/>
      <c r="VHE2" s="163"/>
      <c r="VHF2" s="163"/>
      <c r="VHG2" s="163"/>
      <c r="VHH2" s="163"/>
      <c r="VHI2" s="163"/>
      <c r="VHJ2" s="163"/>
      <c r="VHK2" s="163"/>
      <c r="VHL2" s="163"/>
      <c r="VHM2" s="163"/>
      <c r="VHN2" s="163"/>
      <c r="VHO2" s="163"/>
      <c r="VHP2" s="163"/>
      <c r="VHQ2" s="163"/>
      <c r="VHR2" s="163"/>
      <c r="VHS2" s="163"/>
      <c r="VHT2" s="163"/>
      <c r="VHU2" s="163"/>
      <c r="VHV2" s="163"/>
      <c r="VHW2" s="163"/>
      <c r="VHX2" s="163"/>
      <c r="VHY2" s="163"/>
      <c r="VHZ2" s="163"/>
      <c r="VIA2" s="163"/>
      <c r="VIB2" s="163"/>
      <c r="VIC2" s="163"/>
      <c r="VID2" s="163"/>
      <c r="VIE2" s="163"/>
      <c r="VIF2" s="163"/>
      <c r="VIG2" s="163"/>
      <c r="VIH2" s="163"/>
      <c r="VII2" s="163"/>
      <c r="VIJ2" s="163"/>
      <c r="VIK2" s="163"/>
      <c r="VIL2" s="163"/>
      <c r="VIM2" s="163"/>
      <c r="VIN2" s="163"/>
      <c r="VIO2" s="163"/>
      <c r="VIP2" s="163"/>
      <c r="VIQ2" s="163"/>
      <c r="VIR2" s="163"/>
      <c r="VIS2" s="163"/>
      <c r="VIT2" s="163"/>
      <c r="VIU2" s="163"/>
      <c r="VIV2" s="163"/>
      <c r="VIW2" s="163"/>
      <c r="VIX2" s="163"/>
      <c r="VIY2" s="163"/>
      <c r="VIZ2" s="163"/>
      <c r="VJA2" s="163"/>
      <c r="VJB2" s="163"/>
      <c r="VJC2" s="163"/>
      <c r="VJD2" s="163"/>
      <c r="VJE2" s="163"/>
      <c r="VJF2" s="163"/>
      <c r="VJG2" s="163"/>
      <c r="VJH2" s="163"/>
      <c r="VJI2" s="163"/>
      <c r="VJJ2" s="163"/>
      <c r="VJK2" s="163"/>
      <c r="VJL2" s="163"/>
      <c r="VJM2" s="163"/>
      <c r="VJN2" s="163"/>
      <c r="VJO2" s="163"/>
      <c r="VJP2" s="163"/>
      <c r="VJQ2" s="163"/>
      <c r="VJR2" s="163"/>
      <c r="VJS2" s="163"/>
      <c r="VJT2" s="163"/>
      <c r="VJU2" s="163"/>
      <c r="VJV2" s="163"/>
      <c r="VJW2" s="163"/>
      <c r="VJX2" s="163"/>
      <c r="VJY2" s="163"/>
      <c r="VJZ2" s="163"/>
      <c r="VKA2" s="163"/>
      <c r="VKB2" s="163"/>
      <c r="VKC2" s="163"/>
      <c r="VKD2" s="163"/>
      <c r="VKE2" s="163"/>
      <c r="VKF2" s="163"/>
      <c r="VKG2" s="163"/>
      <c r="VKH2" s="163"/>
      <c r="VKI2" s="163"/>
      <c r="VKJ2" s="163"/>
      <c r="VKK2" s="163"/>
      <c r="VKL2" s="163"/>
      <c r="VKM2" s="163"/>
      <c r="VKN2" s="163"/>
      <c r="VKO2" s="163"/>
      <c r="VKP2" s="163"/>
      <c r="VKQ2" s="163"/>
      <c r="VKR2" s="163"/>
      <c r="VKS2" s="163"/>
      <c r="VKT2" s="163"/>
      <c r="VKU2" s="163"/>
      <c r="VKV2" s="163"/>
      <c r="VKW2" s="163"/>
      <c r="VKX2" s="163"/>
      <c r="VKY2" s="163"/>
      <c r="VKZ2" s="163"/>
      <c r="VLA2" s="163"/>
      <c r="VLB2" s="163"/>
      <c r="VLC2" s="163"/>
      <c r="VLD2" s="163"/>
      <c r="VLE2" s="163"/>
      <c r="VLF2" s="163"/>
      <c r="VLG2" s="163"/>
      <c r="VLH2" s="163"/>
      <c r="VLI2" s="163"/>
      <c r="VLJ2" s="163"/>
      <c r="VLK2" s="163"/>
      <c r="VLL2" s="163"/>
      <c r="VLM2" s="163"/>
      <c r="VLN2" s="163"/>
      <c r="VLO2" s="163"/>
      <c r="VLP2" s="163"/>
      <c r="VLQ2" s="163"/>
      <c r="VLR2" s="163"/>
      <c r="VLS2" s="163"/>
      <c r="VLT2" s="163"/>
      <c r="VLU2" s="163"/>
      <c r="VLV2" s="163"/>
      <c r="VLW2" s="163"/>
      <c r="VLX2" s="163"/>
      <c r="VLY2" s="163"/>
      <c r="VLZ2" s="163"/>
      <c r="VMA2" s="163"/>
      <c r="VMB2" s="163"/>
      <c r="VMC2" s="163"/>
      <c r="VMD2" s="163"/>
      <c r="VME2" s="163"/>
      <c r="VMF2" s="163"/>
      <c r="VMG2" s="163"/>
      <c r="VMH2" s="163"/>
      <c r="VMI2" s="163"/>
      <c r="VMJ2" s="163"/>
      <c r="VMK2" s="163"/>
      <c r="VML2" s="163"/>
      <c r="VMM2" s="163"/>
      <c r="VMN2" s="163"/>
      <c r="VMO2" s="163"/>
      <c r="VMP2" s="163"/>
      <c r="VMQ2" s="163"/>
      <c r="VMR2" s="163"/>
      <c r="VMS2" s="163"/>
      <c r="VMT2" s="163"/>
      <c r="VMU2" s="163"/>
      <c r="VMV2" s="163"/>
      <c r="VMW2" s="163"/>
      <c r="VMX2" s="163"/>
      <c r="VMY2" s="163"/>
      <c r="VMZ2" s="163"/>
      <c r="VNA2" s="163"/>
      <c r="VNB2" s="163"/>
      <c r="VNC2" s="163"/>
      <c r="VND2" s="163"/>
      <c r="VNE2" s="163"/>
      <c r="VNF2" s="163"/>
      <c r="VNG2" s="163"/>
      <c r="VNH2" s="163"/>
      <c r="VNI2" s="163"/>
      <c r="VNJ2" s="163"/>
      <c r="VNK2" s="163"/>
      <c r="VNL2" s="163"/>
      <c r="VNM2" s="163"/>
      <c r="VNN2" s="163"/>
      <c r="VNO2" s="163"/>
      <c r="VNP2" s="163"/>
      <c r="VNQ2" s="163"/>
      <c r="VNR2" s="163"/>
      <c r="VNS2" s="163"/>
      <c r="VNT2" s="163"/>
      <c r="VNU2" s="163"/>
      <c r="VNV2" s="163"/>
      <c r="VNW2" s="163"/>
      <c r="VNX2" s="163"/>
      <c r="VNY2" s="163"/>
      <c r="VNZ2" s="163"/>
      <c r="VOA2" s="163"/>
      <c r="VOB2" s="163"/>
      <c r="VOC2" s="163"/>
      <c r="VOD2" s="163"/>
      <c r="VOE2" s="163"/>
      <c r="VOF2" s="163"/>
      <c r="VOG2" s="163"/>
      <c r="VOH2" s="163"/>
      <c r="VOI2" s="163"/>
      <c r="VOJ2" s="163"/>
      <c r="VOK2" s="163"/>
      <c r="VOL2" s="163"/>
      <c r="VOM2" s="163"/>
      <c r="VON2" s="163"/>
      <c r="VOO2" s="163"/>
      <c r="VOP2" s="163"/>
      <c r="VOQ2" s="163"/>
      <c r="VOR2" s="163"/>
      <c r="VOS2" s="163"/>
      <c r="VOT2" s="163"/>
      <c r="VOU2" s="163"/>
      <c r="VOV2" s="163"/>
      <c r="VOW2" s="163"/>
      <c r="VOX2" s="163"/>
      <c r="VOY2" s="163"/>
      <c r="VOZ2" s="163"/>
      <c r="VPA2" s="163"/>
      <c r="VPB2" s="163"/>
      <c r="VPC2" s="163"/>
      <c r="VPD2" s="163"/>
      <c r="VPE2" s="163"/>
      <c r="VPF2" s="163"/>
      <c r="VPG2" s="163"/>
      <c r="VPH2" s="163"/>
      <c r="VPI2" s="163"/>
      <c r="VPJ2" s="163"/>
      <c r="VPK2" s="163"/>
      <c r="VPL2" s="163"/>
      <c r="VPM2" s="163"/>
      <c r="VPN2" s="163"/>
      <c r="VPO2" s="163"/>
      <c r="VPP2" s="163"/>
      <c r="VPQ2" s="163"/>
      <c r="VPR2" s="163"/>
      <c r="VPS2" s="163"/>
      <c r="VPT2" s="163"/>
      <c r="VPU2" s="163"/>
      <c r="VPV2" s="163"/>
      <c r="VPW2" s="163"/>
      <c r="VPX2" s="163"/>
      <c r="VPY2" s="163"/>
      <c r="VPZ2" s="163"/>
      <c r="VQA2" s="163"/>
      <c r="VQB2" s="163"/>
      <c r="VQC2" s="163"/>
      <c r="VQD2" s="163"/>
      <c r="VQE2" s="163"/>
      <c r="VQF2" s="163"/>
      <c r="VQG2" s="163"/>
      <c r="VQH2" s="163"/>
      <c r="VQI2" s="163"/>
      <c r="VQJ2" s="163"/>
      <c r="VQK2" s="163"/>
      <c r="VQL2" s="163"/>
      <c r="VQM2" s="163"/>
      <c r="VQN2" s="163"/>
      <c r="VQO2" s="163"/>
      <c r="VQP2" s="163"/>
      <c r="VQQ2" s="163"/>
      <c r="VQR2" s="163"/>
      <c r="VQS2" s="163"/>
      <c r="VQT2" s="163"/>
      <c r="VQU2" s="163"/>
      <c r="VQV2" s="163"/>
      <c r="VQW2" s="163"/>
      <c r="VQX2" s="163"/>
      <c r="VQY2" s="163"/>
      <c r="VQZ2" s="163"/>
      <c r="VRA2" s="163"/>
      <c r="VRB2" s="163"/>
      <c r="VRC2" s="163"/>
      <c r="VRD2" s="163"/>
      <c r="VRE2" s="163"/>
      <c r="VRF2" s="163"/>
      <c r="VRG2" s="163"/>
      <c r="VRH2" s="163"/>
      <c r="VRI2" s="163"/>
      <c r="VRJ2" s="163"/>
      <c r="VRK2" s="163"/>
      <c r="VRL2" s="163"/>
      <c r="VRM2" s="163"/>
      <c r="VRN2" s="163"/>
      <c r="VRO2" s="163"/>
      <c r="VRP2" s="163"/>
      <c r="VRQ2" s="163"/>
      <c r="VRR2" s="163"/>
      <c r="VRS2" s="163"/>
      <c r="VRT2" s="163"/>
      <c r="VRU2" s="163"/>
      <c r="VRV2" s="163"/>
      <c r="VRW2" s="163"/>
      <c r="VRX2" s="163"/>
      <c r="VRY2" s="163"/>
      <c r="VRZ2" s="163"/>
      <c r="VSA2" s="163"/>
      <c r="VSB2" s="163"/>
      <c r="VSC2" s="163"/>
      <c r="VSD2" s="163"/>
      <c r="VSE2" s="163"/>
      <c r="VSF2" s="163"/>
      <c r="VSG2" s="163"/>
      <c r="VSH2" s="163"/>
      <c r="VSI2" s="163"/>
      <c r="VSJ2" s="163"/>
      <c r="VSK2" s="163"/>
      <c r="VSL2" s="163"/>
      <c r="VSM2" s="163"/>
      <c r="VSN2" s="163"/>
      <c r="VSO2" s="163"/>
      <c r="VSP2" s="163"/>
      <c r="VSQ2" s="163"/>
      <c r="VSR2" s="163"/>
      <c r="VSS2" s="163"/>
      <c r="VST2" s="163"/>
      <c r="VSU2" s="163"/>
      <c r="VSV2" s="163"/>
      <c r="VSW2" s="163"/>
      <c r="VSX2" s="163"/>
      <c r="VSY2" s="163"/>
      <c r="VSZ2" s="163"/>
      <c r="VTA2" s="163"/>
      <c r="VTB2" s="163"/>
      <c r="VTC2" s="163"/>
      <c r="VTD2" s="163"/>
      <c r="VTE2" s="163"/>
      <c r="VTF2" s="163"/>
      <c r="VTG2" s="163"/>
      <c r="VTH2" s="163"/>
      <c r="VTI2" s="163"/>
      <c r="VTJ2" s="163"/>
      <c r="VTK2" s="163"/>
      <c r="VTL2" s="163"/>
      <c r="VTM2" s="163"/>
      <c r="VTN2" s="163"/>
      <c r="VTO2" s="163"/>
      <c r="VTP2" s="163"/>
      <c r="VTQ2" s="163"/>
      <c r="VTR2" s="163"/>
      <c r="VTS2" s="163"/>
      <c r="VTT2" s="163"/>
      <c r="VTU2" s="163"/>
      <c r="VTV2" s="163"/>
      <c r="VTW2" s="163"/>
      <c r="VTX2" s="163"/>
      <c r="VTY2" s="163"/>
      <c r="VTZ2" s="163"/>
      <c r="VUA2" s="163"/>
      <c r="VUB2" s="163"/>
      <c r="VUC2" s="163"/>
      <c r="VUD2" s="163"/>
      <c r="VUE2" s="163"/>
      <c r="VUF2" s="163"/>
      <c r="VUG2" s="163"/>
      <c r="VUH2" s="163"/>
      <c r="VUI2" s="163"/>
      <c r="VUJ2" s="163"/>
      <c r="VUK2" s="163"/>
      <c r="VUL2" s="163"/>
      <c r="VUM2" s="163"/>
      <c r="VUN2" s="163"/>
      <c r="VUO2" s="163"/>
      <c r="VUP2" s="163"/>
      <c r="VUQ2" s="163"/>
      <c r="VUR2" s="163"/>
      <c r="VUS2" s="163"/>
      <c r="VUT2" s="163"/>
      <c r="VUU2" s="163"/>
      <c r="VUV2" s="163"/>
      <c r="VUW2" s="163"/>
      <c r="VUX2" s="163"/>
      <c r="VUY2" s="163"/>
      <c r="VUZ2" s="163"/>
      <c r="VVA2" s="163"/>
      <c r="VVB2" s="163"/>
      <c r="VVC2" s="163"/>
      <c r="VVD2" s="163"/>
      <c r="VVE2" s="163"/>
      <c r="VVF2" s="163"/>
      <c r="VVG2" s="163"/>
      <c r="VVH2" s="163"/>
      <c r="VVI2" s="163"/>
      <c r="VVJ2" s="163"/>
      <c r="VVK2" s="163"/>
      <c r="VVL2" s="163"/>
      <c r="VVM2" s="163"/>
      <c r="VVN2" s="163"/>
      <c r="VVO2" s="163"/>
      <c r="VVP2" s="163"/>
      <c r="VVQ2" s="163"/>
      <c r="VVR2" s="163"/>
      <c r="VVS2" s="163"/>
      <c r="VVT2" s="163"/>
      <c r="VVU2" s="163"/>
      <c r="VVV2" s="163"/>
      <c r="VVW2" s="163"/>
      <c r="VVX2" s="163"/>
      <c r="VVY2" s="163"/>
      <c r="VVZ2" s="163"/>
      <c r="VWA2" s="163"/>
      <c r="VWB2" s="163"/>
      <c r="VWC2" s="163"/>
      <c r="VWD2" s="163"/>
      <c r="VWE2" s="163"/>
      <c r="VWF2" s="163"/>
      <c r="VWG2" s="163"/>
      <c r="VWH2" s="163"/>
      <c r="VWI2" s="163"/>
      <c r="VWJ2" s="163"/>
      <c r="VWK2" s="163"/>
      <c r="VWL2" s="163"/>
      <c r="VWM2" s="163"/>
      <c r="VWN2" s="163"/>
      <c r="VWO2" s="163"/>
      <c r="VWP2" s="163"/>
      <c r="VWQ2" s="163"/>
      <c r="VWR2" s="163"/>
      <c r="VWS2" s="163"/>
      <c r="VWT2" s="163"/>
      <c r="VWU2" s="163"/>
      <c r="VWV2" s="163"/>
      <c r="VWW2" s="163"/>
      <c r="VWX2" s="163"/>
      <c r="VWY2" s="163"/>
      <c r="VWZ2" s="163"/>
      <c r="VXA2" s="163"/>
      <c r="VXB2" s="163"/>
      <c r="VXC2" s="163"/>
      <c r="VXD2" s="163"/>
      <c r="VXE2" s="163"/>
      <c r="VXF2" s="163"/>
      <c r="VXG2" s="163"/>
      <c r="VXH2" s="163"/>
      <c r="VXI2" s="163"/>
      <c r="VXJ2" s="163"/>
      <c r="VXK2" s="163"/>
      <c r="VXL2" s="163"/>
      <c r="VXM2" s="163"/>
      <c r="VXN2" s="163"/>
      <c r="VXO2" s="163"/>
      <c r="VXP2" s="163"/>
      <c r="VXQ2" s="163"/>
      <c r="VXR2" s="163"/>
      <c r="VXS2" s="163"/>
      <c r="VXT2" s="163"/>
      <c r="VXU2" s="163"/>
      <c r="VXV2" s="163"/>
      <c r="VXW2" s="163"/>
      <c r="VXX2" s="163"/>
      <c r="VXY2" s="163"/>
      <c r="VXZ2" s="163"/>
      <c r="VYA2" s="163"/>
      <c r="VYB2" s="163"/>
      <c r="VYC2" s="163"/>
      <c r="VYD2" s="163"/>
      <c r="VYE2" s="163"/>
      <c r="VYF2" s="163"/>
      <c r="VYG2" s="163"/>
      <c r="VYH2" s="163"/>
      <c r="VYI2" s="163"/>
      <c r="VYJ2" s="163"/>
      <c r="VYK2" s="163"/>
      <c r="VYL2" s="163"/>
      <c r="VYM2" s="163"/>
      <c r="VYN2" s="163"/>
      <c r="VYO2" s="163"/>
      <c r="VYP2" s="163"/>
      <c r="VYQ2" s="163"/>
      <c r="VYR2" s="163"/>
      <c r="VYS2" s="163"/>
      <c r="VYT2" s="163"/>
      <c r="VYU2" s="163"/>
      <c r="VYV2" s="163"/>
      <c r="VYW2" s="163"/>
      <c r="VYX2" s="163"/>
      <c r="VYY2" s="163"/>
      <c r="VYZ2" s="163"/>
      <c r="VZA2" s="163"/>
      <c r="VZB2" s="163"/>
      <c r="VZC2" s="163"/>
      <c r="VZD2" s="163"/>
      <c r="VZE2" s="163"/>
      <c r="VZF2" s="163"/>
      <c r="VZG2" s="163"/>
      <c r="VZH2" s="163"/>
      <c r="VZI2" s="163"/>
      <c r="VZJ2" s="163"/>
      <c r="VZK2" s="163"/>
      <c r="VZL2" s="163"/>
      <c r="VZM2" s="163"/>
      <c r="VZN2" s="163"/>
      <c r="VZO2" s="163"/>
      <c r="VZP2" s="163"/>
      <c r="VZQ2" s="163"/>
      <c r="VZR2" s="163"/>
      <c r="VZS2" s="163"/>
      <c r="VZT2" s="163"/>
      <c r="VZU2" s="163"/>
      <c r="VZV2" s="163"/>
      <c r="VZW2" s="163"/>
      <c r="VZX2" s="163"/>
      <c r="VZY2" s="163"/>
      <c r="VZZ2" s="163"/>
      <c r="WAA2" s="163"/>
      <c r="WAB2" s="163"/>
      <c r="WAC2" s="163"/>
      <c r="WAD2" s="163"/>
      <c r="WAE2" s="163"/>
      <c r="WAF2" s="163"/>
      <c r="WAG2" s="163"/>
      <c r="WAH2" s="163"/>
      <c r="WAI2" s="163"/>
      <c r="WAJ2" s="163"/>
      <c r="WAK2" s="163"/>
      <c r="WAL2" s="163"/>
      <c r="WAM2" s="163"/>
      <c r="WAN2" s="163"/>
      <c r="WAO2" s="163"/>
      <c r="WAP2" s="163"/>
      <c r="WAQ2" s="163"/>
      <c r="WAR2" s="163"/>
      <c r="WAS2" s="163"/>
      <c r="WAT2" s="163"/>
      <c r="WAU2" s="163"/>
      <c r="WAV2" s="163"/>
      <c r="WAW2" s="163"/>
      <c r="WAX2" s="163"/>
      <c r="WAY2" s="163"/>
      <c r="WAZ2" s="163"/>
      <c r="WBA2" s="163"/>
      <c r="WBB2" s="163"/>
      <c r="WBC2" s="163"/>
      <c r="WBD2" s="163"/>
      <c r="WBE2" s="163"/>
      <c r="WBF2" s="163"/>
      <c r="WBG2" s="163"/>
      <c r="WBH2" s="163"/>
      <c r="WBI2" s="163"/>
      <c r="WBJ2" s="163"/>
      <c r="WBK2" s="163"/>
      <c r="WBL2" s="163"/>
      <c r="WBM2" s="163"/>
      <c r="WBN2" s="163"/>
      <c r="WBO2" s="163"/>
      <c r="WBP2" s="163"/>
      <c r="WBQ2" s="163"/>
      <c r="WBR2" s="163"/>
      <c r="WBS2" s="163"/>
      <c r="WBT2" s="163"/>
      <c r="WBU2" s="163"/>
      <c r="WBV2" s="163"/>
      <c r="WBW2" s="163"/>
      <c r="WBX2" s="163"/>
      <c r="WBY2" s="163"/>
      <c r="WBZ2" s="163"/>
      <c r="WCA2" s="163"/>
      <c r="WCB2" s="163"/>
      <c r="WCC2" s="163"/>
      <c r="WCD2" s="163"/>
      <c r="WCE2" s="163"/>
      <c r="WCF2" s="163"/>
      <c r="WCG2" s="163"/>
      <c r="WCH2" s="163"/>
      <c r="WCI2" s="163"/>
      <c r="WCJ2" s="163"/>
      <c r="WCK2" s="163"/>
      <c r="WCL2" s="163"/>
      <c r="WCM2" s="163"/>
      <c r="WCN2" s="163"/>
      <c r="WCO2" s="163"/>
      <c r="WCP2" s="163"/>
      <c r="WCQ2" s="163"/>
      <c r="WCR2" s="163"/>
      <c r="WCS2" s="163"/>
      <c r="WCT2" s="163"/>
      <c r="WCU2" s="163"/>
      <c r="WCV2" s="163"/>
      <c r="WCW2" s="163"/>
      <c r="WCX2" s="163"/>
      <c r="WCY2" s="163"/>
      <c r="WCZ2" s="163"/>
      <c r="WDA2" s="163"/>
      <c r="WDB2" s="163"/>
      <c r="WDC2" s="163"/>
      <c r="WDD2" s="163"/>
      <c r="WDE2" s="163"/>
      <c r="WDF2" s="163"/>
      <c r="WDG2" s="163"/>
      <c r="WDH2" s="163"/>
      <c r="WDI2" s="163"/>
      <c r="WDJ2" s="163"/>
      <c r="WDK2" s="163"/>
      <c r="WDL2" s="163"/>
      <c r="WDM2" s="163"/>
      <c r="WDN2" s="163"/>
      <c r="WDO2" s="163"/>
      <c r="WDP2" s="163"/>
      <c r="WDQ2" s="163"/>
      <c r="WDR2" s="163"/>
      <c r="WDS2" s="163"/>
      <c r="WDT2" s="163"/>
      <c r="WDU2" s="163"/>
      <c r="WDV2" s="163"/>
      <c r="WDW2" s="163"/>
      <c r="WDX2" s="163"/>
      <c r="WDY2" s="163"/>
      <c r="WDZ2" s="163"/>
      <c r="WEA2" s="163"/>
      <c r="WEB2" s="163"/>
      <c r="WEC2" s="163"/>
      <c r="WED2" s="163"/>
      <c r="WEE2" s="163"/>
      <c r="WEF2" s="163"/>
      <c r="WEG2" s="163"/>
      <c r="WEH2" s="163"/>
      <c r="WEI2" s="163"/>
      <c r="WEJ2" s="163"/>
      <c r="WEK2" s="163"/>
      <c r="WEL2" s="163"/>
      <c r="WEM2" s="163"/>
      <c r="WEN2" s="163"/>
      <c r="WEO2" s="163"/>
      <c r="WEP2" s="163"/>
      <c r="WEQ2" s="163"/>
      <c r="WER2" s="163"/>
      <c r="WES2" s="163"/>
      <c r="WET2" s="163"/>
      <c r="WEU2" s="163"/>
      <c r="WEV2" s="163"/>
      <c r="WEW2" s="163"/>
      <c r="WEX2" s="163"/>
      <c r="WEY2" s="163"/>
      <c r="WEZ2" s="163"/>
      <c r="WFA2" s="163"/>
      <c r="WFB2" s="163"/>
      <c r="WFC2" s="163"/>
      <c r="WFD2" s="163"/>
      <c r="WFE2" s="163"/>
      <c r="WFF2" s="163"/>
      <c r="WFG2" s="163"/>
      <c r="WFH2" s="163"/>
      <c r="WFI2" s="163"/>
      <c r="WFJ2" s="163"/>
      <c r="WFK2" s="163"/>
      <c r="WFL2" s="163"/>
      <c r="WFM2" s="163"/>
      <c r="WFN2" s="163"/>
      <c r="WFO2" s="163"/>
      <c r="WFP2" s="163"/>
      <c r="WFQ2" s="163"/>
      <c r="WFR2" s="163"/>
      <c r="WFS2" s="163"/>
      <c r="WFT2" s="163"/>
      <c r="WFU2" s="163"/>
      <c r="WFV2" s="163"/>
      <c r="WFW2" s="163"/>
      <c r="WFX2" s="163"/>
      <c r="WFY2" s="163"/>
      <c r="WFZ2" s="163"/>
      <c r="WGA2" s="163"/>
      <c r="WGB2" s="163"/>
      <c r="WGC2" s="163"/>
      <c r="WGD2" s="163"/>
      <c r="WGE2" s="163"/>
      <c r="WGF2" s="163"/>
      <c r="WGG2" s="163"/>
      <c r="WGH2" s="163"/>
      <c r="WGI2" s="163"/>
      <c r="WGJ2" s="163"/>
      <c r="WGK2" s="163"/>
      <c r="WGL2" s="163"/>
      <c r="WGM2" s="163"/>
      <c r="WGN2" s="163"/>
      <c r="WGO2" s="163"/>
      <c r="WGP2" s="163"/>
      <c r="WGQ2" s="163"/>
      <c r="WGR2" s="163"/>
      <c r="WGS2" s="163"/>
      <c r="WGT2" s="163"/>
      <c r="WGU2" s="163"/>
      <c r="WGV2" s="163"/>
      <c r="WGW2" s="163"/>
      <c r="WGX2" s="163"/>
      <c r="WGY2" s="163"/>
      <c r="WGZ2" s="163"/>
      <c r="WHA2" s="163"/>
      <c r="WHB2" s="163"/>
      <c r="WHC2" s="163"/>
      <c r="WHD2" s="163"/>
      <c r="WHE2" s="163"/>
      <c r="WHF2" s="163"/>
      <c r="WHG2" s="163"/>
      <c r="WHH2" s="163"/>
      <c r="WHI2" s="163"/>
      <c r="WHJ2" s="163"/>
      <c r="WHK2" s="163"/>
      <c r="WHL2" s="163"/>
      <c r="WHM2" s="163"/>
      <c r="WHN2" s="163"/>
      <c r="WHO2" s="163"/>
      <c r="WHP2" s="163"/>
      <c r="WHQ2" s="163"/>
      <c r="WHR2" s="163"/>
      <c r="WHS2" s="163"/>
      <c r="WHT2" s="163"/>
      <c r="WHU2" s="163"/>
      <c r="WHV2" s="163"/>
      <c r="WHW2" s="163"/>
      <c r="WHX2" s="163"/>
      <c r="WHY2" s="163"/>
      <c r="WHZ2" s="163"/>
      <c r="WIA2" s="163"/>
      <c r="WIB2" s="163"/>
      <c r="WIC2" s="163"/>
      <c r="WID2" s="163"/>
      <c r="WIE2" s="163"/>
      <c r="WIF2" s="163"/>
      <c r="WIG2" s="163"/>
      <c r="WIH2" s="163"/>
      <c r="WII2" s="163"/>
      <c r="WIJ2" s="163"/>
      <c r="WIK2" s="163"/>
      <c r="WIL2" s="163"/>
      <c r="WIM2" s="163"/>
      <c r="WIN2" s="163"/>
      <c r="WIO2" s="163"/>
      <c r="WIP2" s="163"/>
      <c r="WIQ2" s="163"/>
      <c r="WIR2" s="163"/>
      <c r="WIS2" s="163"/>
      <c r="WIT2" s="163"/>
      <c r="WIU2" s="163"/>
      <c r="WIV2" s="163"/>
      <c r="WIW2" s="163"/>
      <c r="WIX2" s="163"/>
      <c r="WIY2" s="163"/>
      <c r="WIZ2" s="163"/>
      <c r="WJA2" s="163"/>
      <c r="WJB2" s="163"/>
      <c r="WJC2" s="163"/>
      <c r="WJD2" s="163"/>
      <c r="WJE2" s="163"/>
      <c r="WJF2" s="163"/>
      <c r="WJG2" s="163"/>
      <c r="WJH2" s="163"/>
      <c r="WJI2" s="163"/>
      <c r="WJJ2" s="163"/>
      <c r="WJK2" s="163"/>
      <c r="WJL2" s="163"/>
      <c r="WJM2" s="163"/>
      <c r="WJN2" s="163"/>
      <c r="WJO2" s="163"/>
      <c r="WJP2" s="163"/>
      <c r="WJQ2" s="163"/>
      <c r="WJR2" s="163"/>
      <c r="WJS2" s="163"/>
      <c r="WJT2" s="163"/>
      <c r="WJU2" s="163"/>
      <c r="WJV2" s="163"/>
      <c r="WJW2" s="163"/>
      <c r="WJX2" s="163"/>
      <c r="WJY2" s="163"/>
      <c r="WJZ2" s="163"/>
      <c r="WKA2" s="163"/>
      <c r="WKB2" s="163"/>
      <c r="WKC2" s="163"/>
      <c r="WKD2" s="163"/>
      <c r="WKE2" s="163"/>
      <c r="WKF2" s="163"/>
      <c r="WKG2" s="163"/>
      <c r="WKH2" s="163"/>
      <c r="WKI2" s="163"/>
      <c r="WKJ2" s="163"/>
      <c r="WKK2" s="163"/>
      <c r="WKL2" s="163"/>
      <c r="WKM2" s="163"/>
      <c r="WKN2" s="163"/>
      <c r="WKO2" s="163"/>
      <c r="WKP2" s="163"/>
      <c r="WKQ2" s="163"/>
      <c r="WKR2" s="163"/>
      <c r="WKS2" s="163"/>
      <c r="WKT2" s="163"/>
      <c r="WKU2" s="163"/>
      <c r="WKV2" s="163"/>
      <c r="WKW2" s="163"/>
      <c r="WKX2" s="163"/>
      <c r="WKY2" s="163"/>
      <c r="WKZ2" s="163"/>
      <c r="WLA2" s="163"/>
      <c r="WLB2" s="163"/>
      <c r="WLC2" s="163"/>
      <c r="WLD2" s="163"/>
      <c r="WLE2" s="163"/>
      <c r="WLF2" s="163"/>
      <c r="WLG2" s="163"/>
      <c r="WLH2" s="163"/>
      <c r="WLI2" s="163"/>
      <c r="WLJ2" s="163"/>
      <c r="WLK2" s="163"/>
      <c r="WLL2" s="163"/>
      <c r="WLM2" s="163"/>
      <c r="WLN2" s="163"/>
      <c r="WLO2" s="163"/>
      <c r="WLP2" s="163"/>
      <c r="WLQ2" s="163"/>
      <c r="WLR2" s="163"/>
      <c r="WLS2" s="163"/>
      <c r="WLT2" s="163"/>
      <c r="WLU2" s="163"/>
      <c r="WLV2" s="163"/>
      <c r="WLW2" s="163"/>
      <c r="WLX2" s="163"/>
      <c r="WLY2" s="163"/>
      <c r="WLZ2" s="163"/>
      <c r="WMA2" s="163"/>
      <c r="WMB2" s="163"/>
      <c r="WMC2" s="163"/>
      <c r="WMD2" s="163"/>
      <c r="WME2" s="163"/>
      <c r="WMF2" s="163"/>
      <c r="WMG2" s="163"/>
      <c r="WMH2" s="163"/>
      <c r="WMI2" s="163"/>
      <c r="WMJ2" s="163"/>
      <c r="WMK2" s="163"/>
      <c r="WML2" s="163"/>
      <c r="WMM2" s="163"/>
      <c r="WMN2" s="163"/>
      <c r="WMO2" s="163"/>
      <c r="WMP2" s="163"/>
      <c r="WMQ2" s="163"/>
      <c r="WMR2" s="163"/>
      <c r="WMS2" s="163"/>
      <c r="WMT2" s="163"/>
      <c r="WMU2" s="163"/>
      <c r="WMV2" s="163"/>
      <c r="WMW2" s="163"/>
      <c r="WMX2" s="163"/>
      <c r="WMY2" s="163"/>
      <c r="WMZ2" s="163"/>
      <c r="WNA2" s="163"/>
      <c r="WNB2" s="163"/>
      <c r="WNC2" s="163"/>
      <c r="WND2" s="163"/>
      <c r="WNE2" s="163"/>
      <c r="WNF2" s="163"/>
      <c r="WNG2" s="163"/>
      <c r="WNH2" s="163"/>
      <c r="WNI2" s="163"/>
      <c r="WNJ2" s="163"/>
      <c r="WNK2" s="163"/>
      <c r="WNL2" s="163"/>
      <c r="WNM2" s="163"/>
      <c r="WNN2" s="163"/>
      <c r="WNO2" s="163"/>
      <c r="WNP2" s="163"/>
      <c r="WNQ2" s="163"/>
      <c r="WNR2" s="163"/>
      <c r="WNS2" s="163"/>
      <c r="WNT2" s="163"/>
      <c r="WNU2" s="163"/>
      <c r="WNV2" s="163"/>
      <c r="WNW2" s="163"/>
      <c r="WNX2" s="163"/>
      <c r="WNY2" s="163"/>
      <c r="WNZ2" s="163"/>
      <c r="WOA2" s="163"/>
      <c r="WOB2" s="163"/>
      <c r="WOC2" s="163"/>
      <c r="WOD2" s="163"/>
      <c r="WOE2" s="163"/>
      <c r="WOF2" s="163"/>
      <c r="WOG2" s="163"/>
      <c r="WOH2" s="163"/>
      <c r="WOI2" s="163"/>
      <c r="WOJ2" s="163"/>
      <c r="WOK2" s="163"/>
      <c r="WOL2" s="163"/>
      <c r="WOM2" s="163"/>
      <c r="WON2" s="163"/>
      <c r="WOO2" s="163"/>
      <c r="WOP2" s="163"/>
      <c r="WOQ2" s="163"/>
      <c r="WOR2" s="163"/>
      <c r="WOS2" s="163"/>
      <c r="WOT2" s="163"/>
      <c r="WOU2" s="163"/>
      <c r="WOV2" s="163"/>
      <c r="WOW2" s="163"/>
      <c r="WOX2" s="163"/>
      <c r="WOY2" s="163"/>
      <c r="WOZ2" s="163"/>
      <c r="WPA2" s="163"/>
      <c r="WPB2" s="163"/>
      <c r="WPC2" s="163"/>
      <c r="WPD2" s="163"/>
      <c r="WPE2" s="163"/>
      <c r="WPF2" s="163"/>
      <c r="WPG2" s="163"/>
      <c r="WPH2" s="163"/>
      <c r="WPI2" s="163"/>
      <c r="WPJ2" s="163"/>
      <c r="WPK2" s="163"/>
      <c r="WPL2" s="163"/>
      <c r="WPM2" s="163"/>
      <c r="WPN2" s="163"/>
      <c r="WPO2" s="163"/>
      <c r="WPP2" s="163"/>
      <c r="WPQ2" s="163"/>
      <c r="WPR2" s="163"/>
      <c r="WPS2" s="163"/>
      <c r="WPT2" s="163"/>
      <c r="WPU2" s="163"/>
      <c r="WPV2" s="163"/>
      <c r="WPW2" s="163"/>
      <c r="WPX2" s="163"/>
      <c r="WPY2" s="163"/>
      <c r="WPZ2" s="163"/>
      <c r="WQA2" s="163"/>
      <c r="WQB2" s="163"/>
      <c r="WQC2" s="163"/>
      <c r="WQD2" s="163"/>
      <c r="WQE2" s="163"/>
      <c r="WQF2" s="163"/>
      <c r="WQG2" s="163"/>
      <c r="WQH2" s="163"/>
      <c r="WQI2" s="163"/>
      <c r="WQJ2" s="163"/>
      <c r="WQK2" s="163"/>
      <c r="WQL2" s="163"/>
      <c r="WQM2" s="163"/>
      <c r="WQN2" s="163"/>
      <c r="WQO2" s="163"/>
      <c r="WQP2" s="163"/>
      <c r="WQQ2" s="163"/>
      <c r="WQR2" s="163"/>
      <c r="WQS2" s="163"/>
      <c r="WQT2" s="163"/>
      <c r="WQU2" s="163"/>
      <c r="WQV2" s="163"/>
      <c r="WQW2" s="163"/>
      <c r="WQX2" s="163"/>
      <c r="WQY2" s="163"/>
      <c r="WQZ2" s="163"/>
      <c r="WRA2" s="163"/>
      <c r="WRB2" s="163"/>
      <c r="WRC2" s="163"/>
      <c r="WRD2" s="163"/>
      <c r="WRE2" s="163"/>
      <c r="WRF2" s="163"/>
      <c r="WRG2" s="163"/>
      <c r="WRH2" s="163"/>
      <c r="WRI2" s="163"/>
      <c r="WRJ2" s="163"/>
      <c r="WRK2" s="163"/>
      <c r="WRL2" s="163"/>
      <c r="WRM2" s="163"/>
      <c r="WRN2" s="163"/>
      <c r="WRO2" s="163"/>
      <c r="WRP2" s="163"/>
      <c r="WRQ2" s="163"/>
      <c r="WRR2" s="163"/>
      <c r="WRS2" s="163"/>
      <c r="WRT2" s="163"/>
      <c r="WRU2" s="163"/>
      <c r="WRV2" s="163"/>
      <c r="WRW2" s="163"/>
      <c r="WRX2" s="163"/>
      <c r="WRY2" s="163"/>
      <c r="WRZ2" s="163"/>
      <c r="WSA2" s="163"/>
      <c r="WSB2" s="163"/>
      <c r="WSC2" s="163"/>
      <c r="WSD2" s="163"/>
      <c r="WSE2" s="163"/>
      <c r="WSF2" s="163"/>
      <c r="WSG2" s="163"/>
      <c r="WSH2" s="163"/>
      <c r="WSI2" s="163"/>
      <c r="WSJ2" s="163"/>
      <c r="WSK2" s="163"/>
      <c r="WSL2" s="163"/>
      <c r="WSM2" s="163"/>
      <c r="WSN2" s="163"/>
      <c r="WSO2" s="163"/>
      <c r="WSP2" s="163"/>
      <c r="WSQ2" s="163"/>
      <c r="WSR2" s="163"/>
      <c r="WSS2" s="163"/>
      <c r="WST2" s="163"/>
      <c r="WSU2" s="163"/>
      <c r="WSV2" s="163"/>
      <c r="WSW2" s="163"/>
      <c r="WSX2" s="163"/>
      <c r="WSY2" s="163"/>
      <c r="WSZ2" s="163"/>
      <c r="WTA2" s="163"/>
      <c r="WTB2" s="163"/>
      <c r="WTC2" s="163"/>
      <c r="WTD2" s="163"/>
      <c r="WTE2" s="163"/>
      <c r="WTF2" s="163"/>
      <c r="WTG2" s="163"/>
      <c r="WTH2" s="163"/>
      <c r="WTI2" s="163"/>
      <c r="WTJ2" s="163"/>
      <c r="WTK2" s="163"/>
      <c r="WTL2" s="163"/>
      <c r="WTM2" s="163"/>
      <c r="WTN2" s="163"/>
      <c r="WTO2" s="163"/>
      <c r="WTP2" s="163"/>
      <c r="WTQ2" s="163"/>
      <c r="WTR2" s="163"/>
      <c r="WTS2" s="163"/>
      <c r="WTT2" s="163"/>
      <c r="WTU2" s="163"/>
      <c r="WTV2" s="163"/>
      <c r="WTW2" s="163"/>
      <c r="WTX2" s="163"/>
      <c r="WTY2" s="163"/>
      <c r="WTZ2" s="163"/>
      <c r="WUA2" s="163"/>
      <c r="WUB2" s="163"/>
      <c r="WUC2" s="163"/>
      <c r="WUD2" s="163"/>
      <c r="WUE2" s="163"/>
      <c r="WUF2" s="163"/>
      <c r="WUG2" s="163"/>
      <c r="WUH2" s="163"/>
      <c r="WUI2" s="163"/>
      <c r="WUJ2" s="163"/>
      <c r="WUK2" s="163"/>
      <c r="WUL2" s="163"/>
      <c r="WUM2" s="163"/>
      <c r="WUN2" s="163"/>
      <c r="WUO2" s="163"/>
      <c r="WUP2" s="163"/>
      <c r="WUQ2" s="163"/>
      <c r="WUR2" s="163"/>
      <c r="WUS2" s="163"/>
      <c r="WUT2" s="163"/>
      <c r="WUU2" s="163"/>
      <c r="WUV2" s="163"/>
      <c r="WUW2" s="163"/>
      <c r="WUX2" s="163"/>
      <c r="WUY2" s="163"/>
      <c r="WUZ2" s="163"/>
      <c r="WVA2" s="163"/>
      <c r="WVB2" s="163"/>
      <c r="WVC2" s="163"/>
      <c r="WVD2" s="163"/>
      <c r="WVE2" s="163"/>
      <c r="WVF2" s="163"/>
      <c r="WVG2" s="163"/>
      <c r="WVH2" s="163"/>
      <c r="WVI2" s="163"/>
      <c r="WVJ2" s="163"/>
      <c r="WVK2" s="163"/>
      <c r="WVL2" s="163"/>
      <c r="WVM2" s="163"/>
      <c r="WVN2" s="163"/>
      <c r="WVO2" s="163"/>
      <c r="WVP2" s="163"/>
      <c r="WVQ2" s="163"/>
      <c r="WVR2" s="163"/>
      <c r="WVS2" s="163"/>
      <c r="WVT2" s="163"/>
      <c r="WVU2" s="163"/>
      <c r="WVV2" s="163"/>
      <c r="WVW2" s="163"/>
      <c r="WVX2" s="163"/>
      <c r="WVY2" s="163"/>
      <c r="WVZ2" s="163"/>
      <c r="WWA2" s="163"/>
      <c r="WWB2" s="163"/>
      <c r="WWC2" s="163"/>
      <c r="WWD2" s="163"/>
      <c r="WWE2" s="163"/>
      <c r="WWF2" s="163"/>
      <c r="WWG2" s="163"/>
      <c r="WWH2" s="163"/>
      <c r="WWI2" s="163"/>
      <c r="WWJ2" s="163"/>
      <c r="WWK2" s="163"/>
      <c r="WWL2" s="163"/>
      <c r="WWM2" s="163"/>
      <c r="WWN2" s="163"/>
      <c r="WWO2" s="163"/>
      <c r="WWP2" s="163"/>
      <c r="WWQ2" s="163"/>
      <c r="WWR2" s="163"/>
      <c r="WWS2" s="163"/>
      <c r="WWT2" s="163"/>
      <c r="WWU2" s="163"/>
      <c r="WWV2" s="163"/>
      <c r="WWW2" s="163"/>
      <c r="WWX2" s="163"/>
      <c r="WWY2" s="163"/>
      <c r="WWZ2" s="163"/>
      <c r="WXA2" s="163"/>
      <c r="WXB2" s="163"/>
      <c r="WXC2" s="163"/>
      <c r="WXD2" s="163"/>
      <c r="WXE2" s="163"/>
      <c r="WXF2" s="163"/>
      <c r="WXG2" s="163"/>
      <c r="WXH2" s="163"/>
      <c r="WXI2" s="163"/>
      <c r="WXJ2" s="163"/>
      <c r="WXK2" s="163"/>
      <c r="WXL2" s="163"/>
      <c r="WXM2" s="163"/>
      <c r="WXN2" s="163"/>
      <c r="WXO2" s="163"/>
      <c r="WXP2" s="163"/>
      <c r="WXQ2" s="163"/>
      <c r="WXR2" s="163"/>
      <c r="WXS2" s="163"/>
      <c r="WXT2" s="163"/>
      <c r="WXU2" s="163"/>
      <c r="WXV2" s="163"/>
      <c r="WXW2" s="163"/>
      <c r="WXX2" s="163"/>
      <c r="WXY2" s="163"/>
      <c r="WXZ2" s="163"/>
      <c r="WYA2" s="163"/>
      <c r="WYB2" s="163"/>
      <c r="WYC2" s="163"/>
      <c r="WYD2" s="163"/>
      <c r="WYE2" s="163"/>
      <c r="WYF2" s="163"/>
      <c r="WYG2" s="163"/>
      <c r="WYH2" s="163"/>
      <c r="WYI2" s="163"/>
      <c r="WYJ2" s="163"/>
      <c r="WYK2" s="163"/>
      <c r="WYL2" s="163"/>
      <c r="WYM2" s="163"/>
      <c r="WYN2" s="163"/>
      <c r="WYO2" s="163"/>
      <c r="WYP2" s="163"/>
      <c r="WYQ2" s="163"/>
      <c r="WYR2" s="163"/>
      <c r="WYS2" s="163"/>
      <c r="WYT2" s="163"/>
      <c r="WYU2" s="163"/>
      <c r="WYV2" s="163"/>
      <c r="WYW2" s="163"/>
      <c r="WYX2" s="163"/>
      <c r="WYY2" s="163"/>
      <c r="WYZ2" s="163"/>
      <c r="WZA2" s="163"/>
      <c r="WZB2" s="163"/>
      <c r="WZC2" s="163"/>
      <c r="WZD2" s="163"/>
      <c r="WZE2" s="163"/>
      <c r="WZF2" s="163"/>
      <c r="WZG2" s="163"/>
      <c r="WZH2" s="163"/>
      <c r="WZI2" s="163"/>
      <c r="WZJ2" s="163"/>
      <c r="WZK2" s="163"/>
      <c r="WZL2" s="163"/>
      <c r="WZM2" s="163"/>
      <c r="WZN2" s="163"/>
      <c r="WZO2" s="163"/>
      <c r="WZP2" s="163"/>
      <c r="WZQ2" s="163"/>
      <c r="WZR2" s="163"/>
      <c r="WZS2" s="163"/>
      <c r="WZT2" s="163"/>
      <c r="WZU2" s="163"/>
      <c r="WZV2" s="163"/>
      <c r="WZW2" s="163"/>
      <c r="WZX2" s="163"/>
      <c r="WZY2" s="163"/>
      <c r="WZZ2" s="163"/>
      <c r="XAA2" s="163"/>
      <c r="XAB2" s="163"/>
      <c r="XAC2" s="163"/>
      <c r="XAD2" s="163"/>
      <c r="XAE2" s="163"/>
      <c r="XAF2" s="163"/>
      <c r="XAG2" s="163"/>
      <c r="XAH2" s="163"/>
      <c r="XAI2" s="163"/>
      <c r="XAJ2" s="163"/>
      <c r="XAK2" s="163"/>
      <c r="XAL2" s="163"/>
      <c r="XAM2" s="163"/>
      <c r="XAN2" s="163"/>
      <c r="XAO2" s="163"/>
      <c r="XAP2" s="163"/>
      <c r="XAQ2" s="163"/>
      <c r="XAR2" s="163"/>
      <c r="XAS2" s="163"/>
      <c r="XAT2" s="163"/>
      <c r="XAU2" s="163"/>
      <c r="XAV2" s="163"/>
      <c r="XAW2" s="163"/>
      <c r="XAX2" s="163"/>
      <c r="XAY2" s="163"/>
      <c r="XAZ2" s="163"/>
      <c r="XBA2" s="163"/>
      <c r="XBB2" s="163"/>
      <c r="XBC2" s="163"/>
      <c r="XBD2" s="163"/>
      <c r="XBE2" s="163"/>
      <c r="XBF2" s="163"/>
      <c r="XBG2" s="163"/>
      <c r="XBH2" s="163"/>
      <c r="XBI2" s="163"/>
      <c r="XBJ2" s="163"/>
      <c r="XBK2" s="163"/>
      <c r="XBL2" s="163"/>
      <c r="XBM2" s="163"/>
      <c r="XBN2" s="163"/>
      <c r="XBO2" s="163"/>
      <c r="XBP2" s="163"/>
      <c r="XBQ2" s="163"/>
      <c r="XBR2" s="163"/>
      <c r="XBS2" s="163"/>
      <c r="XBT2" s="163"/>
      <c r="XBU2" s="163"/>
      <c r="XBV2" s="163"/>
      <c r="XBW2" s="163"/>
      <c r="XBX2" s="163"/>
      <c r="XBY2" s="163"/>
      <c r="XBZ2" s="163"/>
      <c r="XCA2" s="163"/>
      <c r="XCB2" s="163"/>
      <c r="XCC2" s="163"/>
      <c r="XCD2" s="163"/>
      <c r="XCE2" s="163"/>
      <c r="XCF2" s="163"/>
      <c r="XCG2" s="163"/>
      <c r="XCH2" s="163"/>
      <c r="XCI2" s="163"/>
      <c r="XCJ2" s="163"/>
      <c r="XCK2" s="163"/>
      <c r="XCL2" s="163"/>
      <c r="XCM2" s="163"/>
      <c r="XCN2" s="163"/>
      <c r="XCO2" s="163"/>
      <c r="XCP2" s="163"/>
      <c r="XCQ2" s="163"/>
      <c r="XCR2" s="163"/>
      <c r="XCS2" s="163"/>
      <c r="XCT2" s="163"/>
      <c r="XCU2" s="163"/>
      <c r="XCV2" s="163"/>
      <c r="XCW2" s="163"/>
      <c r="XCX2" s="163"/>
      <c r="XCY2" s="163"/>
      <c r="XCZ2" s="163"/>
      <c r="XDA2" s="163"/>
      <c r="XDB2" s="163"/>
      <c r="XDC2" s="163"/>
      <c r="XDD2" s="163"/>
      <c r="XDE2" s="163"/>
      <c r="XDF2" s="163"/>
      <c r="XDG2" s="163"/>
      <c r="XDH2" s="163"/>
      <c r="XDI2" s="163"/>
      <c r="XDJ2" s="163"/>
      <c r="XDK2" s="163"/>
      <c r="XDL2" s="163"/>
      <c r="XDM2" s="163"/>
      <c r="XDN2" s="163"/>
      <c r="XDO2" s="163"/>
      <c r="XDP2" s="163"/>
      <c r="XDQ2" s="163"/>
      <c r="XDR2" s="163"/>
      <c r="XDS2" s="163"/>
      <c r="XDT2" s="163"/>
      <c r="XDU2" s="163"/>
      <c r="XDV2" s="163"/>
      <c r="XDW2" s="163"/>
      <c r="XDX2" s="163"/>
      <c r="XDY2" s="163"/>
      <c r="XDZ2" s="163"/>
      <c r="XEA2" s="163"/>
      <c r="XEB2" s="163"/>
      <c r="XEC2" s="163"/>
      <c r="XED2" s="163"/>
      <c r="XEE2" s="163"/>
      <c r="XEF2" s="163"/>
      <c r="XEG2" s="163"/>
      <c r="XEH2" s="163"/>
      <c r="XEI2" s="163"/>
      <c r="XEJ2" s="163"/>
      <c r="XEK2" s="163"/>
      <c r="XEL2" s="163"/>
      <c r="XEM2" s="163"/>
      <c r="XEN2" s="163"/>
      <c r="XEO2" s="163"/>
      <c r="XEP2" s="163"/>
      <c r="XEQ2" s="163"/>
      <c r="XER2" s="163"/>
      <c r="XES2" s="163"/>
      <c r="XET2" s="163"/>
      <c r="XEU2" s="163"/>
    </row>
    <row r="3" ht="20.1" customHeight="1" spans="1:16375">
      <c r="A3" s="253" t="s">
        <v>2017</v>
      </c>
      <c r="B3" s="253"/>
      <c r="C3" s="253"/>
      <c r="D3" s="253"/>
      <c r="E3" s="253"/>
      <c r="F3" s="253"/>
      <c r="G3" s="253"/>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34"/>
      <c r="BC3" s="134"/>
      <c r="BD3" s="134"/>
      <c r="BE3" s="134"/>
      <c r="BF3" s="134"/>
      <c r="BG3" s="134"/>
      <c r="BH3" s="134"/>
      <c r="BI3" s="134"/>
      <c r="BJ3" s="134"/>
      <c r="BK3" s="134"/>
      <c r="BL3" s="134"/>
      <c r="BM3" s="134"/>
      <c r="BN3" s="134"/>
      <c r="BO3" s="134"/>
      <c r="BP3" s="134"/>
      <c r="BQ3" s="134"/>
      <c r="BR3" s="134"/>
      <c r="BS3" s="134"/>
      <c r="BT3" s="134"/>
      <c r="BU3" s="134"/>
      <c r="BV3" s="134"/>
      <c r="BW3" s="134"/>
      <c r="BX3" s="134"/>
      <c r="BY3" s="134"/>
      <c r="BZ3" s="134"/>
      <c r="CA3" s="134"/>
      <c r="CB3" s="134"/>
      <c r="CC3" s="134"/>
      <c r="CD3" s="134"/>
      <c r="CE3" s="134"/>
      <c r="CF3" s="134"/>
      <c r="CG3" s="134"/>
      <c r="CH3" s="134"/>
      <c r="CI3" s="134"/>
      <c r="CJ3" s="134"/>
      <c r="CK3" s="134"/>
      <c r="CL3" s="134"/>
      <c r="CM3" s="134"/>
      <c r="CN3" s="134"/>
      <c r="CO3" s="134"/>
      <c r="CP3" s="134"/>
      <c r="CQ3" s="134"/>
      <c r="CR3" s="134"/>
      <c r="CS3" s="134"/>
      <c r="CT3" s="134"/>
      <c r="CU3" s="134"/>
      <c r="CV3" s="134"/>
      <c r="CW3" s="134"/>
      <c r="CX3" s="134"/>
      <c r="CY3" s="134"/>
      <c r="CZ3" s="134"/>
      <c r="DA3" s="134"/>
      <c r="DB3" s="134"/>
      <c r="DC3" s="134"/>
      <c r="DD3" s="134"/>
      <c r="DE3" s="134"/>
      <c r="DF3" s="134"/>
      <c r="DG3" s="134"/>
      <c r="DH3" s="134"/>
      <c r="DI3" s="134"/>
      <c r="DJ3" s="134"/>
      <c r="DK3" s="134"/>
      <c r="DL3" s="134"/>
      <c r="DM3" s="134"/>
      <c r="DN3" s="134"/>
      <c r="DO3" s="134"/>
      <c r="DP3" s="134"/>
      <c r="DQ3" s="134"/>
      <c r="DR3" s="134"/>
      <c r="DS3" s="134"/>
      <c r="DT3" s="134"/>
      <c r="DU3" s="134"/>
      <c r="DV3" s="134"/>
      <c r="DW3" s="134"/>
      <c r="DX3" s="134"/>
      <c r="DY3" s="134"/>
      <c r="DZ3" s="134"/>
      <c r="EA3" s="134"/>
      <c r="EB3" s="134"/>
      <c r="EC3" s="134"/>
      <c r="ED3" s="134"/>
      <c r="EE3" s="134"/>
      <c r="EF3" s="134"/>
      <c r="EG3" s="134"/>
      <c r="EH3" s="134"/>
      <c r="EI3" s="134"/>
      <c r="EJ3" s="134"/>
      <c r="EK3" s="134"/>
      <c r="EL3" s="134"/>
      <c r="EM3" s="134"/>
      <c r="EN3" s="134"/>
      <c r="EO3" s="134"/>
      <c r="EP3" s="134"/>
      <c r="EQ3" s="134"/>
      <c r="ER3" s="134"/>
      <c r="ES3" s="134"/>
      <c r="ET3" s="134"/>
      <c r="EU3" s="134"/>
      <c r="EV3" s="134"/>
      <c r="EW3" s="134"/>
      <c r="EX3" s="134"/>
      <c r="EY3" s="134"/>
      <c r="EZ3" s="134"/>
      <c r="FA3" s="134"/>
      <c r="FB3" s="134"/>
      <c r="FC3" s="134"/>
      <c r="FD3" s="134"/>
      <c r="FE3" s="134"/>
      <c r="FF3" s="134"/>
      <c r="FG3" s="134"/>
      <c r="FH3" s="134"/>
      <c r="FI3" s="134"/>
      <c r="FJ3" s="134"/>
      <c r="FK3" s="134"/>
      <c r="FL3" s="134"/>
      <c r="FM3" s="134"/>
      <c r="FN3" s="134"/>
      <c r="FO3" s="134"/>
      <c r="FP3" s="134"/>
      <c r="FQ3" s="134"/>
      <c r="FR3" s="134"/>
      <c r="FS3" s="134"/>
      <c r="FT3" s="134"/>
      <c r="FU3" s="134"/>
      <c r="FV3" s="134"/>
      <c r="FW3" s="134"/>
      <c r="FX3" s="134"/>
      <c r="FY3" s="134"/>
      <c r="FZ3" s="134"/>
      <c r="GA3" s="134"/>
      <c r="GB3" s="134"/>
      <c r="GC3" s="134"/>
      <c r="GD3" s="134"/>
      <c r="GE3" s="134"/>
      <c r="GF3" s="134"/>
      <c r="GG3" s="134"/>
      <c r="GH3" s="134"/>
      <c r="GI3" s="134"/>
      <c r="GJ3" s="134"/>
      <c r="GK3" s="134"/>
      <c r="GL3" s="134"/>
      <c r="GM3" s="134"/>
      <c r="GN3" s="134"/>
      <c r="GO3" s="134"/>
      <c r="GP3" s="134"/>
      <c r="GQ3" s="134"/>
      <c r="GR3" s="134"/>
      <c r="GS3" s="134"/>
      <c r="GT3" s="134"/>
      <c r="GU3" s="134"/>
      <c r="GV3" s="134"/>
      <c r="GW3" s="134"/>
      <c r="GX3" s="134"/>
      <c r="GY3" s="134"/>
      <c r="GZ3" s="134"/>
      <c r="HA3" s="134"/>
      <c r="HB3" s="134"/>
      <c r="HC3" s="134"/>
      <c r="HD3" s="134"/>
      <c r="HE3" s="134"/>
      <c r="HF3" s="134"/>
      <c r="HG3" s="134"/>
      <c r="HH3" s="134"/>
      <c r="HI3" s="134"/>
      <c r="HJ3" s="134"/>
      <c r="HK3" s="134"/>
      <c r="HL3" s="134"/>
      <c r="HM3" s="134"/>
      <c r="HN3" s="134"/>
      <c r="HO3" s="134"/>
      <c r="HP3" s="134"/>
      <c r="HQ3" s="134"/>
      <c r="HR3" s="134"/>
      <c r="HS3" s="134"/>
      <c r="HT3" s="134"/>
      <c r="HU3" s="134"/>
      <c r="HV3" s="134"/>
      <c r="HW3" s="134"/>
      <c r="HX3" s="134"/>
      <c r="HY3" s="134"/>
      <c r="HZ3" s="163"/>
      <c r="IA3" s="163"/>
      <c r="IB3" s="163"/>
      <c r="IC3" s="163"/>
      <c r="ID3" s="163"/>
      <c r="IE3" s="163"/>
      <c r="IF3" s="163"/>
      <c r="IG3" s="163"/>
      <c r="IH3" s="163"/>
      <c r="II3" s="163"/>
      <c r="IJ3" s="163"/>
      <c r="IK3" s="163"/>
      <c r="IL3" s="163"/>
      <c r="IM3" s="163"/>
      <c r="IN3" s="163"/>
      <c r="IO3" s="163"/>
      <c r="IP3" s="163"/>
      <c r="IQ3" s="163"/>
      <c r="IR3" s="163"/>
      <c r="IS3" s="163"/>
      <c r="IT3" s="163"/>
      <c r="IU3" s="163"/>
      <c r="IV3" s="163"/>
      <c r="IW3" s="163"/>
      <c r="IX3" s="163"/>
      <c r="IY3" s="163"/>
      <c r="IZ3" s="163"/>
      <c r="JA3" s="163"/>
      <c r="JB3" s="163"/>
      <c r="JC3" s="163"/>
      <c r="JD3" s="163"/>
      <c r="JE3" s="163"/>
      <c r="JF3" s="163"/>
      <c r="JG3" s="163"/>
      <c r="JH3" s="163"/>
      <c r="JI3" s="163"/>
      <c r="JJ3" s="163"/>
      <c r="JK3" s="163"/>
      <c r="JL3" s="163"/>
      <c r="JM3" s="163"/>
      <c r="JN3" s="163"/>
      <c r="JO3" s="163"/>
      <c r="JP3" s="163"/>
      <c r="JQ3" s="163"/>
      <c r="JR3" s="163"/>
      <c r="JS3" s="163"/>
      <c r="JT3" s="163"/>
      <c r="JU3" s="163"/>
      <c r="JV3" s="163"/>
      <c r="JW3" s="163"/>
      <c r="JX3" s="163"/>
      <c r="JY3" s="163"/>
      <c r="JZ3" s="163"/>
      <c r="KA3" s="163"/>
      <c r="KB3" s="163"/>
      <c r="KC3" s="163"/>
      <c r="KD3" s="163"/>
      <c r="KE3" s="163"/>
      <c r="KF3" s="163"/>
      <c r="KG3" s="163"/>
      <c r="KH3" s="163"/>
      <c r="KI3" s="163"/>
      <c r="KJ3" s="163"/>
      <c r="KK3" s="163"/>
      <c r="KL3" s="163"/>
      <c r="KM3" s="163"/>
      <c r="KN3" s="163"/>
      <c r="KO3" s="163"/>
      <c r="KP3" s="163"/>
      <c r="KQ3" s="163"/>
      <c r="KR3" s="163"/>
      <c r="KS3" s="163"/>
      <c r="KT3" s="163"/>
      <c r="KU3" s="163"/>
      <c r="KV3" s="163"/>
      <c r="KW3" s="163"/>
      <c r="KX3" s="163"/>
      <c r="KY3" s="163"/>
      <c r="KZ3" s="163"/>
      <c r="LA3" s="163"/>
      <c r="LB3" s="163"/>
      <c r="LC3" s="163"/>
      <c r="LD3" s="163"/>
      <c r="LE3" s="163"/>
      <c r="LF3" s="163"/>
      <c r="LG3" s="163"/>
      <c r="LH3" s="163"/>
      <c r="LI3" s="163"/>
      <c r="LJ3" s="163"/>
      <c r="LK3" s="163"/>
      <c r="LL3" s="163"/>
      <c r="LM3" s="163"/>
      <c r="LN3" s="163"/>
      <c r="LO3" s="163"/>
      <c r="LP3" s="163"/>
      <c r="LQ3" s="163"/>
      <c r="LR3" s="163"/>
      <c r="LS3" s="163"/>
      <c r="LT3" s="163"/>
      <c r="LU3" s="163"/>
      <c r="LV3" s="163"/>
      <c r="LW3" s="163"/>
      <c r="LX3" s="163"/>
      <c r="LY3" s="163"/>
      <c r="LZ3" s="163"/>
      <c r="MA3" s="163"/>
      <c r="MB3" s="163"/>
      <c r="MC3" s="163"/>
      <c r="MD3" s="163"/>
      <c r="ME3" s="163"/>
      <c r="MF3" s="163"/>
      <c r="MG3" s="163"/>
      <c r="MH3" s="163"/>
      <c r="MI3" s="163"/>
      <c r="MJ3" s="163"/>
      <c r="MK3" s="163"/>
      <c r="ML3" s="163"/>
      <c r="MM3" s="163"/>
      <c r="MN3" s="163"/>
      <c r="MO3" s="163"/>
      <c r="MP3" s="163"/>
      <c r="MQ3" s="163"/>
      <c r="MR3" s="163"/>
      <c r="MS3" s="163"/>
      <c r="MT3" s="163"/>
      <c r="MU3" s="163"/>
      <c r="MV3" s="163"/>
      <c r="MW3" s="163"/>
      <c r="MX3" s="163"/>
      <c r="MY3" s="163"/>
      <c r="MZ3" s="163"/>
      <c r="NA3" s="163"/>
      <c r="NB3" s="163"/>
      <c r="NC3" s="163"/>
      <c r="ND3" s="163"/>
      <c r="NE3" s="163"/>
      <c r="NF3" s="163"/>
      <c r="NG3" s="163"/>
      <c r="NH3" s="163"/>
      <c r="NI3" s="163"/>
      <c r="NJ3" s="163"/>
      <c r="NK3" s="163"/>
      <c r="NL3" s="163"/>
      <c r="NM3" s="163"/>
      <c r="NN3" s="163"/>
      <c r="NO3" s="163"/>
      <c r="NP3" s="163"/>
      <c r="NQ3" s="163"/>
      <c r="NR3" s="163"/>
      <c r="NS3" s="163"/>
      <c r="NT3" s="163"/>
      <c r="NU3" s="163"/>
      <c r="NV3" s="163"/>
      <c r="NW3" s="163"/>
      <c r="NX3" s="163"/>
      <c r="NY3" s="163"/>
      <c r="NZ3" s="163"/>
      <c r="OA3" s="163"/>
      <c r="OB3" s="163"/>
      <c r="OC3" s="163"/>
      <c r="OD3" s="163"/>
      <c r="OE3" s="163"/>
      <c r="OF3" s="163"/>
      <c r="OG3" s="163"/>
      <c r="OH3" s="163"/>
      <c r="OI3" s="163"/>
      <c r="OJ3" s="163"/>
      <c r="OK3" s="163"/>
      <c r="OL3" s="163"/>
      <c r="OM3" s="163"/>
      <c r="ON3" s="163"/>
      <c r="OO3" s="163"/>
      <c r="OP3" s="163"/>
      <c r="OQ3" s="163"/>
      <c r="OR3" s="163"/>
      <c r="OS3" s="163"/>
      <c r="OT3" s="163"/>
      <c r="OU3" s="163"/>
      <c r="OV3" s="163"/>
      <c r="OW3" s="163"/>
      <c r="OX3" s="163"/>
      <c r="OY3" s="163"/>
      <c r="OZ3" s="163"/>
      <c r="PA3" s="163"/>
      <c r="PB3" s="163"/>
      <c r="PC3" s="163"/>
      <c r="PD3" s="163"/>
      <c r="PE3" s="163"/>
      <c r="PF3" s="163"/>
      <c r="PG3" s="163"/>
      <c r="PH3" s="163"/>
      <c r="PI3" s="163"/>
      <c r="PJ3" s="163"/>
      <c r="PK3" s="163"/>
      <c r="PL3" s="163"/>
      <c r="PM3" s="163"/>
      <c r="PN3" s="163"/>
      <c r="PO3" s="163"/>
      <c r="PP3" s="163"/>
      <c r="PQ3" s="163"/>
      <c r="PR3" s="163"/>
      <c r="PS3" s="163"/>
      <c r="PT3" s="163"/>
      <c r="PU3" s="163"/>
      <c r="PV3" s="163"/>
      <c r="PW3" s="163"/>
      <c r="PX3" s="163"/>
      <c r="PY3" s="163"/>
      <c r="PZ3" s="163"/>
      <c r="QA3" s="163"/>
      <c r="QB3" s="163"/>
      <c r="QC3" s="163"/>
      <c r="QD3" s="163"/>
      <c r="QE3" s="163"/>
      <c r="QF3" s="163"/>
      <c r="QG3" s="163"/>
      <c r="QH3" s="163"/>
      <c r="QI3" s="163"/>
      <c r="QJ3" s="163"/>
      <c r="QK3" s="163"/>
      <c r="QL3" s="163"/>
      <c r="QM3" s="163"/>
      <c r="QN3" s="163"/>
      <c r="QO3" s="163"/>
      <c r="QP3" s="163"/>
      <c r="QQ3" s="163"/>
      <c r="QR3" s="163"/>
      <c r="QS3" s="163"/>
      <c r="QT3" s="163"/>
      <c r="QU3" s="163"/>
      <c r="QV3" s="163"/>
      <c r="QW3" s="163"/>
      <c r="QX3" s="163"/>
      <c r="QY3" s="163"/>
      <c r="QZ3" s="163"/>
      <c r="RA3" s="163"/>
      <c r="RB3" s="163"/>
      <c r="RC3" s="163"/>
      <c r="RD3" s="163"/>
      <c r="RE3" s="163"/>
      <c r="RF3" s="163"/>
      <c r="RG3" s="163"/>
      <c r="RH3" s="163"/>
      <c r="RI3" s="163"/>
      <c r="RJ3" s="163"/>
      <c r="RK3" s="163"/>
      <c r="RL3" s="163"/>
      <c r="RM3" s="163"/>
      <c r="RN3" s="163"/>
      <c r="RO3" s="163"/>
      <c r="RP3" s="163"/>
      <c r="RQ3" s="163"/>
      <c r="RR3" s="163"/>
      <c r="RS3" s="163"/>
      <c r="RT3" s="163"/>
      <c r="RU3" s="163"/>
      <c r="RV3" s="163"/>
      <c r="RW3" s="163"/>
      <c r="RX3" s="163"/>
      <c r="RY3" s="163"/>
      <c r="RZ3" s="163"/>
      <c r="SA3" s="163"/>
      <c r="SB3" s="163"/>
      <c r="SC3" s="163"/>
      <c r="SD3" s="163"/>
      <c r="SE3" s="163"/>
      <c r="SF3" s="163"/>
      <c r="SG3" s="163"/>
      <c r="SH3" s="163"/>
      <c r="SI3" s="163"/>
      <c r="SJ3" s="163"/>
      <c r="SK3" s="163"/>
      <c r="SL3" s="163"/>
      <c r="SM3" s="163"/>
      <c r="SN3" s="163"/>
      <c r="SO3" s="163"/>
      <c r="SP3" s="163"/>
      <c r="SQ3" s="163"/>
      <c r="SR3" s="163"/>
      <c r="SS3" s="163"/>
      <c r="ST3" s="163"/>
      <c r="SU3" s="163"/>
      <c r="SV3" s="163"/>
      <c r="SW3" s="163"/>
      <c r="SX3" s="163"/>
      <c r="SY3" s="163"/>
      <c r="SZ3" s="163"/>
      <c r="TA3" s="163"/>
      <c r="TB3" s="163"/>
      <c r="TC3" s="163"/>
      <c r="TD3" s="163"/>
      <c r="TE3" s="163"/>
      <c r="TF3" s="163"/>
      <c r="TG3" s="163"/>
      <c r="TH3" s="163"/>
      <c r="TI3" s="163"/>
      <c r="TJ3" s="163"/>
      <c r="TK3" s="163"/>
      <c r="TL3" s="163"/>
      <c r="TM3" s="163"/>
      <c r="TN3" s="163"/>
      <c r="TO3" s="163"/>
      <c r="TP3" s="163"/>
      <c r="TQ3" s="163"/>
      <c r="TR3" s="163"/>
      <c r="TS3" s="163"/>
      <c r="TT3" s="163"/>
      <c r="TU3" s="163"/>
      <c r="TV3" s="163"/>
      <c r="TW3" s="163"/>
      <c r="TX3" s="163"/>
      <c r="TY3" s="163"/>
      <c r="TZ3" s="163"/>
      <c r="UA3" s="163"/>
      <c r="UB3" s="163"/>
      <c r="UC3" s="163"/>
      <c r="UD3" s="163"/>
      <c r="UE3" s="163"/>
      <c r="UF3" s="163"/>
      <c r="UG3" s="163"/>
      <c r="UH3" s="163"/>
      <c r="UI3" s="163"/>
      <c r="UJ3" s="163"/>
      <c r="UK3" s="163"/>
      <c r="UL3" s="163"/>
      <c r="UM3" s="163"/>
      <c r="UN3" s="163"/>
      <c r="UO3" s="163"/>
      <c r="UP3" s="163"/>
      <c r="UQ3" s="163"/>
      <c r="UR3" s="163"/>
      <c r="US3" s="163"/>
      <c r="UT3" s="163"/>
      <c r="UU3" s="163"/>
      <c r="UV3" s="163"/>
      <c r="UW3" s="163"/>
      <c r="UX3" s="163"/>
      <c r="UY3" s="163"/>
      <c r="UZ3" s="163"/>
      <c r="VA3" s="163"/>
      <c r="VB3" s="163"/>
      <c r="VC3" s="163"/>
      <c r="VD3" s="163"/>
      <c r="VE3" s="163"/>
      <c r="VF3" s="163"/>
      <c r="VG3" s="163"/>
      <c r="VH3" s="163"/>
      <c r="VI3" s="163"/>
      <c r="VJ3" s="163"/>
      <c r="VK3" s="163"/>
      <c r="VL3" s="163"/>
      <c r="VM3" s="163"/>
      <c r="VN3" s="163"/>
      <c r="VO3" s="163"/>
      <c r="VP3" s="163"/>
      <c r="VQ3" s="163"/>
      <c r="VR3" s="163"/>
      <c r="VS3" s="163"/>
      <c r="VT3" s="163"/>
      <c r="VU3" s="163"/>
      <c r="VV3" s="163"/>
      <c r="VW3" s="163"/>
      <c r="VX3" s="163"/>
      <c r="VY3" s="163"/>
      <c r="VZ3" s="163"/>
      <c r="WA3" s="163"/>
      <c r="WB3" s="163"/>
      <c r="WC3" s="163"/>
      <c r="WD3" s="163"/>
      <c r="WE3" s="163"/>
      <c r="WF3" s="163"/>
      <c r="WG3" s="163"/>
      <c r="WH3" s="163"/>
      <c r="WI3" s="163"/>
      <c r="WJ3" s="163"/>
      <c r="WK3" s="163"/>
      <c r="WL3" s="163"/>
      <c r="WM3" s="163"/>
      <c r="WN3" s="163"/>
      <c r="WO3" s="163"/>
      <c r="WP3" s="163"/>
      <c r="WQ3" s="163"/>
      <c r="WR3" s="163"/>
      <c r="WS3" s="163"/>
      <c r="WT3" s="163"/>
      <c r="WU3" s="163"/>
      <c r="WV3" s="163"/>
      <c r="WW3" s="163"/>
      <c r="WX3" s="163"/>
      <c r="WY3" s="163"/>
      <c r="WZ3" s="163"/>
      <c r="XA3" s="163"/>
      <c r="XB3" s="163"/>
      <c r="XC3" s="163"/>
      <c r="XD3" s="163"/>
      <c r="XE3" s="163"/>
      <c r="XF3" s="163"/>
      <c r="XG3" s="163"/>
      <c r="XH3" s="163"/>
      <c r="XI3" s="163"/>
      <c r="XJ3" s="163"/>
      <c r="XK3" s="163"/>
      <c r="XL3" s="163"/>
      <c r="XM3" s="163"/>
      <c r="XN3" s="163"/>
      <c r="XO3" s="163"/>
      <c r="XP3" s="163"/>
      <c r="XQ3" s="163"/>
      <c r="XR3" s="163"/>
      <c r="XS3" s="163"/>
      <c r="XT3" s="163"/>
      <c r="XU3" s="163"/>
      <c r="XV3" s="163"/>
      <c r="XW3" s="163"/>
      <c r="XX3" s="163"/>
      <c r="XY3" s="163"/>
      <c r="XZ3" s="163"/>
      <c r="YA3" s="163"/>
      <c r="YB3" s="163"/>
      <c r="YC3" s="163"/>
      <c r="YD3" s="163"/>
      <c r="YE3" s="163"/>
      <c r="YF3" s="163"/>
      <c r="YG3" s="163"/>
      <c r="YH3" s="163"/>
      <c r="YI3" s="163"/>
      <c r="YJ3" s="163"/>
      <c r="YK3" s="163"/>
      <c r="YL3" s="163"/>
      <c r="YM3" s="163"/>
      <c r="YN3" s="163"/>
      <c r="YO3" s="163"/>
      <c r="YP3" s="163"/>
      <c r="YQ3" s="163"/>
      <c r="YR3" s="163"/>
      <c r="YS3" s="163"/>
      <c r="YT3" s="163"/>
      <c r="YU3" s="163"/>
      <c r="YV3" s="163"/>
      <c r="YW3" s="163"/>
      <c r="YX3" s="163"/>
      <c r="YY3" s="163"/>
      <c r="YZ3" s="163"/>
      <c r="ZA3" s="163"/>
      <c r="ZB3" s="163"/>
      <c r="ZC3" s="163"/>
      <c r="ZD3" s="163"/>
      <c r="ZE3" s="163"/>
      <c r="ZF3" s="163"/>
      <c r="ZG3" s="163"/>
      <c r="ZH3" s="163"/>
      <c r="ZI3" s="163"/>
      <c r="ZJ3" s="163"/>
      <c r="ZK3" s="163"/>
      <c r="ZL3" s="163"/>
      <c r="ZM3" s="163"/>
      <c r="ZN3" s="163"/>
      <c r="ZO3" s="163"/>
      <c r="ZP3" s="163"/>
      <c r="ZQ3" s="163"/>
      <c r="ZR3" s="163"/>
      <c r="ZS3" s="163"/>
      <c r="ZT3" s="163"/>
      <c r="ZU3" s="163"/>
      <c r="ZV3" s="163"/>
      <c r="ZW3" s="163"/>
      <c r="ZX3" s="163"/>
      <c r="ZY3" s="163"/>
      <c r="ZZ3" s="163"/>
      <c r="AAA3" s="163"/>
      <c r="AAB3" s="163"/>
      <c r="AAC3" s="163"/>
      <c r="AAD3" s="163"/>
      <c r="AAE3" s="163"/>
      <c r="AAF3" s="163"/>
      <c r="AAG3" s="163"/>
      <c r="AAH3" s="163"/>
      <c r="AAI3" s="163"/>
      <c r="AAJ3" s="163"/>
      <c r="AAK3" s="163"/>
      <c r="AAL3" s="163"/>
      <c r="AAM3" s="163"/>
      <c r="AAN3" s="163"/>
      <c r="AAO3" s="163"/>
      <c r="AAP3" s="163"/>
      <c r="AAQ3" s="163"/>
      <c r="AAR3" s="163"/>
      <c r="AAS3" s="163"/>
      <c r="AAT3" s="163"/>
      <c r="AAU3" s="163"/>
      <c r="AAV3" s="163"/>
      <c r="AAW3" s="163"/>
      <c r="AAX3" s="163"/>
      <c r="AAY3" s="163"/>
      <c r="AAZ3" s="163"/>
      <c r="ABA3" s="163"/>
      <c r="ABB3" s="163"/>
      <c r="ABC3" s="163"/>
      <c r="ABD3" s="163"/>
      <c r="ABE3" s="163"/>
      <c r="ABF3" s="163"/>
      <c r="ABG3" s="163"/>
      <c r="ABH3" s="163"/>
      <c r="ABI3" s="163"/>
      <c r="ABJ3" s="163"/>
      <c r="ABK3" s="163"/>
      <c r="ABL3" s="163"/>
      <c r="ABM3" s="163"/>
      <c r="ABN3" s="163"/>
      <c r="ABO3" s="163"/>
      <c r="ABP3" s="163"/>
      <c r="ABQ3" s="163"/>
      <c r="ABR3" s="163"/>
      <c r="ABS3" s="163"/>
      <c r="ABT3" s="163"/>
      <c r="ABU3" s="163"/>
      <c r="ABV3" s="163"/>
      <c r="ABW3" s="163"/>
      <c r="ABX3" s="163"/>
      <c r="ABY3" s="163"/>
      <c r="ABZ3" s="163"/>
      <c r="ACA3" s="163"/>
      <c r="ACB3" s="163"/>
      <c r="ACC3" s="163"/>
      <c r="ACD3" s="163"/>
      <c r="ACE3" s="163"/>
      <c r="ACF3" s="163"/>
      <c r="ACG3" s="163"/>
      <c r="ACH3" s="163"/>
      <c r="ACI3" s="163"/>
      <c r="ACJ3" s="163"/>
      <c r="ACK3" s="163"/>
      <c r="ACL3" s="163"/>
      <c r="ACM3" s="163"/>
      <c r="ACN3" s="163"/>
      <c r="ACO3" s="163"/>
      <c r="ACP3" s="163"/>
      <c r="ACQ3" s="163"/>
      <c r="ACR3" s="163"/>
      <c r="ACS3" s="163"/>
      <c r="ACT3" s="163"/>
      <c r="ACU3" s="163"/>
      <c r="ACV3" s="163"/>
      <c r="ACW3" s="163"/>
      <c r="ACX3" s="163"/>
      <c r="ACY3" s="163"/>
      <c r="ACZ3" s="163"/>
      <c r="ADA3" s="163"/>
      <c r="ADB3" s="163"/>
      <c r="ADC3" s="163"/>
      <c r="ADD3" s="163"/>
      <c r="ADE3" s="163"/>
      <c r="ADF3" s="163"/>
      <c r="ADG3" s="163"/>
      <c r="ADH3" s="163"/>
      <c r="ADI3" s="163"/>
      <c r="ADJ3" s="163"/>
      <c r="ADK3" s="163"/>
      <c r="ADL3" s="163"/>
      <c r="ADM3" s="163"/>
      <c r="ADN3" s="163"/>
      <c r="ADO3" s="163"/>
      <c r="ADP3" s="163"/>
      <c r="ADQ3" s="163"/>
      <c r="ADR3" s="163"/>
      <c r="ADS3" s="163"/>
      <c r="ADT3" s="163"/>
      <c r="ADU3" s="163"/>
      <c r="ADV3" s="163"/>
      <c r="ADW3" s="163"/>
      <c r="ADX3" s="163"/>
      <c r="ADY3" s="163"/>
      <c r="ADZ3" s="163"/>
      <c r="AEA3" s="163"/>
      <c r="AEB3" s="163"/>
      <c r="AEC3" s="163"/>
      <c r="AED3" s="163"/>
      <c r="AEE3" s="163"/>
      <c r="AEF3" s="163"/>
      <c r="AEG3" s="163"/>
      <c r="AEH3" s="163"/>
      <c r="AEI3" s="163"/>
      <c r="AEJ3" s="163"/>
      <c r="AEK3" s="163"/>
      <c r="AEL3" s="163"/>
      <c r="AEM3" s="163"/>
      <c r="AEN3" s="163"/>
      <c r="AEO3" s="163"/>
      <c r="AEP3" s="163"/>
      <c r="AEQ3" s="163"/>
      <c r="AER3" s="163"/>
      <c r="AES3" s="163"/>
      <c r="AET3" s="163"/>
      <c r="AEU3" s="163"/>
      <c r="AEV3" s="163"/>
      <c r="AEW3" s="163"/>
      <c r="AEX3" s="163"/>
      <c r="AEY3" s="163"/>
      <c r="AEZ3" s="163"/>
      <c r="AFA3" s="163"/>
      <c r="AFB3" s="163"/>
      <c r="AFC3" s="163"/>
      <c r="AFD3" s="163"/>
      <c r="AFE3" s="163"/>
      <c r="AFF3" s="163"/>
      <c r="AFG3" s="163"/>
      <c r="AFH3" s="163"/>
      <c r="AFI3" s="163"/>
      <c r="AFJ3" s="163"/>
      <c r="AFK3" s="163"/>
      <c r="AFL3" s="163"/>
      <c r="AFM3" s="163"/>
      <c r="AFN3" s="163"/>
      <c r="AFO3" s="163"/>
      <c r="AFP3" s="163"/>
      <c r="AFQ3" s="163"/>
      <c r="AFR3" s="163"/>
      <c r="AFS3" s="163"/>
      <c r="AFT3" s="163"/>
      <c r="AFU3" s="163"/>
      <c r="AFV3" s="163"/>
      <c r="AFW3" s="163"/>
      <c r="AFX3" s="163"/>
      <c r="AFY3" s="163"/>
      <c r="AFZ3" s="163"/>
      <c r="AGA3" s="163"/>
      <c r="AGB3" s="163"/>
      <c r="AGC3" s="163"/>
      <c r="AGD3" s="163"/>
      <c r="AGE3" s="163"/>
      <c r="AGF3" s="163"/>
      <c r="AGG3" s="163"/>
      <c r="AGH3" s="163"/>
      <c r="AGI3" s="163"/>
      <c r="AGJ3" s="163"/>
      <c r="AGK3" s="163"/>
      <c r="AGL3" s="163"/>
      <c r="AGM3" s="163"/>
      <c r="AGN3" s="163"/>
      <c r="AGO3" s="163"/>
      <c r="AGP3" s="163"/>
      <c r="AGQ3" s="163"/>
      <c r="AGR3" s="163"/>
      <c r="AGS3" s="163"/>
      <c r="AGT3" s="163"/>
      <c r="AGU3" s="163"/>
      <c r="AGV3" s="163"/>
      <c r="AGW3" s="163"/>
      <c r="AGX3" s="163"/>
      <c r="AGY3" s="163"/>
      <c r="AGZ3" s="163"/>
      <c r="AHA3" s="163"/>
      <c r="AHB3" s="163"/>
      <c r="AHC3" s="163"/>
      <c r="AHD3" s="163"/>
      <c r="AHE3" s="163"/>
      <c r="AHF3" s="163"/>
      <c r="AHG3" s="163"/>
      <c r="AHH3" s="163"/>
      <c r="AHI3" s="163"/>
      <c r="AHJ3" s="163"/>
      <c r="AHK3" s="163"/>
      <c r="AHL3" s="163"/>
      <c r="AHM3" s="163"/>
      <c r="AHN3" s="163"/>
      <c r="AHO3" s="163"/>
      <c r="AHP3" s="163"/>
      <c r="AHQ3" s="163"/>
      <c r="AHR3" s="163"/>
      <c r="AHS3" s="163"/>
      <c r="AHT3" s="163"/>
      <c r="AHU3" s="163"/>
      <c r="AHV3" s="163"/>
      <c r="AHW3" s="163"/>
      <c r="AHX3" s="163"/>
      <c r="AHY3" s="163"/>
      <c r="AHZ3" s="163"/>
      <c r="AIA3" s="163"/>
      <c r="AIB3" s="163"/>
      <c r="AIC3" s="163"/>
      <c r="AID3" s="163"/>
      <c r="AIE3" s="163"/>
      <c r="AIF3" s="163"/>
      <c r="AIG3" s="163"/>
      <c r="AIH3" s="163"/>
      <c r="AII3" s="163"/>
      <c r="AIJ3" s="163"/>
      <c r="AIK3" s="163"/>
      <c r="AIL3" s="163"/>
      <c r="AIM3" s="163"/>
      <c r="AIN3" s="163"/>
      <c r="AIO3" s="163"/>
      <c r="AIP3" s="163"/>
      <c r="AIQ3" s="163"/>
      <c r="AIR3" s="163"/>
      <c r="AIS3" s="163"/>
      <c r="AIT3" s="163"/>
      <c r="AIU3" s="163"/>
      <c r="AIV3" s="163"/>
      <c r="AIW3" s="163"/>
      <c r="AIX3" s="163"/>
      <c r="AIY3" s="163"/>
      <c r="AIZ3" s="163"/>
      <c r="AJA3" s="163"/>
      <c r="AJB3" s="163"/>
      <c r="AJC3" s="163"/>
      <c r="AJD3" s="163"/>
      <c r="AJE3" s="163"/>
      <c r="AJF3" s="163"/>
      <c r="AJG3" s="163"/>
      <c r="AJH3" s="163"/>
      <c r="AJI3" s="163"/>
      <c r="AJJ3" s="163"/>
      <c r="AJK3" s="163"/>
      <c r="AJL3" s="163"/>
      <c r="AJM3" s="163"/>
      <c r="AJN3" s="163"/>
      <c r="AJO3" s="163"/>
      <c r="AJP3" s="163"/>
      <c r="AJQ3" s="163"/>
      <c r="AJR3" s="163"/>
      <c r="AJS3" s="163"/>
      <c r="AJT3" s="163"/>
      <c r="AJU3" s="163"/>
      <c r="AJV3" s="163"/>
      <c r="AJW3" s="163"/>
      <c r="AJX3" s="163"/>
      <c r="AJY3" s="163"/>
      <c r="AJZ3" s="163"/>
      <c r="AKA3" s="163"/>
      <c r="AKB3" s="163"/>
      <c r="AKC3" s="163"/>
      <c r="AKD3" s="163"/>
      <c r="AKE3" s="163"/>
      <c r="AKF3" s="163"/>
      <c r="AKG3" s="163"/>
      <c r="AKH3" s="163"/>
      <c r="AKI3" s="163"/>
      <c r="AKJ3" s="163"/>
      <c r="AKK3" s="163"/>
      <c r="AKL3" s="163"/>
      <c r="AKM3" s="163"/>
      <c r="AKN3" s="163"/>
      <c r="AKO3" s="163"/>
      <c r="AKP3" s="163"/>
      <c r="AKQ3" s="163"/>
      <c r="AKR3" s="163"/>
      <c r="AKS3" s="163"/>
      <c r="AKT3" s="163"/>
      <c r="AKU3" s="163"/>
      <c r="AKV3" s="163"/>
      <c r="AKW3" s="163"/>
      <c r="AKX3" s="163"/>
      <c r="AKY3" s="163"/>
      <c r="AKZ3" s="163"/>
      <c r="ALA3" s="163"/>
      <c r="ALB3" s="163"/>
      <c r="ALC3" s="163"/>
      <c r="ALD3" s="163"/>
      <c r="ALE3" s="163"/>
      <c r="ALF3" s="163"/>
      <c r="ALG3" s="163"/>
      <c r="ALH3" s="163"/>
      <c r="ALI3" s="163"/>
      <c r="ALJ3" s="163"/>
      <c r="ALK3" s="163"/>
      <c r="ALL3" s="163"/>
      <c r="ALM3" s="163"/>
      <c r="ALN3" s="163"/>
      <c r="ALO3" s="163"/>
      <c r="ALP3" s="163"/>
      <c r="ALQ3" s="163"/>
      <c r="ALR3" s="163"/>
      <c r="ALS3" s="163"/>
      <c r="ALT3" s="163"/>
      <c r="ALU3" s="163"/>
      <c r="ALV3" s="163"/>
      <c r="ALW3" s="163"/>
      <c r="ALX3" s="163"/>
      <c r="ALY3" s="163"/>
      <c r="ALZ3" s="163"/>
      <c r="AMA3" s="163"/>
      <c r="AMB3" s="163"/>
      <c r="AMC3" s="163"/>
      <c r="AMD3" s="163"/>
      <c r="AME3" s="163"/>
      <c r="AMF3" s="163"/>
      <c r="AMG3" s="163"/>
      <c r="AMH3" s="163"/>
      <c r="AMI3" s="163"/>
      <c r="AMJ3" s="163"/>
      <c r="AMK3" s="163"/>
      <c r="AML3" s="163"/>
      <c r="AMM3" s="163"/>
      <c r="AMN3" s="163"/>
      <c r="AMO3" s="163"/>
      <c r="AMP3" s="163"/>
      <c r="AMQ3" s="163"/>
      <c r="AMR3" s="163"/>
      <c r="AMS3" s="163"/>
      <c r="AMT3" s="163"/>
      <c r="AMU3" s="163"/>
      <c r="AMV3" s="163"/>
      <c r="AMW3" s="163"/>
      <c r="AMX3" s="163"/>
      <c r="AMY3" s="163"/>
      <c r="AMZ3" s="163"/>
      <c r="ANA3" s="163"/>
      <c r="ANB3" s="163"/>
      <c r="ANC3" s="163"/>
      <c r="AND3" s="163"/>
      <c r="ANE3" s="163"/>
      <c r="ANF3" s="163"/>
      <c r="ANG3" s="163"/>
      <c r="ANH3" s="163"/>
      <c r="ANI3" s="163"/>
      <c r="ANJ3" s="163"/>
      <c r="ANK3" s="163"/>
      <c r="ANL3" s="163"/>
      <c r="ANM3" s="163"/>
      <c r="ANN3" s="163"/>
      <c r="ANO3" s="163"/>
      <c r="ANP3" s="163"/>
      <c r="ANQ3" s="163"/>
      <c r="ANR3" s="163"/>
      <c r="ANS3" s="163"/>
      <c r="ANT3" s="163"/>
      <c r="ANU3" s="163"/>
      <c r="ANV3" s="163"/>
      <c r="ANW3" s="163"/>
      <c r="ANX3" s="163"/>
      <c r="ANY3" s="163"/>
      <c r="ANZ3" s="163"/>
      <c r="AOA3" s="163"/>
      <c r="AOB3" s="163"/>
      <c r="AOC3" s="163"/>
      <c r="AOD3" s="163"/>
      <c r="AOE3" s="163"/>
      <c r="AOF3" s="163"/>
      <c r="AOG3" s="163"/>
      <c r="AOH3" s="163"/>
      <c r="AOI3" s="163"/>
      <c r="AOJ3" s="163"/>
      <c r="AOK3" s="163"/>
      <c r="AOL3" s="163"/>
      <c r="AOM3" s="163"/>
      <c r="AON3" s="163"/>
      <c r="AOO3" s="163"/>
      <c r="AOP3" s="163"/>
      <c r="AOQ3" s="163"/>
      <c r="AOR3" s="163"/>
      <c r="AOS3" s="163"/>
      <c r="AOT3" s="163"/>
      <c r="AOU3" s="163"/>
      <c r="AOV3" s="163"/>
      <c r="AOW3" s="163"/>
      <c r="AOX3" s="163"/>
      <c r="AOY3" s="163"/>
      <c r="AOZ3" s="163"/>
      <c r="APA3" s="163"/>
      <c r="APB3" s="163"/>
      <c r="APC3" s="163"/>
      <c r="APD3" s="163"/>
      <c r="APE3" s="163"/>
      <c r="APF3" s="163"/>
      <c r="APG3" s="163"/>
      <c r="APH3" s="163"/>
      <c r="API3" s="163"/>
      <c r="APJ3" s="163"/>
      <c r="APK3" s="163"/>
      <c r="APL3" s="163"/>
      <c r="APM3" s="163"/>
      <c r="APN3" s="163"/>
      <c r="APO3" s="163"/>
      <c r="APP3" s="163"/>
      <c r="APQ3" s="163"/>
      <c r="APR3" s="163"/>
      <c r="APS3" s="163"/>
      <c r="APT3" s="163"/>
      <c r="APU3" s="163"/>
      <c r="APV3" s="163"/>
      <c r="APW3" s="163"/>
      <c r="APX3" s="163"/>
      <c r="APY3" s="163"/>
      <c r="APZ3" s="163"/>
      <c r="AQA3" s="163"/>
      <c r="AQB3" s="163"/>
      <c r="AQC3" s="163"/>
      <c r="AQD3" s="163"/>
      <c r="AQE3" s="163"/>
      <c r="AQF3" s="163"/>
      <c r="AQG3" s="163"/>
      <c r="AQH3" s="163"/>
      <c r="AQI3" s="163"/>
      <c r="AQJ3" s="163"/>
      <c r="AQK3" s="163"/>
      <c r="AQL3" s="163"/>
      <c r="AQM3" s="163"/>
      <c r="AQN3" s="163"/>
      <c r="AQO3" s="163"/>
      <c r="AQP3" s="163"/>
      <c r="AQQ3" s="163"/>
      <c r="AQR3" s="163"/>
      <c r="AQS3" s="163"/>
      <c r="AQT3" s="163"/>
      <c r="AQU3" s="163"/>
      <c r="AQV3" s="163"/>
      <c r="AQW3" s="163"/>
      <c r="AQX3" s="163"/>
      <c r="AQY3" s="163"/>
      <c r="AQZ3" s="163"/>
      <c r="ARA3" s="163"/>
      <c r="ARB3" s="163"/>
      <c r="ARC3" s="163"/>
      <c r="ARD3" s="163"/>
      <c r="ARE3" s="163"/>
      <c r="ARF3" s="163"/>
      <c r="ARG3" s="163"/>
      <c r="ARH3" s="163"/>
      <c r="ARI3" s="163"/>
      <c r="ARJ3" s="163"/>
      <c r="ARK3" s="163"/>
      <c r="ARL3" s="163"/>
      <c r="ARM3" s="163"/>
      <c r="ARN3" s="163"/>
      <c r="ARO3" s="163"/>
      <c r="ARP3" s="163"/>
      <c r="ARQ3" s="163"/>
      <c r="ARR3" s="163"/>
      <c r="ARS3" s="163"/>
      <c r="ART3" s="163"/>
      <c r="ARU3" s="163"/>
      <c r="ARV3" s="163"/>
      <c r="ARW3" s="163"/>
      <c r="ARX3" s="163"/>
      <c r="ARY3" s="163"/>
      <c r="ARZ3" s="163"/>
      <c r="ASA3" s="163"/>
      <c r="ASB3" s="163"/>
      <c r="ASC3" s="163"/>
      <c r="ASD3" s="163"/>
      <c r="ASE3" s="163"/>
      <c r="ASF3" s="163"/>
      <c r="ASG3" s="163"/>
      <c r="ASH3" s="163"/>
      <c r="ASI3" s="163"/>
      <c r="ASJ3" s="163"/>
      <c r="ASK3" s="163"/>
      <c r="ASL3" s="163"/>
      <c r="ASM3" s="163"/>
      <c r="ASN3" s="163"/>
      <c r="ASO3" s="163"/>
      <c r="ASP3" s="163"/>
      <c r="ASQ3" s="163"/>
      <c r="ASR3" s="163"/>
      <c r="ASS3" s="163"/>
      <c r="AST3" s="163"/>
      <c r="ASU3" s="163"/>
      <c r="ASV3" s="163"/>
      <c r="ASW3" s="163"/>
      <c r="ASX3" s="163"/>
      <c r="ASY3" s="163"/>
      <c r="ASZ3" s="163"/>
      <c r="ATA3" s="163"/>
      <c r="ATB3" s="163"/>
      <c r="ATC3" s="163"/>
      <c r="ATD3" s="163"/>
      <c r="ATE3" s="163"/>
      <c r="ATF3" s="163"/>
      <c r="ATG3" s="163"/>
      <c r="ATH3" s="163"/>
      <c r="ATI3" s="163"/>
      <c r="ATJ3" s="163"/>
      <c r="ATK3" s="163"/>
      <c r="ATL3" s="163"/>
      <c r="ATM3" s="163"/>
      <c r="ATN3" s="163"/>
      <c r="ATO3" s="163"/>
      <c r="ATP3" s="163"/>
      <c r="ATQ3" s="163"/>
      <c r="ATR3" s="163"/>
      <c r="ATS3" s="163"/>
      <c r="ATT3" s="163"/>
      <c r="ATU3" s="163"/>
      <c r="ATV3" s="163"/>
      <c r="ATW3" s="163"/>
      <c r="ATX3" s="163"/>
      <c r="ATY3" s="163"/>
      <c r="ATZ3" s="163"/>
      <c r="AUA3" s="163"/>
      <c r="AUB3" s="163"/>
      <c r="AUC3" s="163"/>
      <c r="AUD3" s="163"/>
      <c r="AUE3" s="163"/>
      <c r="AUF3" s="163"/>
      <c r="AUG3" s="163"/>
      <c r="AUH3" s="163"/>
      <c r="AUI3" s="163"/>
      <c r="AUJ3" s="163"/>
      <c r="AUK3" s="163"/>
      <c r="AUL3" s="163"/>
      <c r="AUM3" s="163"/>
      <c r="AUN3" s="163"/>
      <c r="AUO3" s="163"/>
      <c r="AUP3" s="163"/>
      <c r="AUQ3" s="163"/>
      <c r="AUR3" s="163"/>
      <c r="AUS3" s="163"/>
      <c r="AUT3" s="163"/>
      <c r="AUU3" s="163"/>
      <c r="AUV3" s="163"/>
      <c r="AUW3" s="163"/>
      <c r="AUX3" s="163"/>
      <c r="AUY3" s="163"/>
      <c r="AUZ3" s="163"/>
      <c r="AVA3" s="163"/>
      <c r="AVB3" s="163"/>
      <c r="AVC3" s="163"/>
      <c r="AVD3" s="163"/>
      <c r="AVE3" s="163"/>
      <c r="AVF3" s="163"/>
      <c r="AVG3" s="163"/>
      <c r="AVH3" s="163"/>
      <c r="AVI3" s="163"/>
      <c r="AVJ3" s="163"/>
      <c r="AVK3" s="163"/>
      <c r="AVL3" s="163"/>
      <c r="AVM3" s="163"/>
      <c r="AVN3" s="163"/>
      <c r="AVO3" s="163"/>
      <c r="AVP3" s="163"/>
      <c r="AVQ3" s="163"/>
      <c r="AVR3" s="163"/>
      <c r="AVS3" s="163"/>
      <c r="AVT3" s="163"/>
      <c r="AVU3" s="163"/>
      <c r="AVV3" s="163"/>
      <c r="AVW3" s="163"/>
      <c r="AVX3" s="163"/>
      <c r="AVY3" s="163"/>
      <c r="AVZ3" s="163"/>
      <c r="AWA3" s="163"/>
      <c r="AWB3" s="163"/>
      <c r="AWC3" s="163"/>
      <c r="AWD3" s="163"/>
      <c r="AWE3" s="163"/>
      <c r="AWF3" s="163"/>
      <c r="AWG3" s="163"/>
      <c r="AWH3" s="163"/>
      <c r="AWI3" s="163"/>
      <c r="AWJ3" s="163"/>
      <c r="AWK3" s="163"/>
      <c r="AWL3" s="163"/>
      <c r="AWM3" s="163"/>
      <c r="AWN3" s="163"/>
      <c r="AWO3" s="163"/>
      <c r="AWP3" s="163"/>
      <c r="AWQ3" s="163"/>
      <c r="AWR3" s="163"/>
      <c r="AWS3" s="163"/>
      <c r="AWT3" s="163"/>
      <c r="AWU3" s="163"/>
      <c r="AWV3" s="163"/>
      <c r="AWW3" s="163"/>
      <c r="AWX3" s="163"/>
      <c r="AWY3" s="163"/>
      <c r="AWZ3" s="163"/>
      <c r="AXA3" s="163"/>
      <c r="AXB3" s="163"/>
      <c r="AXC3" s="163"/>
      <c r="AXD3" s="163"/>
      <c r="AXE3" s="163"/>
      <c r="AXF3" s="163"/>
      <c r="AXG3" s="163"/>
      <c r="AXH3" s="163"/>
      <c r="AXI3" s="163"/>
      <c r="AXJ3" s="163"/>
      <c r="AXK3" s="163"/>
      <c r="AXL3" s="163"/>
      <c r="AXM3" s="163"/>
      <c r="AXN3" s="163"/>
      <c r="AXO3" s="163"/>
      <c r="AXP3" s="163"/>
      <c r="AXQ3" s="163"/>
      <c r="AXR3" s="163"/>
      <c r="AXS3" s="163"/>
      <c r="AXT3" s="163"/>
      <c r="AXU3" s="163"/>
      <c r="AXV3" s="163"/>
      <c r="AXW3" s="163"/>
      <c r="AXX3" s="163"/>
      <c r="AXY3" s="163"/>
      <c r="AXZ3" s="163"/>
      <c r="AYA3" s="163"/>
      <c r="AYB3" s="163"/>
      <c r="AYC3" s="163"/>
      <c r="AYD3" s="163"/>
      <c r="AYE3" s="163"/>
      <c r="AYF3" s="163"/>
      <c r="AYG3" s="163"/>
      <c r="AYH3" s="163"/>
      <c r="AYI3" s="163"/>
      <c r="AYJ3" s="163"/>
      <c r="AYK3" s="163"/>
      <c r="AYL3" s="163"/>
      <c r="AYM3" s="163"/>
      <c r="AYN3" s="163"/>
      <c r="AYO3" s="163"/>
      <c r="AYP3" s="163"/>
      <c r="AYQ3" s="163"/>
      <c r="AYR3" s="163"/>
      <c r="AYS3" s="163"/>
      <c r="AYT3" s="163"/>
      <c r="AYU3" s="163"/>
      <c r="AYV3" s="163"/>
      <c r="AYW3" s="163"/>
      <c r="AYX3" s="163"/>
      <c r="AYY3" s="163"/>
      <c r="AYZ3" s="163"/>
      <c r="AZA3" s="163"/>
      <c r="AZB3" s="163"/>
      <c r="AZC3" s="163"/>
      <c r="AZD3" s="163"/>
      <c r="AZE3" s="163"/>
      <c r="AZF3" s="163"/>
      <c r="AZG3" s="163"/>
      <c r="AZH3" s="163"/>
      <c r="AZI3" s="163"/>
      <c r="AZJ3" s="163"/>
      <c r="AZK3" s="163"/>
      <c r="AZL3" s="163"/>
      <c r="AZM3" s="163"/>
      <c r="AZN3" s="163"/>
      <c r="AZO3" s="163"/>
      <c r="AZP3" s="163"/>
      <c r="AZQ3" s="163"/>
      <c r="AZR3" s="163"/>
      <c r="AZS3" s="163"/>
      <c r="AZT3" s="163"/>
      <c r="AZU3" s="163"/>
      <c r="AZV3" s="163"/>
      <c r="AZW3" s="163"/>
      <c r="AZX3" s="163"/>
      <c r="AZY3" s="163"/>
      <c r="AZZ3" s="163"/>
      <c r="BAA3" s="163"/>
      <c r="BAB3" s="163"/>
      <c r="BAC3" s="163"/>
      <c r="BAD3" s="163"/>
      <c r="BAE3" s="163"/>
      <c r="BAF3" s="163"/>
      <c r="BAG3" s="163"/>
      <c r="BAH3" s="163"/>
      <c r="BAI3" s="163"/>
      <c r="BAJ3" s="163"/>
      <c r="BAK3" s="163"/>
      <c r="BAL3" s="163"/>
      <c r="BAM3" s="163"/>
      <c r="BAN3" s="163"/>
      <c r="BAO3" s="163"/>
      <c r="BAP3" s="163"/>
      <c r="BAQ3" s="163"/>
      <c r="BAR3" s="163"/>
      <c r="BAS3" s="163"/>
      <c r="BAT3" s="163"/>
      <c r="BAU3" s="163"/>
      <c r="BAV3" s="163"/>
      <c r="BAW3" s="163"/>
      <c r="BAX3" s="163"/>
      <c r="BAY3" s="163"/>
      <c r="BAZ3" s="163"/>
      <c r="BBA3" s="163"/>
      <c r="BBB3" s="163"/>
      <c r="BBC3" s="163"/>
      <c r="BBD3" s="163"/>
      <c r="BBE3" s="163"/>
      <c r="BBF3" s="163"/>
      <c r="BBG3" s="163"/>
      <c r="BBH3" s="163"/>
      <c r="BBI3" s="163"/>
      <c r="BBJ3" s="163"/>
      <c r="BBK3" s="163"/>
      <c r="BBL3" s="163"/>
      <c r="BBM3" s="163"/>
      <c r="BBN3" s="163"/>
      <c r="BBO3" s="163"/>
      <c r="BBP3" s="163"/>
      <c r="BBQ3" s="163"/>
      <c r="BBR3" s="163"/>
      <c r="BBS3" s="163"/>
      <c r="BBT3" s="163"/>
      <c r="BBU3" s="163"/>
      <c r="BBV3" s="163"/>
      <c r="BBW3" s="163"/>
      <c r="BBX3" s="163"/>
      <c r="BBY3" s="163"/>
      <c r="BBZ3" s="163"/>
      <c r="BCA3" s="163"/>
      <c r="BCB3" s="163"/>
      <c r="BCC3" s="163"/>
      <c r="BCD3" s="163"/>
      <c r="BCE3" s="163"/>
      <c r="BCF3" s="163"/>
      <c r="BCG3" s="163"/>
      <c r="BCH3" s="163"/>
      <c r="BCI3" s="163"/>
      <c r="BCJ3" s="163"/>
      <c r="BCK3" s="163"/>
      <c r="BCL3" s="163"/>
      <c r="BCM3" s="163"/>
      <c r="BCN3" s="163"/>
      <c r="BCO3" s="163"/>
      <c r="BCP3" s="163"/>
      <c r="BCQ3" s="163"/>
      <c r="BCR3" s="163"/>
      <c r="BCS3" s="163"/>
      <c r="BCT3" s="163"/>
      <c r="BCU3" s="163"/>
      <c r="BCV3" s="163"/>
      <c r="BCW3" s="163"/>
      <c r="BCX3" s="163"/>
      <c r="BCY3" s="163"/>
      <c r="BCZ3" s="163"/>
      <c r="BDA3" s="163"/>
      <c r="BDB3" s="163"/>
      <c r="BDC3" s="163"/>
      <c r="BDD3" s="163"/>
      <c r="BDE3" s="163"/>
      <c r="BDF3" s="163"/>
      <c r="BDG3" s="163"/>
      <c r="BDH3" s="163"/>
      <c r="BDI3" s="163"/>
      <c r="BDJ3" s="163"/>
      <c r="BDK3" s="163"/>
      <c r="BDL3" s="163"/>
      <c r="BDM3" s="163"/>
      <c r="BDN3" s="163"/>
      <c r="BDO3" s="163"/>
      <c r="BDP3" s="163"/>
      <c r="BDQ3" s="163"/>
      <c r="BDR3" s="163"/>
      <c r="BDS3" s="163"/>
      <c r="BDT3" s="163"/>
      <c r="BDU3" s="163"/>
      <c r="BDV3" s="163"/>
      <c r="BDW3" s="163"/>
      <c r="BDX3" s="163"/>
      <c r="BDY3" s="163"/>
      <c r="BDZ3" s="163"/>
      <c r="BEA3" s="163"/>
      <c r="BEB3" s="163"/>
      <c r="BEC3" s="163"/>
      <c r="BED3" s="163"/>
      <c r="BEE3" s="163"/>
      <c r="BEF3" s="163"/>
      <c r="BEG3" s="163"/>
      <c r="BEH3" s="163"/>
      <c r="BEI3" s="163"/>
      <c r="BEJ3" s="163"/>
      <c r="BEK3" s="163"/>
      <c r="BEL3" s="163"/>
      <c r="BEM3" s="163"/>
      <c r="BEN3" s="163"/>
      <c r="BEO3" s="163"/>
      <c r="BEP3" s="163"/>
      <c r="BEQ3" s="163"/>
      <c r="BER3" s="163"/>
      <c r="BES3" s="163"/>
      <c r="BET3" s="163"/>
      <c r="BEU3" s="163"/>
      <c r="BEV3" s="163"/>
      <c r="BEW3" s="163"/>
      <c r="BEX3" s="163"/>
      <c r="BEY3" s="163"/>
      <c r="BEZ3" s="163"/>
      <c r="BFA3" s="163"/>
      <c r="BFB3" s="163"/>
      <c r="BFC3" s="163"/>
      <c r="BFD3" s="163"/>
      <c r="BFE3" s="163"/>
      <c r="BFF3" s="163"/>
      <c r="BFG3" s="163"/>
      <c r="BFH3" s="163"/>
      <c r="BFI3" s="163"/>
      <c r="BFJ3" s="163"/>
      <c r="BFK3" s="163"/>
      <c r="BFL3" s="163"/>
      <c r="BFM3" s="163"/>
      <c r="BFN3" s="163"/>
      <c r="BFO3" s="163"/>
      <c r="BFP3" s="163"/>
      <c r="BFQ3" s="163"/>
      <c r="BFR3" s="163"/>
      <c r="BFS3" s="163"/>
      <c r="BFT3" s="163"/>
      <c r="BFU3" s="163"/>
      <c r="BFV3" s="163"/>
      <c r="BFW3" s="163"/>
      <c r="BFX3" s="163"/>
      <c r="BFY3" s="163"/>
      <c r="BFZ3" s="163"/>
      <c r="BGA3" s="163"/>
      <c r="BGB3" s="163"/>
      <c r="BGC3" s="163"/>
      <c r="BGD3" s="163"/>
      <c r="BGE3" s="163"/>
      <c r="BGF3" s="163"/>
      <c r="BGG3" s="163"/>
      <c r="BGH3" s="163"/>
      <c r="BGI3" s="163"/>
      <c r="BGJ3" s="163"/>
      <c r="BGK3" s="163"/>
      <c r="BGL3" s="163"/>
      <c r="BGM3" s="163"/>
      <c r="BGN3" s="163"/>
      <c r="BGO3" s="163"/>
      <c r="BGP3" s="163"/>
      <c r="BGQ3" s="163"/>
      <c r="BGR3" s="163"/>
      <c r="BGS3" s="163"/>
      <c r="BGT3" s="163"/>
      <c r="BGU3" s="163"/>
      <c r="BGV3" s="163"/>
      <c r="BGW3" s="163"/>
      <c r="BGX3" s="163"/>
      <c r="BGY3" s="163"/>
      <c r="BGZ3" s="163"/>
      <c r="BHA3" s="163"/>
      <c r="BHB3" s="163"/>
      <c r="BHC3" s="163"/>
      <c r="BHD3" s="163"/>
      <c r="BHE3" s="163"/>
      <c r="BHF3" s="163"/>
      <c r="BHG3" s="163"/>
      <c r="BHH3" s="163"/>
      <c r="BHI3" s="163"/>
      <c r="BHJ3" s="163"/>
      <c r="BHK3" s="163"/>
      <c r="BHL3" s="163"/>
      <c r="BHM3" s="163"/>
      <c r="BHN3" s="163"/>
      <c r="BHO3" s="163"/>
      <c r="BHP3" s="163"/>
      <c r="BHQ3" s="163"/>
      <c r="BHR3" s="163"/>
      <c r="BHS3" s="163"/>
      <c r="BHT3" s="163"/>
      <c r="BHU3" s="163"/>
      <c r="BHV3" s="163"/>
      <c r="BHW3" s="163"/>
      <c r="BHX3" s="163"/>
      <c r="BHY3" s="163"/>
      <c r="BHZ3" s="163"/>
      <c r="BIA3" s="163"/>
      <c r="BIB3" s="163"/>
      <c r="BIC3" s="163"/>
      <c r="BID3" s="163"/>
      <c r="BIE3" s="163"/>
      <c r="BIF3" s="163"/>
      <c r="BIG3" s="163"/>
      <c r="BIH3" s="163"/>
      <c r="BII3" s="163"/>
      <c r="BIJ3" s="163"/>
      <c r="BIK3" s="163"/>
      <c r="BIL3" s="163"/>
      <c r="BIM3" s="163"/>
      <c r="BIN3" s="163"/>
      <c r="BIO3" s="163"/>
      <c r="BIP3" s="163"/>
      <c r="BIQ3" s="163"/>
      <c r="BIR3" s="163"/>
      <c r="BIS3" s="163"/>
      <c r="BIT3" s="163"/>
      <c r="BIU3" s="163"/>
      <c r="BIV3" s="163"/>
      <c r="BIW3" s="163"/>
      <c r="BIX3" s="163"/>
      <c r="BIY3" s="163"/>
      <c r="BIZ3" s="163"/>
      <c r="BJA3" s="163"/>
      <c r="BJB3" s="163"/>
      <c r="BJC3" s="163"/>
      <c r="BJD3" s="163"/>
      <c r="BJE3" s="163"/>
      <c r="BJF3" s="163"/>
      <c r="BJG3" s="163"/>
      <c r="BJH3" s="163"/>
      <c r="BJI3" s="163"/>
      <c r="BJJ3" s="163"/>
      <c r="BJK3" s="163"/>
      <c r="BJL3" s="163"/>
      <c r="BJM3" s="163"/>
      <c r="BJN3" s="163"/>
      <c r="BJO3" s="163"/>
      <c r="BJP3" s="163"/>
      <c r="BJQ3" s="163"/>
      <c r="BJR3" s="163"/>
      <c r="BJS3" s="163"/>
      <c r="BJT3" s="163"/>
      <c r="BJU3" s="163"/>
      <c r="BJV3" s="163"/>
      <c r="BJW3" s="163"/>
      <c r="BJX3" s="163"/>
      <c r="BJY3" s="163"/>
      <c r="BJZ3" s="163"/>
      <c r="BKA3" s="163"/>
      <c r="BKB3" s="163"/>
      <c r="BKC3" s="163"/>
      <c r="BKD3" s="163"/>
      <c r="BKE3" s="163"/>
      <c r="BKF3" s="163"/>
      <c r="BKG3" s="163"/>
      <c r="BKH3" s="163"/>
      <c r="BKI3" s="163"/>
      <c r="BKJ3" s="163"/>
      <c r="BKK3" s="163"/>
      <c r="BKL3" s="163"/>
      <c r="BKM3" s="163"/>
      <c r="BKN3" s="163"/>
      <c r="BKO3" s="163"/>
      <c r="BKP3" s="163"/>
      <c r="BKQ3" s="163"/>
      <c r="BKR3" s="163"/>
      <c r="BKS3" s="163"/>
      <c r="BKT3" s="163"/>
      <c r="BKU3" s="163"/>
      <c r="BKV3" s="163"/>
      <c r="BKW3" s="163"/>
      <c r="BKX3" s="163"/>
      <c r="BKY3" s="163"/>
      <c r="BKZ3" s="163"/>
      <c r="BLA3" s="163"/>
      <c r="BLB3" s="163"/>
      <c r="BLC3" s="163"/>
      <c r="BLD3" s="163"/>
      <c r="BLE3" s="163"/>
      <c r="BLF3" s="163"/>
      <c r="BLG3" s="163"/>
      <c r="BLH3" s="163"/>
      <c r="BLI3" s="163"/>
      <c r="BLJ3" s="163"/>
      <c r="BLK3" s="163"/>
      <c r="BLL3" s="163"/>
      <c r="BLM3" s="163"/>
      <c r="BLN3" s="163"/>
      <c r="BLO3" s="163"/>
      <c r="BLP3" s="163"/>
      <c r="BLQ3" s="163"/>
      <c r="BLR3" s="163"/>
      <c r="BLS3" s="163"/>
      <c r="BLT3" s="163"/>
      <c r="BLU3" s="163"/>
      <c r="BLV3" s="163"/>
      <c r="BLW3" s="163"/>
      <c r="BLX3" s="163"/>
      <c r="BLY3" s="163"/>
      <c r="BLZ3" s="163"/>
      <c r="BMA3" s="163"/>
      <c r="BMB3" s="163"/>
      <c r="BMC3" s="163"/>
      <c r="BMD3" s="163"/>
      <c r="BME3" s="163"/>
      <c r="BMF3" s="163"/>
      <c r="BMG3" s="163"/>
      <c r="BMH3" s="163"/>
      <c r="BMI3" s="163"/>
      <c r="BMJ3" s="163"/>
      <c r="BMK3" s="163"/>
      <c r="BML3" s="163"/>
      <c r="BMM3" s="163"/>
      <c r="BMN3" s="163"/>
      <c r="BMO3" s="163"/>
      <c r="BMP3" s="163"/>
      <c r="BMQ3" s="163"/>
      <c r="BMR3" s="163"/>
      <c r="BMS3" s="163"/>
      <c r="BMT3" s="163"/>
      <c r="BMU3" s="163"/>
      <c r="BMV3" s="163"/>
      <c r="BMW3" s="163"/>
      <c r="BMX3" s="163"/>
      <c r="BMY3" s="163"/>
      <c r="BMZ3" s="163"/>
      <c r="BNA3" s="163"/>
      <c r="BNB3" s="163"/>
      <c r="BNC3" s="163"/>
      <c r="BND3" s="163"/>
      <c r="BNE3" s="163"/>
      <c r="BNF3" s="163"/>
      <c r="BNG3" s="163"/>
      <c r="BNH3" s="163"/>
      <c r="BNI3" s="163"/>
      <c r="BNJ3" s="163"/>
      <c r="BNK3" s="163"/>
      <c r="BNL3" s="163"/>
      <c r="BNM3" s="163"/>
      <c r="BNN3" s="163"/>
      <c r="BNO3" s="163"/>
      <c r="BNP3" s="163"/>
      <c r="BNQ3" s="163"/>
      <c r="BNR3" s="163"/>
      <c r="BNS3" s="163"/>
      <c r="BNT3" s="163"/>
      <c r="BNU3" s="163"/>
      <c r="BNV3" s="163"/>
      <c r="BNW3" s="163"/>
      <c r="BNX3" s="163"/>
      <c r="BNY3" s="163"/>
      <c r="BNZ3" s="163"/>
      <c r="BOA3" s="163"/>
      <c r="BOB3" s="163"/>
      <c r="BOC3" s="163"/>
      <c r="BOD3" s="163"/>
      <c r="BOE3" s="163"/>
      <c r="BOF3" s="163"/>
      <c r="BOG3" s="163"/>
      <c r="BOH3" s="163"/>
      <c r="BOI3" s="163"/>
      <c r="BOJ3" s="163"/>
      <c r="BOK3" s="163"/>
      <c r="BOL3" s="163"/>
      <c r="BOM3" s="163"/>
      <c r="BON3" s="163"/>
      <c r="BOO3" s="163"/>
      <c r="BOP3" s="163"/>
      <c r="BOQ3" s="163"/>
      <c r="BOR3" s="163"/>
      <c r="BOS3" s="163"/>
      <c r="BOT3" s="163"/>
      <c r="BOU3" s="163"/>
      <c r="BOV3" s="163"/>
      <c r="BOW3" s="163"/>
      <c r="BOX3" s="163"/>
      <c r="BOY3" s="163"/>
      <c r="BOZ3" s="163"/>
      <c r="BPA3" s="163"/>
      <c r="BPB3" s="163"/>
      <c r="BPC3" s="163"/>
      <c r="BPD3" s="163"/>
      <c r="BPE3" s="163"/>
      <c r="BPF3" s="163"/>
      <c r="BPG3" s="163"/>
      <c r="BPH3" s="163"/>
      <c r="BPI3" s="163"/>
      <c r="BPJ3" s="163"/>
      <c r="BPK3" s="163"/>
      <c r="BPL3" s="163"/>
      <c r="BPM3" s="163"/>
      <c r="BPN3" s="163"/>
      <c r="BPO3" s="163"/>
      <c r="BPP3" s="163"/>
      <c r="BPQ3" s="163"/>
      <c r="BPR3" s="163"/>
      <c r="BPS3" s="163"/>
      <c r="BPT3" s="163"/>
      <c r="BPU3" s="163"/>
      <c r="BPV3" s="163"/>
      <c r="BPW3" s="163"/>
      <c r="BPX3" s="163"/>
      <c r="BPY3" s="163"/>
      <c r="BPZ3" s="163"/>
      <c r="BQA3" s="163"/>
      <c r="BQB3" s="163"/>
      <c r="BQC3" s="163"/>
      <c r="BQD3" s="163"/>
      <c r="BQE3" s="163"/>
      <c r="BQF3" s="163"/>
      <c r="BQG3" s="163"/>
      <c r="BQH3" s="163"/>
      <c r="BQI3" s="163"/>
      <c r="BQJ3" s="163"/>
      <c r="BQK3" s="163"/>
      <c r="BQL3" s="163"/>
      <c r="BQM3" s="163"/>
      <c r="BQN3" s="163"/>
      <c r="BQO3" s="163"/>
      <c r="BQP3" s="163"/>
      <c r="BQQ3" s="163"/>
      <c r="BQR3" s="163"/>
      <c r="BQS3" s="163"/>
      <c r="BQT3" s="163"/>
      <c r="BQU3" s="163"/>
      <c r="BQV3" s="163"/>
      <c r="BQW3" s="163"/>
      <c r="BQX3" s="163"/>
      <c r="BQY3" s="163"/>
      <c r="BQZ3" s="163"/>
      <c r="BRA3" s="163"/>
      <c r="BRB3" s="163"/>
      <c r="BRC3" s="163"/>
      <c r="BRD3" s="163"/>
      <c r="BRE3" s="163"/>
      <c r="BRF3" s="163"/>
      <c r="BRG3" s="163"/>
      <c r="BRH3" s="163"/>
      <c r="BRI3" s="163"/>
      <c r="BRJ3" s="163"/>
      <c r="BRK3" s="163"/>
      <c r="BRL3" s="163"/>
      <c r="BRM3" s="163"/>
      <c r="BRN3" s="163"/>
      <c r="BRO3" s="163"/>
      <c r="BRP3" s="163"/>
      <c r="BRQ3" s="163"/>
      <c r="BRR3" s="163"/>
      <c r="BRS3" s="163"/>
      <c r="BRT3" s="163"/>
      <c r="BRU3" s="163"/>
      <c r="BRV3" s="163"/>
      <c r="BRW3" s="163"/>
      <c r="BRX3" s="163"/>
      <c r="BRY3" s="163"/>
      <c r="BRZ3" s="163"/>
      <c r="BSA3" s="163"/>
      <c r="BSB3" s="163"/>
      <c r="BSC3" s="163"/>
      <c r="BSD3" s="163"/>
      <c r="BSE3" s="163"/>
      <c r="BSF3" s="163"/>
      <c r="BSG3" s="163"/>
      <c r="BSH3" s="163"/>
      <c r="BSI3" s="163"/>
      <c r="BSJ3" s="163"/>
      <c r="BSK3" s="163"/>
      <c r="BSL3" s="163"/>
      <c r="BSM3" s="163"/>
      <c r="BSN3" s="163"/>
      <c r="BSO3" s="163"/>
      <c r="BSP3" s="163"/>
      <c r="BSQ3" s="163"/>
      <c r="BSR3" s="163"/>
      <c r="BSS3" s="163"/>
      <c r="BST3" s="163"/>
      <c r="BSU3" s="163"/>
      <c r="BSV3" s="163"/>
      <c r="BSW3" s="163"/>
      <c r="BSX3" s="163"/>
      <c r="BSY3" s="163"/>
      <c r="BSZ3" s="163"/>
      <c r="BTA3" s="163"/>
      <c r="BTB3" s="163"/>
      <c r="BTC3" s="163"/>
      <c r="BTD3" s="163"/>
      <c r="BTE3" s="163"/>
      <c r="BTF3" s="163"/>
      <c r="BTG3" s="163"/>
      <c r="BTH3" s="163"/>
      <c r="BTI3" s="163"/>
      <c r="BTJ3" s="163"/>
      <c r="BTK3" s="163"/>
      <c r="BTL3" s="163"/>
      <c r="BTM3" s="163"/>
      <c r="BTN3" s="163"/>
      <c r="BTO3" s="163"/>
      <c r="BTP3" s="163"/>
      <c r="BTQ3" s="163"/>
      <c r="BTR3" s="163"/>
      <c r="BTS3" s="163"/>
      <c r="BTT3" s="163"/>
      <c r="BTU3" s="163"/>
      <c r="BTV3" s="163"/>
      <c r="BTW3" s="163"/>
      <c r="BTX3" s="163"/>
      <c r="BTY3" s="163"/>
      <c r="BTZ3" s="163"/>
      <c r="BUA3" s="163"/>
      <c r="BUB3" s="163"/>
      <c r="BUC3" s="163"/>
      <c r="BUD3" s="163"/>
      <c r="BUE3" s="163"/>
      <c r="BUF3" s="163"/>
      <c r="BUG3" s="163"/>
      <c r="BUH3" s="163"/>
      <c r="BUI3" s="163"/>
      <c r="BUJ3" s="163"/>
      <c r="BUK3" s="163"/>
      <c r="BUL3" s="163"/>
      <c r="BUM3" s="163"/>
      <c r="BUN3" s="163"/>
      <c r="BUO3" s="163"/>
      <c r="BUP3" s="163"/>
      <c r="BUQ3" s="163"/>
      <c r="BUR3" s="163"/>
      <c r="BUS3" s="163"/>
      <c r="BUT3" s="163"/>
      <c r="BUU3" s="163"/>
      <c r="BUV3" s="163"/>
      <c r="BUW3" s="163"/>
      <c r="BUX3" s="163"/>
      <c r="BUY3" s="163"/>
      <c r="BUZ3" s="163"/>
      <c r="BVA3" s="163"/>
      <c r="BVB3" s="163"/>
      <c r="BVC3" s="163"/>
      <c r="BVD3" s="163"/>
      <c r="BVE3" s="163"/>
      <c r="BVF3" s="163"/>
      <c r="BVG3" s="163"/>
      <c r="BVH3" s="163"/>
      <c r="BVI3" s="163"/>
      <c r="BVJ3" s="163"/>
      <c r="BVK3" s="163"/>
      <c r="BVL3" s="163"/>
      <c r="BVM3" s="163"/>
      <c r="BVN3" s="163"/>
      <c r="BVO3" s="163"/>
      <c r="BVP3" s="163"/>
      <c r="BVQ3" s="163"/>
      <c r="BVR3" s="163"/>
      <c r="BVS3" s="163"/>
      <c r="BVT3" s="163"/>
      <c r="BVU3" s="163"/>
      <c r="BVV3" s="163"/>
      <c r="BVW3" s="163"/>
      <c r="BVX3" s="163"/>
      <c r="BVY3" s="163"/>
      <c r="BVZ3" s="163"/>
      <c r="BWA3" s="163"/>
      <c r="BWB3" s="163"/>
      <c r="BWC3" s="163"/>
      <c r="BWD3" s="163"/>
      <c r="BWE3" s="163"/>
      <c r="BWF3" s="163"/>
      <c r="BWG3" s="163"/>
      <c r="BWH3" s="163"/>
      <c r="BWI3" s="163"/>
      <c r="BWJ3" s="163"/>
      <c r="BWK3" s="163"/>
      <c r="BWL3" s="163"/>
      <c r="BWM3" s="163"/>
      <c r="BWN3" s="163"/>
      <c r="BWO3" s="163"/>
      <c r="BWP3" s="163"/>
      <c r="BWQ3" s="163"/>
      <c r="BWR3" s="163"/>
      <c r="BWS3" s="163"/>
      <c r="BWT3" s="163"/>
      <c r="BWU3" s="163"/>
      <c r="BWV3" s="163"/>
      <c r="BWW3" s="163"/>
      <c r="BWX3" s="163"/>
      <c r="BWY3" s="163"/>
      <c r="BWZ3" s="163"/>
      <c r="BXA3" s="163"/>
      <c r="BXB3" s="163"/>
      <c r="BXC3" s="163"/>
      <c r="BXD3" s="163"/>
      <c r="BXE3" s="163"/>
      <c r="BXF3" s="163"/>
      <c r="BXG3" s="163"/>
      <c r="BXH3" s="163"/>
      <c r="BXI3" s="163"/>
      <c r="BXJ3" s="163"/>
      <c r="BXK3" s="163"/>
      <c r="BXL3" s="163"/>
      <c r="BXM3" s="163"/>
      <c r="BXN3" s="163"/>
      <c r="BXO3" s="163"/>
      <c r="BXP3" s="163"/>
      <c r="BXQ3" s="163"/>
      <c r="BXR3" s="163"/>
      <c r="BXS3" s="163"/>
      <c r="BXT3" s="163"/>
      <c r="BXU3" s="163"/>
      <c r="BXV3" s="163"/>
      <c r="BXW3" s="163"/>
      <c r="BXX3" s="163"/>
      <c r="BXY3" s="163"/>
      <c r="BXZ3" s="163"/>
      <c r="BYA3" s="163"/>
      <c r="BYB3" s="163"/>
      <c r="BYC3" s="163"/>
      <c r="BYD3" s="163"/>
      <c r="BYE3" s="163"/>
      <c r="BYF3" s="163"/>
      <c r="BYG3" s="163"/>
      <c r="BYH3" s="163"/>
      <c r="BYI3" s="163"/>
      <c r="BYJ3" s="163"/>
      <c r="BYK3" s="163"/>
      <c r="BYL3" s="163"/>
      <c r="BYM3" s="163"/>
      <c r="BYN3" s="163"/>
      <c r="BYO3" s="163"/>
      <c r="BYP3" s="163"/>
      <c r="BYQ3" s="163"/>
      <c r="BYR3" s="163"/>
      <c r="BYS3" s="163"/>
      <c r="BYT3" s="163"/>
      <c r="BYU3" s="163"/>
      <c r="BYV3" s="163"/>
      <c r="BYW3" s="163"/>
      <c r="BYX3" s="163"/>
      <c r="BYY3" s="163"/>
      <c r="BYZ3" s="163"/>
      <c r="BZA3" s="163"/>
      <c r="BZB3" s="163"/>
      <c r="BZC3" s="163"/>
      <c r="BZD3" s="163"/>
      <c r="BZE3" s="163"/>
      <c r="BZF3" s="163"/>
      <c r="BZG3" s="163"/>
      <c r="BZH3" s="163"/>
      <c r="BZI3" s="163"/>
      <c r="BZJ3" s="163"/>
      <c r="BZK3" s="163"/>
      <c r="BZL3" s="163"/>
      <c r="BZM3" s="163"/>
      <c r="BZN3" s="163"/>
      <c r="BZO3" s="163"/>
      <c r="BZP3" s="163"/>
      <c r="BZQ3" s="163"/>
      <c r="BZR3" s="163"/>
      <c r="BZS3" s="163"/>
      <c r="BZT3" s="163"/>
      <c r="BZU3" s="163"/>
      <c r="BZV3" s="163"/>
      <c r="BZW3" s="163"/>
      <c r="BZX3" s="163"/>
      <c r="BZY3" s="163"/>
      <c r="BZZ3" s="163"/>
      <c r="CAA3" s="163"/>
      <c r="CAB3" s="163"/>
      <c r="CAC3" s="163"/>
      <c r="CAD3" s="163"/>
      <c r="CAE3" s="163"/>
      <c r="CAF3" s="163"/>
      <c r="CAG3" s="163"/>
      <c r="CAH3" s="163"/>
      <c r="CAI3" s="163"/>
      <c r="CAJ3" s="163"/>
      <c r="CAK3" s="163"/>
      <c r="CAL3" s="163"/>
      <c r="CAM3" s="163"/>
      <c r="CAN3" s="163"/>
      <c r="CAO3" s="163"/>
      <c r="CAP3" s="163"/>
      <c r="CAQ3" s="163"/>
      <c r="CAR3" s="163"/>
      <c r="CAS3" s="163"/>
      <c r="CAT3" s="163"/>
      <c r="CAU3" s="163"/>
      <c r="CAV3" s="163"/>
      <c r="CAW3" s="163"/>
      <c r="CAX3" s="163"/>
      <c r="CAY3" s="163"/>
      <c r="CAZ3" s="163"/>
      <c r="CBA3" s="163"/>
      <c r="CBB3" s="163"/>
      <c r="CBC3" s="163"/>
      <c r="CBD3" s="163"/>
      <c r="CBE3" s="163"/>
      <c r="CBF3" s="163"/>
      <c r="CBG3" s="163"/>
      <c r="CBH3" s="163"/>
      <c r="CBI3" s="163"/>
      <c r="CBJ3" s="163"/>
      <c r="CBK3" s="163"/>
      <c r="CBL3" s="163"/>
      <c r="CBM3" s="163"/>
      <c r="CBN3" s="163"/>
      <c r="CBO3" s="163"/>
      <c r="CBP3" s="163"/>
      <c r="CBQ3" s="163"/>
      <c r="CBR3" s="163"/>
      <c r="CBS3" s="163"/>
      <c r="CBT3" s="163"/>
      <c r="CBU3" s="163"/>
      <c r="CBV3" s="163"/>
      <c r="CBW3" s="163"/>
      <c r="CBX3" s="163"/>
      <c r="CBY3" s="163"/>
      <c r="CBZ3" s="163"/>
      <c r="CCA3" s="163"/>
      <c r="CCB3" s="163"/>
      <c r="CCC3" s="163"/>
      <c r="CCD3" s="163"/>
      <c r="CCE3" s="163"/>
      <c r="CCF3" s="163"/>
      <c r="CCG3" s="163"/>
      <c r="CCH3" s="163"/>
      <c r="CCI3" s="163"/>
      <c r="CCJ3" s="163"/>
      <c r="CCK3" s="163"/>
      <c r="CCL3" s="163"/>
      <c r="CCM3" s="163"/>
      <c r="CCN3" s="163"/>
      <c r="CCO3" s="163"/>
      <c r="CCP3" s="163"/>
      <c r="CCQ3" s="163"/>
      <c r="CCR3" s="163"/>
      <c r="CCS3" s="163"/>
      <c r="CCT3" s="163"/>
      <c r="CCU3" s="163"/>
      <c r="CCV3" s="163"/>
      <c r="CCW3" s="163"/>
      <c r="CCX3" s="163"/>
      <c r="CCY3" s="163"/>
      <c r="CCZ3" s="163"/>
      <c r="CDA3" s="163"/>
      <c r="CDB3" s="163"/>
      <c r="CDC3" s="163"/>
      <c r="CDD3" s="163"/>
      <c r="CDE3" s="163"/>
      <c r="CDF3" s="163"/>
      <c r="CDG3" s="163"/>
      <c r="CDH3" s="163"/>
      <c r="CDI3" s="163"/>
      <c r="CDJ3" s="163"/>
      <c r="CDK3" s="163"/>
      <c r="CDL3" s="163"/>
      <c r="CDM3" s="163"/>
      <c r="CDN3" s="163"/>
      <c r="CDO3" s="163"/>
      <c r="CDP3" s="163"/>
      <c r="CDQ3" s="163"/>
      <c r="CDR3" s="163"/>
      <c r="CDS3" s="163"/>
      <c r="CDT3" s="163"/>
      <c r="CDU3" s="163"/>
      <c r="CDV3" s="163"/>
      <c r="CDW3" s="163"/>
      <c r="CDX3" s="163"/>
      <c r="CDY3" s="163"/>
      <c r="CDZ3" s="163"/>
      <c r="CEA3" s="163"/>
      <c r="CEB3" s="163"/>
      <c r="CEC3" s="163"/>
      <c r="CED3" s="163"/>
      <c r="CEE3" s="163"/>
      <c r="CEF3" s="163"/>
      <c r="CEG3" s="163"/>
      <c r="CEH3" s="163"/>
      <c r="CEI3" s="163"/>
      <c r="CEJ3" s="163"/>
      <c r="CEK3" s="163"/>
      <c r="CEL3" s="163"/>
      <c r="CEM3" s="163"/>
      <c r="CEN3" s="163"/>
      <c r="CEO3" s="163"/>
      <c r="CEP3" s="163"/>
      <c r="CEQ3" s="163"/>
      <c r="CER3" s="163"/>
      <c r="CES3" s="163"/>
      <c r="CET3" s="163"/>
      <c r="CEU3" s="163"/>
      <c r="CEV3" s="163"/>
      <c r="CEW3" s="163"/>
      <c r="CEX3" s="163"/>
      <c r="CEY3" s="163"/>
      <c r="CEZ3" s="163"/>
      <c r="CFA3" s="163"/>
      <c r="CFB3" s="163"/>
      <c r="CFC3" s="163"/>
      <c r="CFD3" s="163"/>
      <c r="CFE3" s="163"/>
      <c r="CFF3" s="163"/>
      <c r="CFG3" s="163"/>
      <c r="CFH3" s="163"/>
      <c r="CFI3" s="163"/>
      <c r="CFJ3" s="163"/>
      <c r="CFK3" s="163"/>
      <c r="CFL3" s="163"/>
      <c r="CFM3" s="163"/>
      <c r="CFN3" s="163"/>
      <c r="CFO3" s="163"/>
      <c r="CFP3" s="163"/>
      <c r="CFQ3" s="163"/>
      <c r="CFR3" s="163"/>
      <c r="CFS3" s="163"/>
      <c r="CFT3" s="163"/>
      <c r="CFU3" s="163"/>
      <c r="CFV3" s="163"/>
      <c r="CFW3" s="163"/>
      <c r="CFX3" s="163"/>
      <c r="CFY3" s="163"/>
      <c r="CFZ3" s="163"/>
      <c r="CGA3" s="163"/>
      <c r="CGB3" s="163"/>
      <c r="CGC3" s="163"/>
      <c r="CGD3" s="163"/>
      <c r="CGE3" s="163"/>
      <c r="CGF3" s="163"/>
      <c r="CGG3" s="163"/>
      <c r="CGH3" s="163"/>
      <c r="CGI3" s="163"/>
      <c r="CGJ3" s="163"/>
      <c r="CGK3" s="163"/>
      <c r="CGL3" s="163"/>
      <c r="CGM3" s="163"/>
      <c r="CGN3" s="163"/>
      <c r="CGO3" s="163"/>
      <c r="CGP3" s="163"/>
      <c r="CGQ3" s="163"/>
      <c r="CGR3" s="163"/>
      <c r="CGS3" s="163"/>
      <c r="CGT3" s="163"/>
      <c r="CGU3" s="163"/>
      <c r="CGV3" s="163"/>
      <c r="CGW3" s="163"/>
      <c r="CGX3" s="163"/>
      <c r="CGY3" s="163"/>
      <c r="CGZ3" s="163"/>
      <c r="CHA3" s="163"/>
      <c r="CHB3" s="163"/>
      <c r="CHC3" s="163"/>
      <c r="CHD3" s="163"/>
      <c r="CHE3" s="163"/>
      <c r="CHF3" s="163"/>
      <c r="CHG3" s="163"/>
      <c r="CHH3" s="163"/>
      <c r="CHI3" s="163"/>
      <c r="CHJ3" s="163"/>
      <c r="CHK3" s="163"/>
      <c r="CHL3" s="163"/>
      <c r="CHM3" s="163"/>
      <c r="CHN3" s="163"/>
      <c r="CHO3" s="163"/>
      <c r="CHP3" s="163"/>
      <c r="CHQ3" s="163"/>
      <c r="CHR3" s="163"/>
      <c r="CHS3" s="163"/>
      <c r="CHT3" s="163"/>
      <c r="CHU3" s="163"/>
      <c r="CHV3" s="163"/>
      <c r="CHW3" s="163"/>
      <c r="CHX3" s="163"/>
      <c r="CHY3" s="163"/>
      <c r="CHZ3" s="163"/>
      <c r="CIA3" s="163"/>
      <c r="CIB3" s="163"/>
      <c r="CIC3" s="163"/>
      <c r="CID3" s="163"/>
      <c r="CIE3" s="163"/>
      <c r="CIF3" s="163"/>
      <c r="CIG3" s="163"/>
      <c r="CIH3" s="163"/>
      <c r="CII3" s="163"/>
      <c r="CIJ3" s="163"/>
      <c r="CIK3" s="163"/>
      <c r="CIL3" s="163"/>
      <c r="CIM3" s="163"/>
      <c r="CIN3" s="163"/>
      <c r="CIO3" s="163"/>
      <c r="CIP3" s="163"/>
      <c r="CIQ3" s="163"/>
      <c r="CIR3" s="163"/>
      <c r="CIS3" s="163"/>
      <c r="CIT3" s="163"/>
      <c r="CIU3" s="163"/>
      <c r="CIV3" s="163"/>
      <c r="CIW3" s="163"/>
      <c r="CIX3" s="163"/>
      <c r="CIY3" s="163"/>
      <c r="CIZ3" s="163"/>
      <c r="CJA3" s="163"/>
      <c r="CJB3" s="163"/>
      <c r="CJC3" s="163"/>
      <c r="CJD3" s="163"/>
      <c r="CJE3" s="163"/>
      <c r="CJF3" s="163"/>
      <c r="CJG3" s="163"/>
      <c r="CJH3" s="163"/>
      <c r="CJI3" s="163"/>
      <c r="CJJ3" s="163"/>
      <c r="CJK3" s="163"/>
      <c r="CJL3" s="163"/>
      <c r="CJM3" s="163"/>
      <c r="CJN3" s="163"/>
      <c r="CJO3" s="163"/>
      <c r="CJP3" s="163"/>
      <c r="CJQ3" s="163"/>
      <c r="CJR3" s="163"/>
      <c r="CJS3" s="163"/>
      <c r="CJT3" s="163"/>
      <c r="CJU3" s="163"/>
      <c r="CJV3" s="163"/>
      <c r="CJW3" s="163"/>
      <c r="CJX3" s="163"/>
      <c r="CJY3" s="163"/>
      <c r="CJZ3" s="163"/>
      <c r="CKA3" s="163"/>
      <c r="CKB3" s="163"/>
      <c r="CKC3" s="163"/>
      <c r="CKD3" s="163"/>
      <c r="CKE3" s="163"/>
      <c r="CKF3" s="163"/>
      <c r="CKG3" s="163"/>
      <c r="CKH3" s="163"/>
      <c r="CKI3" s="163"/>
      <c r="CKJ3" s="163"/>
      <c r="CKK3" s="163"/>
      <c r="CKL3" s="163"/>
      <c r="CKM3" s="163"/>
      <c r="CKN3" s="163"/>
      <c r="CKO3" s="163"/>
      <c r="CKP3" s="163"/>
      <c r="CKQ3" s="163"/>
      <c r="CKR3" s="163"/>
      <c r="CKS3" s="163"/>
      <c r="CKT3" s="163"/>
      <c r="CKU3" s="163"/>
      <c r="CKV3" s="163"/>
      <c r="CKW3" s="163"/>
      <c r="CKX3" s="163"/>
      <c r="CKY3" s="163"/>
      <c r="CKZ3" s="163"/>
      <c r="CLA3" s="163"/>
      <c r="CLB3" s="163"/>
      <c r="CLC3" s="163"/>
      <c r="CLD3" s="163"/>
      <c r="CLE3" s="163"/>
      <c r="CLF3" s="163"/>
      <c r="CLG3" s="163"/>
      <c r="CLH3" s="163"/>
      <c r="CLI3" s="163"/>
      <c r="CLJ3" s="163"/>
      <c r="CLK3" s="163"/>
      <c r="CLL3" s="163"/>
      <c r="CLM3" s="163"/>
      <c r="CLN3" s="163"/>
      <c r="CLO3" s="163"/>
      <c r="CLP3" s="163"/>
      <c r="CLQ3" s="163"/>
      <c r="CLR3" s="163"/>
      <c r="CLS3" s="163"/>
      <c r="CLT3" s="163"/>
      <c r="CLU3" s="163"/>
      <c r="CLV3" s="163"/>
      <c r="CLW3" s="163"/>
      <c r="CLX3" s="163"/>
      <c r="CLY3" s="163"/>
      <c r="CLZ3" s="163"/>
      <c r="CMA3" s="163"/>
      <c r="CMB3" s="163"/>
      <c r="CMC3" s="163"/>
      <c r="CMD3" s="163"/>
      <c r="CME3" s="163"/>
      <c r="CMF3" s="163"/>
      <c r="CMG3" s="163"/>
      <c r="CMH3" s="163"/>
      <c r="CMI3" s="163"/>
      <c r="CMJ3" s="163"/>
      <c r="CMK3" s="163"/>
      <c r="CML3" s="163"/>
      <c r="CMM3" s="163"/>
      <c r="CMN3" s="163"/>
      <c r="CMO3" s="163"/>
      <c r="CMP3" s="163"/>
      <c r="CMQ3" s="163"/>
      <c r="CMR3" s="163"/>
      <c r="CMS3" s="163"/>
      <c r="CMT3" s="163"/>
      <c r="CMU3" s="163"/>
      <c r="CMV3" s="163"/>
      <c r="CMW3" s="163"/>
      <c r="CMX3" s="163"/>
      <c r="CMY3" s="163"/>
      <c r="CMZ3" s="163"/>
      <c r="CNA3" s="163"/>
      <c r="CNB3" s="163"/>
      <c r="CNC3" s="163"/>
      <c r="CND3" s="163"/>
      <c r="CNE3" s="163"/>
      <c r="CNF3" s="163"/>
      <c r="CNG3" s="163"/>
      <c r="CNH3" s="163"/>
      <c r="CNI3" s="163"/>
      <c r="CNJ3" s="163"/>
      <c r="CNK3" s="163"/>
      <c r="CNL3" s="163"/>
      <c r="CNM3" s="163"/>
      <c r="CNN3" s="163"/>
      <c r="CNO3" s="163"/>
      <c r="CNP3" s="163"/>
      <c r="CNQ3" s="163"/>
      <c r="CNR3" s="163"/>
      <c r="CNS3" s="163"/>
      <c r="CNT3" s="163"/>
      <c r="CNU3" s="163"/>
      <c r="CNV3" s="163"/>
      <c r="CNW3" s="163"/>
      <c r="CNX3" s="163"/>
      <c r="CNY3" s="163"/>
      <c r="CNZ3" s="163"/>
      <c r="COA3" s="163"/>
      <c r="COB3" s="163"/>
      <c r="COC3" s="163"/>
      <c r="COD3" s="163"/>
      <c r="COE3" s="163"/>
      <c r="COF3" s="163"/>
      <c r="COG3" s="163"/>
      <c r="COH3" s="163"/>
      <c r="COI3" s="163"/>
      <c r="COJ3" s="163"/>
      <c r="COK3" s="163"/>
      <c r="COL3" s="163"/>
      <c r="COM3" s="163"/>
      <c r="CON3" s="163"/>
      <c r="COO3" s="163"/>
      <c r="COP3" s="163"/>
      <c r="COQ3" s="163"/>
      <c r="COR3" s="163"/>
      <c r="COS3" s="163"/>
      <c r="COT3" s="163"/>
      <c r="COU3" s="163"/>
      <c r="COV3" s="163"/>
      <c r="COW3" s="163"/>
      <c r="COX3" s="163"/>
      <c r="COY3" s="163"/>
      <c r="COZ3" s="163"/>
      <c r="CPA3" s="163"/>
      <c r="CPB3" s="163"/>
      <c r="CPC3" s="163"/>
      <c r="CPD3" s="163"/>
      <c r="CPE3" s="163"/>
      <c r="CPF3" s="163"/>
      <c r="CPG3" s="163"/>
      <c r="CPH3" s="163"/>
      <c r="CPI3" s="163"/>
      <c r="CPJ3" s="163"/>
      <c r="CPK3" s="163"/>
      <c r="CPL3" s="163"/>
      <c r="CPM3" s="163"/>
      <c r="CPN3" s="163"/>
      <c r="CPO3" s="163"/>
      <c r="CPP3" s="163"/>
      <c r="CPQ3" s="163"/>
      <c r="CPR3" s="163"/>
      <c r="CPS3" s="163"/>
      <c r="CPT3" s="163"/>
      <c r="CPU3" s="163"/>
      <c r="CPV3" s="163"/>
      <c r="CPW3" s="163"/>
      <c r="CPX3" s="163"/>
      <c r="CPY3" s="163"/>
      <c r="CPZ3" s="163"/>
      <c r="CQA3" s="163"/>
      <c r="CQB3" s="163"/>
      <c r="CQC3" s="163"/>
      <c r="CQD3" s="163"/>
      <c r="CQE3" s="163"/>
      <c r="CQF3" s="163"/>
      <c r="CQG3" s="163"/>
      <c r="CQH3" s="163"/>
      <c r="CQI3" s="163"/>
      <c r="CQJ3" s="163"/>
      <c r="CQK3" s="163"/>
      <c r="CQL3" s="163"/>
      <c r="CQM3" s="163"/>
      <c r="CQN3" s="163"/>
      <c r="CQO3" s="163"/>
      <c r="CQP3" s="163"/>
      <c r="CQQ3" s="163"/>
      <c r="CQR3" s="163"/>
      <c r="CQS3" s="163"/>
      <c r="CQT3" s="163"/>
      <c r="CQU3" s="163"/>
      <c r="CQV3" s="163"/>
      <c r="CQW3" s="163"/>
      <c r="CQX3" s="163"/>
      <c r="CQY3" s="163"/>
      <c r="CQZ3" s="163"/>
      <c r="CRA3" s="163"/>
      <c r="CRB3" s="163"/>
      <c r="CRC3" s="163"/>
      <c r="CRD3" s="163"/>
      <c r="CRE3" s="163"/>
      <c r="CRF3" s="163"/>
      <c r="CRG3" s="163"/>
      <c r="CRH3" s="163"/>
      <c r="CRI3" s="163"/>
      <c r="CRJ3" s="163"/>
      <c r="CRK3" s="163"/>
      <c r="CRL3" s="163"/>
      <c r="CRM3" s="163"/>
      <c r="CRN3" s="163"/>
      <c r="CRO3" s="163"/>
      <c r="CRP3" s="163"/>
      <c r="CRQ3" s="163"/>
      <c r="CRR3" s="163"/>
      <c r="CRS3" s="163"/>
      <c r="CRT3" s="163"/>
      <c r="CRU3" s="163"/>
      <c r="CRV3" s="163"/>
      <c r="CRW3" s="163"/>
      <c r="CRX3" s="163"/>
      <c r="CRY3" s="163"/>
      <c r="CRZ3" s="163"/>
      <c r="CSA3" s="163"/>
      <c r="CSB3" s="163"/>
      <c r="CSC3" s="163"/>
      <c r="CSD3" s="163"/>
      <c r="CSE3" s="163"/>
      <c r="CSF3" s="163"/>
      <c r="CSG3" s="163"/>
      <c r="CSH3" s="163"/>
      <c r="CSI3" s="163"/>
      <c r="CSJ3" s="163"/>
      <c r="CSK3" s="163"/>
      <c r="CSL3" s="163"/>
      <c r="CSM3" s="163"/>
      <c r="CSN3" s="163"/>
      <c r="CSO3" s="163"/>
      <c r="CSP3" s="163"/>
      <c r="CSQ3" s="163"/>
      <c r="CSR3" s="163"/>
      <c r="CSS3" s="163"/>
      <c r="CST3" s="163"/>
      <c r="CSU3" s="163"/>
      <c r="CSV3" s="163"/>
      <c r="CSW3" s="163"/>
      <c r="CSX3" s="163"/>
      <c r="CSY3" s="163"/>
      <c r="CSZ3" s="163"/>
      <c r="CTA3" s="163"/>
      <c r="CTB3" s="163"/>
      <c r="CTC3" s="163"/>
      <c r="CTD3" s="163"/>
      <c r="CTE3" s="163"/>
      <c r="CTF3" s="163"/>
      <c r="CTG3" s="163"/>
      <c r="CTH3" s="163"/>
      <c r="CTI3" s="163"/>
      <c r="CTJ3" s="163"/>
      <c r="CTK3" s="163"/>
      <c r="CTL3" s="163"/>
      <c r="CTM3" s="163"/>
      <c r="CTN3" s="163"/>
      <c r="CTO3" s="163"/>
      <c r="CTP3" s="163"/>
      <c r="CTQ3" s="163"/>
      <c r="CTR3" s="163"/>
      <c r="CTS3" s="163"/>
      <c r="CTT3" s="163"/>
      <c r="CTU3" s="163"/>
      <c r="CTV3" s="163"/>
      <c r="CTW3" s="163"/>
      <c r="CTX3" s="163"/>
      <c r="CTY3" s="163"/>
      <c r="CTZ3" s="163"/>
      <c r="CUA3" s="163"/>
      <c r="CUB3" s="163"/>
      <c r="CUC3" s="163"/>
      <c r="CUD3" s="163"/>
      <c r="CUE3" s="163"/>
      <c r="CUF3" s="163"/>
      <c r="CUG3" s="163"/>
      <c r="CUH3" s="163"/>
      <c r="CUI3" s="163"/>
      <c r="CUJ3" s="163"/>
      <c r="CUK3" s="163"/>
      <c r="CUL3" s="163"/>
      <c r="CUM3" s="163"/>
      <c r="CUN3" s="163"/>
      <c r="CUO3" s="163"/>
      <c r="CUP3" s="163"/>
      <c r="CUQ3" s="163"/>
      <c r="CUR3" s="163"/>
      <c r="CUS3" s="163"/>
      <c r="CUT3" s="163"/>
      <c r="CUU3" s="163"/>
      <c r="CUV3" s="163"/>
      <c r="CUW3" s="163"/>
      <c r="CUX3" s="163"/>
      <c r="CUY3" s="163"/>
      <c r="CUZ3" s="163"/>
      <c r="CVA3" s="163"/>
      <c r="CVB3" s="163"/>
      <c r="CVC3" s="163"/>
      <c r="CVD3" s="163"/>
      <c r="CVE3" s="163"/>
      <c r="CVF3" s="163"/>
      <c r="CVG3" s="163"/>
      <c r="CVH3" s="163"/>
      <c r="CVI3" s="163"/>
      <c r="CVJ3" s="163"/>
      <c r="CVK3" s="163"/>
      <c r="CVL3" s="163"/>
      <c r="CVM3" s="163"/>
      <c r="CVN3" s="163"/>
      <c r="CVO3" s="163"/>
      <c r="CVP3" s="163"/>
      <c r="CVQ3" s="163"/>
      <c r="CVR3" s="163"/>
      <c r="CVS3" s="163"/>
      <c r="CVT3" s="163"/>
      <c r="CVU3" s="163"/>
      <c r="CVV3" s="163"/>
      <c r="CVW3" s="163"/>
      <c r="CVX3" s="163"/>
      <c r="CVY3" s="163"/>
      <c r="CVZ3" s="163"/>
      <c r="CWA3" s="163"/>
      <c r="CWB3" s="163"/>
      <c r="CWC3" s="163"/>
      <c r="CWD3" s="163"/>
      <c r="CWE3" s="163"/>
      <c r="CWF3" s="163"/>
      <c r="CWG3" s="163"/>
      <c r="CWH3" s="163"/>
      <c r="CWI3" s="163"/>
      <c r="CWJ3" s="163"/>
      <c r="CWK3" s="163"/>
      <c r="CWL3" s="163"/>
      <c r="CWM3" s="163"/>
      <c r="CWN3" s="163"/>
      <c r="CWO3" s="163"/>
      <c r="CWP3" s="163"/>
      <c r="CWQ3" s="163"/>
      <c r="CWR3" s="163"/>
      <c r="CWS3" s="163"/>
      <c r="CWT3" s="163"/>
      <c r="CWU3" s="163"/>
      <c r="CWV3" s="163"/>
      <c r="CWW3" s="163"/>
      <c r="CWX3" s="163"/>
      <c r="CWY3" s="163"/>
      <c r="CWZ3" s="163"/>
      <c r="CXA3" s="163"/>
      <c r="CXB3" s="163"/>
      <c r="CXC3" s="163"/>
      <c r="CXD3" s="163"/>
      <c r="CXE3" s="163"/>
      <c r="CXF3" s="163"/>
      <c r="CXG3" s="163"/>
      <c r="CXH3" s="163"/>
      <c r="CXI3" s="163"/>
      <c r="CXJ3" s="163"/>
      <c r="CXK3" s="163"/>
      <c r="CXL3" s="163"/>
      <c r="CXM3" s="163"/>
      <c r="CXN3" s="163"/>
      <c r="CXO3" s="163"/>
      <c r="CXP3" s="163"/>
      <c r="CXQ3" s="163"/>
      <c r="CXR3" s="163"/>
      <c r="CXS3" s="163"/>
      <c r="CXT3" s="163"/>
      <c r="CXU3" s="163"/>
      <c r="CXV3" s="163"/>
      <c r="CXW3" s="163"/>
      <c r="CXX3" s="163"/>
      <c r="CXY3" s="163"/>
      <c r="CXZ3" s="163"/>
      <c r="CYA3" s="163"/>
      <c r="CYB3" s="163"/>
      <c r="CYC3" s="163"/>
      <c r="CYD3" s="163"/>
      <c r="CYE3" s="163"/>
      <c r="CYF3" s="163"/>
      <c r="CYG3" s="163"/>
      <c r="CYH3" s="163"/>
      <c r="CYI3" s="163"/>
      <c r="CYJ3" s="163"/>
      <c r="CYK3" s="163"/>
      <c r="CYL3" s="163"/>
      <c r="CYM3" s="163"/>
      <c r="CYN3" s="163"/>
      <c r="CYO3" s="163"/>
      <c r="CYP3" s="163"/>
      <c r="CYQ3" s="163"/>
      <c r="CYR3" s="163"/>
      <c r="CYS3" s="163"/>
      <c r="CYT3" s="163"/>
      <c r="CYU3" s="163"/>
      <c r="CYV3" s="163"/>
      <c r="CYW3" s="163"/>
      <c r="CYX3" s="163"/>
      <c r="CYY3" s="163"/>
      <c r="CYZ3" s="163"/>
      <c r="CZA3" s="163"/>
      <c r="CZB3" s="163"/>
      <c r="CZC3" s="163"/>
      <c r="CZD3" s="163"/>
      <c r="CZE3" s="163"/>
      <c r="CZF3" s="163"/>
      <c r="CZG3" s="163"/>
      <c r="CZH3" s="163"/>
      <c r="CZI3" s="163"/>
      <c r="CZJ3" s="163"/>
      <c r="CZK3" s="163"/>
      <c r="CZL3" s="163"/>
      <c r="CZM3" s="163"/>
      <c r="CZN3" s="163"/>
      <c r="CZO3" s="163"/>
      <c r="CZP3" s="163"/>
      <c r="CZQ3" s="163"/>
      <c r="CZR3" s="163"/>
      <c r="CZS3" s="163"/>
      <c r="CZT3" s="163"/>
      <c r="CZU3" s="163"/>
      <c r="CZV3" s="163"/>
      <c r="CZW3" s="163"/>
      <c r="CZX3" s="163"/>
      <c r="CZY3" s="163"/>
      <c r="CZZ3" s="163"/>
      <c r="DAA3" s="163"/>
      <c r="DAB3" s="163"/>
      <c r="DAC3" s="163"/>
      <c r="DAD3" s="163"/>
      <c r="DAE3" s="163"/>
      <c r="DAF3" s="163"/>
      <c r="DAG3" s="163"/>
      <c r="DAH3" s="163"/>
      <c r="DAI3" s="163"/>
      <c r="DAJ3" s="163"/>
      <c r="DAK3" s="163"/>
      <c r="DAL3" s="163"/>
      <c r="DAM3" s="163"/>
      <c r="DAN3" s="163"/>
      <c r="DAO3" s="163"/>
      <c r="DAP3" s="163"/>
      <c r="DAQ3" s="163"/>
      <c r="DAR3" s="163"/>
      <c r="DAS3" s="163"/>
      <c r="DAT3" s="163"/>
      <c r="DAU3" s="163"/>
      <c r="DAV3" s="163"/>
      <c r="DAW3" s="163"/>
      <c r="DAX3" s="163"/>
      <c r="DAY3" s="163"/>
      <c r="DAZ3" s="163"/>
      <c r="DBA3" s="163"/>
      <c r="DBB3" s="163"/>
      <c r="DBC3" s="163"/>
      <c r="DBD3" s="163"/>
      <c r="DBE3" s="163"/>
      <c r="DBF3" s="163"/>
      <c r="DBG3" s="163"/>
      <c r="DBH3" s="163"/>
      <c r="DBI3" s="163"/>
      <c r="DBJ3" s="163"/>
      <c r="DBK3" s="163"/>
      <c r="DBL3" s="163"/>
      <c r="DBM3" s="163"/>
      <c r="DBN3" s="163"/>
      <c r="DBO3" s="163"/>
      <c r="DBP3" s="163"/>
      <c r="DBQ3" s="163"/>
      <c r="DBR3" s="163"/>
      <c r="DBS3" s="163"/>
      <c r="DBT3" s="163"/>
      <c r="DBU3" s="163"/>
      <c r="DBV3" s="163"/>
      <c r="DBW3" s="163"/>
      <c r="DBX3" s="163"/>
      <c r="DBY3" s="163"/>
      <c r="DBZ3" s="163"/>
      <c r="DCA3" s="163"/>
      <c r="DCB3" s="163"/>
      <c r="DCC3" s="163"/>
      <c r="DCD3" s="163"/>
      <c r="DCE3" s="163"/>
      <c r="DCF3" s="163"/>
      <c r="DCG3" s="163"/>
      <c r="DCH3" s="163"/>
      <c r="DCI3" s="163"/>
      <c r="DCJ3" s="163"/>
      <c r="DCK3" s="163"/>
      <c r="DCL3" s="163"/>
      <c r="DCM3" s="163"/>
      <c r="DCN3" s="163"/>
      <c r="DCO3" s="163"/>
      <c r="DCP3" s="163"/>
      <c r="DCQ3" s="163"/>
      <c r="DCR3" s="163"/>
      <c r="DCS3" s="163"/>
      <c r="DCT3" s="163"/>
      <c r="DCU3" s="163"/>
      <c r="DCV3" s="163"/>
      <c r="DCW3" s="163"/>
      <c r="DCX3" s="163"/>
      <c r="DCY3" s="163"/>
      <c r="DCZ3" s="163"/>
      <c r="DDA3" s="163"/>
      <c r="DDB3" s="163"/>
      <c r="DDC3" s="163"/>
      <c r="DDD3" s="163"/>
      <c r="DDE3" s="163"/>
      <c r="DDF3" s="163"/>
      <c r="DDG3" s="163"/>
      <c r="DDH3" s="163"/>
      <c r="DDI3" s="163"/>
      <c r="DDJ3" s="163"/>
      <c r="DDK3" s="163"/>
      <c r="DDL3" s="163"/>
      <c r="DDM3" s="163"/>
      <c r="DDN3" s="163"/>
      <c r="DDO3" s="163"/>
      <c r="DDP3" s="163"/>
      <c r="DDQ3" s="163"/>
      <c r="DDR3" s="163"/>
      <c r="DDS3" s="163"/>
      <c r="DDT3" s="163"/>
      <c r="DDU3" s="163"/>
      <c r="DDV3" s="163"/>
      <c r="DDW3" s="163"/>
      <c r="DDX3" s="163"/>
      <c r="DDY3" s="163"/>
      <c r="DDZ3" s="163"/>
      <c r="DEA3" s="163"/>
      <c r="DEB3" s="163"/>
      <c r="DEC3" s="163"/>
      <c r="DED3" s="163"/>
      <c r="DEE3" s="163"/>
      <c r="DEF3" s="163"/>
      <c r="DEG3" s="163"/>
      <c r="DEH3" s="163"/>
      <c r="DEI3" s="163"/>
      <c r="DEJ3" s="163"/>
      <c r="DEK3" s="163"/>
      <c r="DEL3" s="163"/>
      <c r="DEM3" s="163"/>
      <c r="DEN3" s="163"/>
      <c r="DEO3" s="163"/>
      <c r="DEP3" s="163"/>
      <c r="DEQ3" s="163"/>
      <c r="DER3" s="163"/>
      <c r="DES3" s="163"/>
      <c r="DET3" s="163"/>
      <c r="DEU3" s="163"/>
      <c r="DEV3" s="163"/>
      <c r="DEW3" s="163"/>
      <c r="DEX3" s="163"/>
      <c r="DEY3" s="163"/>
      <c r="DEZ3" s="163"/>
      <c r="DFA3" s="163"/>
      <c r="DFB3" s="163"/>
      <c r="DFC3" s="163"/>
      <c r="DFD3" s="163"/>
      <c r="DFE3" s="163"/>
      <c r="DFF3" s="163"/>
      <c r="DFG3" s="163"/>
      <c r="DFH3" s="163"/>
      <c r="DFI3" s="163"/>
      <c r="DFJ3" s="163"/>
      <c r="DFK3" s="163"/>
      <c r="DFL3" s="163"/>
      <c r="DFM3" s="163"/>
      <c r="DFN3" s="163"/>
      <c r="DFO3" s="163"/>
      <c r="DFP3" s="163"/>
      <c r="DFQ3" s="163"/>
      <c r="DFR3" s="163"/>
      <c r="DFS3" s="163"/>
      <c r="DFT3" s="163"/>
      <c r="DFU3" s="163"/>
      <c r="DFV3" s="163"/>
      <c r="DFW3" s="163"/>
      <c r="DFX3" s="163"/>
      <c r="DFY3" s="163"/>
      <c r="DFZ3" s="163"/>
      <c r="DGA3" s="163"/>
      <c r="DGB3" s="163"/>
      <c r="DGC3" s="163"/>
      <c r="DGD3" s="163"/>
      <c r="DGE3" s="163"/>
      <c r="DGF3" s="163"/>
      <c r="DGG3" s="163"/>
      <c r="DGH3" s="163"/>
      <c r="DGI3" s="163"/>
      <c r="DGJ3" s="163"/>
      <c r="DGK3" s="163"/>
      <c r="DGL3" s="163"/>
      <c r="DGM3" s="163"/>
      <c r="DGN3" s="163"/>
      <c r="DGO3" s="163"/>
      <c r="DGP3" s="163"/>
      <c r="DGQ3" s="163"/>
      <c r="DGR3" s="163"/>
      <c r="DGS3" s="163"/>
      <c r="DGT3" s="163"/>
      <c r="DGU3" s="163"/>
      <c r="DGV3" s="163"/>
      <c r="DGW3" s="163"/>
      <c r="DGX3" s="163"/>
      <c r="DGY3" s="163"/>
      <c r="DGZ3" s="163"/>
      <c r="DHA3" s="163"/>
      <c r="DHB3" s="163"/>
      <c r="DHC3" s="163"/>
      <c r="DHD3" s="163"/>
      <c r="DHE3" s="163"/>
      <c r="DHF3" s="163"/>
      <c r="DHG3" s="163"/>
      <c r="DHH3" s="163"/>
      <c r="DHI3" s="163"/>
      <c r="DHJ3" s="163"/>
      <c r="DHK3" s="163"/>
      <c r="DHL3" s="163"/>
      <c r="DHM3" s="163"/>
      <c r="DHN3" s="163"/>
      <c r="DHO3" s="163"/>
      <c r="DHP3" s="163"/>
      <c r="DHQ3" s="163"/>
      <c r="DHR3" s="163"/>
      <c r="DHS3" s="163"/>
      <c r="DHT3" s="163"/>
      <c r="DHU3" s="163"/>
      <c r="DHV3" s="163"/>
      <c r="DHW3" s="163"/>
      <c r="DHX3" s="163"/>
      <c r="DHY3" s="163"/>
      <c r="DHZ3" s="163"/>
      <c r="DIA3" s="163"/>
      <c r="DIB3" s="163"/>
      <c r="DIC3" s="163"/>
      <c r="DID3" s="163"/>
      <c r="DIE3" s="163"/>
      <c r="DIF3" s="163"/>
      <c r="DIG3" s="163"/>
      <c r="DIH3" s="163"/>
      <c r="DII3" s="163"/>
      <c r="DIJ3" s="163"/>
      <c r="DIK3" s="163"/>
      <c r="DIL3" s="163"/>
      <c r="DIM3" s="163"/>
      <c r="DIN3" s="163"/>
      <c r="DIO3" s="163"/>
      <c r="DIP3" s="163"/>
      <c r="DIQ3" s="163"/>
      <c r="DIR3" s="163"/>
      <c r="DIS3" s="163"/>
      <c r="DIT3" s="163"/>
      <c r="DIU3" s="163"/>
      <c r="DIV3" s="163"/>
      <c r="DIW3" s="163"/>
      <c r="DIX3" s="163"/>
      <c r="DIY3" s="163"/>
      <c r="DIZ3" s="163"/>
      <c r="DJA3" s="163"/>
      <c r="DJB3" s="163"/>
      <c r="DJC3" s="163"/>
      <c r="DJD3" s="163"/>
      <c r="DJE3" s="163"/>
      <c r="DJF3" s="163"/>
      <c r="DJG3" s="163"/>
      <c r="DJH3" s="163"/>
      <c r="DJI3" s="163"/>
      <c r="DJJ3" s="163"/>
      <c r="DJK3" s="163"/>
      <c r="DJL3" s="163"/>
      <c r="DJM3" s="163"/>
      <c r="DJN3" s="163"/>
      <c r="DJO3" s="163"/>
      <c r="DJP3" s="163"/>
      <c r="DJQ3" s="163"/>
      <c r="DJR3" s="163"/>
      <c r="DJS3" s="163"/>
      <c r="DJT3" s="163"/>
      <c r="DJU3" s="163"/>
      <c r="DJV3" s="163"/>
      <c r="DJW3" s="163"/>
      <c r="DJX3" s="163"/>
      <c r="DJY3" s="163"/>
      <c r="DJZ3" s="163"/>
      <c r="DKA3" s="163"/>
      <c r="DKB3" s="163"/>
      <c r="DKC3" s="163"/>
      <c r="DKD3" s="163"/>
      <c r="DKE3" s="163"/>
      <c r="DKF3" s="163"/>
      <c r="DKG3" s="163"/>
      <c r="DKH3" s="163"/>
      <c r="DKI3" s="163"/>
      <c r="DKJ3" s="163"/>
      <c r="DKK3" s="163"/>
      <c r="DKL3" s="163"/>
      <c r="DKM3" s="163"/>
      <c r="DKN3" s="163"/>
      <c r="DKO3" s="163"/>
      <c r="DKP3" s="163"/>
      <c r="DKQ3" s="163"/>
      <c r="DKR3" s="163"/>
      <c r="DKS3" s="163"/>
      <c r="DKT3" s="163"/>
      <c r="DKU3" s="163"/>
      <c r="DKV3" s="163"/>
      <c r="DKW3" s="163"/>
      <c r="DKX3" s="163"/>
      <c r="DKY3" s="163"/>
      <c r="DKZ3" s="163"/>
      <c r="DLA3" s="163"/>
      <c r="DLB3" s="163"/>
      <c r="DLC3" s="163"/>
      <c r="DLD3" s="163"/>
      <c r="DLE3" s="163"/>
      <c r="DLF3" s="163"/>
      <c r="DLG3" s="163"/>
      <c r="DLH3" s="163"/>
      <c r="DLI3" s="163"/>
      <c r="DLJ3" s="163"/>
      <c r="DLK3" s="163"/>
      <c r="DLL3" s="163"/>
      <c r="DLM3" s="163"/>
      <c r="DLN3" s="163"/>
      <c r="DLO3" s="163"/>
      <c r="DLP3" s="163"/>
      <c r="DLQ3" s="163"/>
      <c r="DLR3" s="163"/>
      <c r="DLS3" s="163"/>
      <c r="DLT3" s="163"/>
      <c r="DLU3" s="163"/>
      <c r="DLV3" s="163"/>
      <c r="DLW3" s="163"/>
      <c r="DLX3" s="163"/>
      <c r="DLY3" s="163"/>
      <c r="DLZ3" s="163"/>
      <c r="DMA3" s="163"/>
      <c r="DMB3" s="163"/>
      <c r="DMC3" s="163"/>
      <c r="DMD3" s="163"/>
      <c r="DME3" s="163"/>
      <c r="DMF3" s="163"/>
      <c r="DMG3" s="163"/>
      <c r="DMH3" s="163"/>
      <c r="DMI3" s="163"/>
      <c r="DMJ3" s="163"/>
      <c r="DMK3" s="163"/>
      <c r="DML3" s="163"/>
      <c r="DMM3" s="163"/>
      <c r="DMN3" s="163"/>
      <c r="DMO3" s="163"/>
      <c r="DMP3" s="163"/>
      <c r="DMQ3" s="163"/>
      <c r="DMR3" s="163"/>
      <c r="DMS3" s="163"/>
      <c r="DMT3" s="163"/>
      <c r="DMU3" s="163"/>
      <c r="DMV3" s="163"/>
      <c r="DMW3" s="163"/>
      <c r="DMX3" s="163"/>
      <c r="DMY3" s="163"/>
      <c r="DMZ3" s="163"/>
      <c r="DNA3" s="163"/>
      <c r="DNB3" s="163"/>
      <c r="DNC3" s="163"/>
      <c r="DND3" s="163"/>
      <c r="DNE3" s="163"/>
      <c r="DNF3" s="163"/>
      <c r="DNG3" s="163"/>
      <c r="DNH3" s="163"/>
      <c r="DNI3" s="163"/>
      <c r="DNJ3" s="163"/>
      <c r="DNK3" s="163"/>
      <c r="DNL3" s="163"/>
      <c r="DNM3" s="163"/>
      <c r="DNN3" s="163"/>
      <c r="DNO3" s="163"/>
      <c r="DNP3" s="163"/>
      <c r="DNQ3" s="163"/>
      <c r="DNR3" s="163"/>
      <c r="DNS3" s="163"/>
      <c r="DNT3" s="163"/>
      <c r="DNU3" s="163"/>
      <c r="DNV3" s="163"/>
      <c r="DNW3" s="163"/>
      <c r="DNX3" s="163"/>
      <c r="DNY3" s="163"/>
      <c r="DNZ3" s="163"/>
      <c r="DOA3" s="163"/>
      <c r="DOB3" s="163"/>
      <c r="DOC3" s="163"/>
      <c r="DOD3" s="163"/>
      <c r="DOE3" s="163"/>
      <c r="DOF3" s="163"/>
      <c r="DOG3" s="163"/>
      <c r="DOH3" s="163"/>
      <c r="DOI3" s="163"/>
      <c r="DOJ3" s="163"/>
      <c r="DOK3" s="163"/>
      <c r="DOL3" s="163"/>
      <c r="DOM3" s="163"/>
      <c r="DON3" s="163"/>
      <c r="DOO3" s="163"/>
      <c r="DOP3" s="163"/>
      <c r="DOQ3" s="163"/>
      <c r="DOR3" s="163"/>
      <c r="DOS3" s="163"/>
      <c r="DOT3" s="163"/>
      <c r="DOU3" s="163"/>
      <c r="DOV3" s="163"/>
      <c r="DOW3" s="163"/>
      <c r="DOX3" s="163"/>
      <c r="DOY3" s="163"/>
      <c r="DOZ3" s="163"/>
      <c r="DPA3" s="163"/>
      <c r="DPB3" s="163"/>
      <c r="DPC3" s="163"/>
      <c r="DPD3" s="163"/>
      <c r="DPE3" s="163"/>
      <c r="DPF3" s="163"/>
      <c r="DPG3" s="163"/>
      <c r="DPH3" s="163"/>
      <c r="DPI3" s="163"/>
      <c r="DPJ3" s="163"/>
      <c r="DPK3" s="163"/>
      <c r="DPL3" s="163"/>
      <c r="DPM3" s="163"/>
      <c r="DPN3" s="163"/>
      <c r="DPO3" s="163"/>
      <c r="DPP3" s="163"/>
      <c r="DPQ3" s="163"/>
      <c r="DPR3" s="163"/>
      <c r="DPS3" s="163"/>
      <c r="DPT3" s="163"/>
      <c r="DPU3" s="163"/>
      <c r="DPV3" s="163"/>
      <c r="DPW3" s="163"/>
      <c r="DPX3" s="163"/>
      <c r="DPY3" s="163"/>
      <c r="DPZ3" s="163"/>
      <c r="DQA3" s="163"/>
      <c r="DQB3" s="163"/>
      <c r="DQC3" s="163"/>
      <c r="DQD3" s="163"/>
      <c r="DQE3" s="163"/>
      <c r="DQF3" s="163"/>
      <c r="DQG3" s="163"/>
      <c r="DQH3" s="163"/>
      <c r="DQI3" s="163"/>
      <c r="DQJ3" s="163"/>
      <c r="DQK3" s="163"/>
      <c r="DQL3" s="163"/>
      <c r="DQM3" s="163"/>
      <c r="DQN3" s="163"/>
      <c r="DQO3" s="163"/>
      <c r="DQP3" s="163"/>
      <c r="DQQ3" s="163"/>
      <c r="DQR3" s="163"/>
      <c r="DQS3" s="163"/>
      <c r="DQT3" s="163"/>
      <c r="DQU3" s="163"/>
      <c r="DQV3" s="163"/>
      <c r="DQW3" s="163"/>
      <c r="DQX3" s="163"/>
      <c r="DQY3" s="163"/>
      <c r="DQZ3" s="163"/>
      <c r="DRA3" s="163"/>
      <c r="DRB3" s="163"/>
      <c r="DRC3" s="163"/>
      <c r="DRD3" s="163"/>
      <c r="DRE3" s="163"/>
      <c r="DRF3" s="163"/>
      <c r="DRG3" s="163"/>
      <c r="DRH3" s="163"/>
      <c r="DRI3" s="163"/>
      <c r="DRJ3" s="163"/>
      <c r="DRK3" s="163"/>
      <c r="DRL3" s="163"/>
      <c r="DRM3" s="163"/>
      <c r="DRN3" s="163"/>
      <c r="DRO3" s="163"/>
      <c r="DRP3" s="163"/>
      <c r="DRQ3" s="163"/>
      <c r="DRR3" s="163"/>
      <c r="DRS3" s="163"/>
      <c r="DRT3" s="163"/>
      <c r="DRU3" s="163"/>
      <c r="DRV3" s="163"/>
      <c r="DRW3" s="163"/>
      <c r="DRX3" s="163"/>
      <c r="DRY3" s="163"/>
      <c r="DRZ3" s="163"/>
      <c r="DSA3" s="163"/>
      <c r="DSB3" s="163"/>
      <c r="DSC3" s="163"/>
      <c r="DSD3" s="163"/>
      <c r="DSE3" s="163"/>
      <c r="DSF3" s="163"/>
      <c r="DSG3" s="163"/>
      <c r="DSH3" s="163"/>
      <c r="DSI3" s="163"/>
      <c r="DSJ3" s="163"/>
      <c r="DSK3" s="163"/>
      <c r="DSL3" s="163"/>
      <c r="DSM3" s="163"/>
      <c r="DSN3" s="163"/>
      <c r="DSO3" s="163"/>
      <c r="DSP3" s="163"/>
      <c r="DSQ3" s="163"/>
      <c r="DSR3" s="163"/>
      <c r="DSS3" s="163"/>
      <c r="DST3" s="163"/>
      <c r="DSU3" s="163"/>
      <c r="DSV3" s="163"/>
      <c r="DSW3" s="163"/>
      <c r="DSX3" s="163"/>
      <c r="DSY3" s="163"/>
      <c r="DSZ3" s="163"/>
      <c r="DTA3" s="163"/>
      <c r="DTB3" s="163"/>
      <c r="DTC3" s="163"/>
      <c r="DTD3" s="163"/>
      <c r="DTE3" s="163"/>
      <c r="DTF3" s="163"/>
      <c r="DTG3" s="163"/>
      <c r="DTH3" s="163"/>
      <c r="DTI3" s="163"/>
      <c r="DTJ3" s="163"/>
      <c r="DTK3" s="163"/>
      <c r="DTL3" s="163"/>
      <c r="DTM3" s="163"/>
      <c r="DTN3" s="163"/>
      <c r="DTO3" s="163"/>
      <c r="DTP3" s="163"/>
      <c r="DTQ3" s="163"/>
      <c r="DTR3" s="163"/>
      <c r="DTS3" s="163"/>
      <c r="DTT3" s="163"/>
      <c r="DTU3" s="163"/>
      <c r="DTV3" s="163"/>
      <c r="DTW3" s="163"/>
      <c r="DTX3" s="163"/>
      <c r="DTY3" s="163"/>
      <c r="DTZ3" s="163"/>
      <c r="DUA3" s="163"/>
      <c r="DUB3" s="163"/>
      <c r="DUC3" s="163"/>
      <c r="DUD3" s="163"/>
      <c r="DUE3" s="163"/>
      <c r="DUF3" s="163"/>
      <c r="DUG3" s="163"/>
      <c r="DUH3" s="163"/>
      <c r="DUI3" s="163"/>
      <c r="DUJ3" s="163"/>
      <c r="DUK3" s="163"/>
      <c r="DUL3" s="163"/>
      <c r="DUM3" s="163"/>
      <c r="DUN3" s="163"/>
      <c r="DUO3" s="163"/>
      <c r="DUP3" s="163"/>
      <c r="DUQ3" s="163"/>
      <c r="DUR3" s="163"/>
      <c r="DUS3" s="163"/>
      <c r="DUT3" s="163"/>
      <c r="DUU3" s="163"/>
      <c r="DUV3" s="163"/>
      <c r="DUW3" s="163"/>
      <c r="DUX3" s="163"/>
      <c r="DUY3" s="163"/>
      <c r="DUZ3" s="163"/>
      <c r="DVA3" s="163"/>
      <c r="DVB3" s="163"/>
      <c r="DVC3" s="163"/>
      <c r="DVD3" s="163"/>
      <c r="DVE3" s="163"/>
      <c r="DVF3" s="163"/>
      <c r="DVG3" s="163"/>
      <c r="DVH3" s="163"/>
      <c r="DVI3" s="163"/>
      <c r="DVJ3" s="163"/>
      <c r="DVK3" s="163"/>
      <c r="DVL3" s="163"/>
      <c r="DVM3" s="163"/>
      <c r="DVN3" s="163"/>
      <c r="DVO3" s="163"/>
      <c r="DVP3" s="163"/>
      <c r="DVQ3" s="163"/>
      <c r="DVR3" s="163"/>
      <c r="DVS3" s="163"/>
      <c r="DVT3" s="163"/>
      <c r="DVU3" s="163"/>
      <c r="DVV3" s="163"/>
      <c r="DVW3" s="163"/>
      <c r="DVX3" s="163"/>
      <c r="DVY3" s="163"/>
      <c r="DVZ3" s="163"/>
      <c r="DWA3" s="163"/>
      <c r="DWB3" s="163"/>
      <c r="DWC3" s="163"/>
      <c r="DWD3" s="163"/>
      <c r="DWE3" s="163"/>
      <c r="DWF3" s="163"/>
      <c r="DWG3" s="163"/>
      <c r="DWH3" s="163"/>
      <c r="DWI3" s="163"/>
      <c r="DWJ3" s="163"/>
      <c r="DWK3" s="163"/>
      <c r="DWL3" s="163"/>
      <c r="DWM3" s="163"/>
      <c r="DWN3" s="163"/>
      <c r="DWO3" s="163"/>
      <c r="DWP3" s="163"/>
      <c r="DWQ3" s="163"/>
      <c r="DWR3" s="163"/>
      <c r="DWS3" s="163"/>
      <c r="DWT3" s="163"/>
      <c r="DWU3" s="163"/>
      <c r="DWV3" s="163"/>
      <c r="DWW3" s="163"/>
      <c r="DWX3" s="163"/>
      <c r="DWY3" s="163"/>
      <c r="DWZ3" s="163"/>
      <c r="DXA3" s="163"/>
      <c r="DXB3" s="163"/>
      <c r="DXC3" s="163"/>
      <c r="DXD3" s="163"/>
      <c r="DXE3" s="163"/>
      <c r="DXF3" s="163"/>
      <c r="DXG3" s="163"/>
      <c r="DXH3" s="163"/>
      <c r="DXI3" s="163"/>
      <c r="DXJ3" s="163"/>
      <c r="DXK3" s="163"/>
      <c r="DXL3" s="163"/>
      <c r="DXM3" s="163"/>
      <c r="DXN3" s="163"/>
      <c r="DXO3" s="163"/>
      <c r="DXP3" s="163"/>
      <c r="DXQ3" s="163"/>
      <c r="DXR3" s="163"/>
      <c r="DXS3" s="163"/>
      <c r="DXT3" s="163"/>
      <c r="DXU3" s="163"/>
      <c r="DXV3" s="163"/>
      <c r="DXW3" s="163"/>
      <c r="DXX3" s="163"/>
      <c r="DXY3" s="163"/>
      <c r="DXZ3" s="163"/>
      <c r="DYA3" s="163"/>
      <c r="DYB3" s="163"/>
      <c r="DYC3" s="163"/>
      <c r="DYD3" s="163"/>
      <c r="DYE3" s="163"/>
      <c r="DYF3" s="163"/>
      <c r="DYG3" s="163"/>
      <c r="DYH3" s="163"/>
      <c r="DYI3" s="163"/>
      <c r="DYJ3" s="163"/>
      <c r="DYK3" s="163"/>
      <c r="DYL3" s="163"/>
      <c r="DYM3" s="163"/>
      <c r="DYN3" s="163"/>
      <c r="DYO3" s="163"/>
      <c r="DYP3" s="163"/>
      <c r="DYQ3" s="163"/>
      <c r="DYR3" s="163"/>
      <c r="DYS3" s="163"/>
      <c r="DYT3" s="163"/>
      <c r="DYU3" s="163"/>
      <c r="DYV3" s="163"/>
      <c r="DYW3" s="163"/>
      <c r="DYX3" s="163"/>
      <c r="DYY3" s="163"/>
      <c r="DYZ3" s="163"/>
      <c r="DZA3" s="163"/>
      <c r="DZB3" s="163"/>
      <c r="DZC3" s="163"/>
      <c r="DZD3" s="163"/>
      <c r="DZE3" s="163"/>
      <c r="DZF3" s="163"/>
      <c r="DZG3" s="163"/>
      <c r="DZH3" s="163"/>
      <c r="DZI3" s="163"/>
      <c r="DZJ3" s="163"/>
      <c r="DZK3" s="163"/>
      <c r="DZL3" s="163"/>
      <c r="DZM3" s="163"/>
      <c r="DZN3" s="163"/>
      <c r="DZO3" s="163"/>
      <c r="DZP3" s="163"/>
      <c r="DZQ3" s="163"/>
      <c r="DZR3" s="163"/>
      <c r="DZS3" s="163"/>
      <c r="DZT3" s="163"/>
      <c r="DZU3" s="163"/>
      <c r="DZV3" s="163"/>
      <c r="DZW3" s="163"/>
      <c r="DZX3" s="163"/>
      <c r="DZY3" s="163"/>
      <c r="DZZ3" s="163"/>
      <c r="EAA3" s="163"/>
      <c r="EAB3" s="163"/>
      <c r="EAC3" s="163"/>
      <c r="EAD3" s="163"/>
      <c r="EAE3" s="163"/>
      <c r="EAF3" s="163"/>
      <c r="EAG3" s="163"/>
      <c r="EAH3" s="163"/>
      <c r="EAI3" s="163"/>
      <c r="EAJ3" s="163"/>
      <c r="EAK3" s="163"/>
      <c r="EAL3" s="163"/>
      <c r="EAM3" s="163"/>
      <c r="EAN3" s="163"/>
      <c r="EAO3" s="163"/>
      <c r="EAP3" s="163"/>
      <c r="EAQ3" s="163"/>
      <c r="EAR3" s="163"/>
      <c r="EAS3" s="163"/>
      <c r="EAT3" s="163"/>
      <c r="EAU3" s="163"/>
      <c r="EAV3" s="163"/>
      <c r="EAW3" s="163"/>
      <c r="EAX3" s="163"/>
      <c r="EAY3" s="163"/>
      <c r="EAZ3" s="163"/>
      <c r="EBA3" s="163"/>
      <c r="EBB3" s="163"/>
      <c r="EBC3" s="163"/>
      <c r="EBD3" s="163"/>
      <c r="EBE3" s="163"/>
      <c r="EBF3" s="163"/>
      <c r="EBG3" s="163"/>
      <c r="EBH3" s="163"/>
      <c r="EBI3" s="163"/>
      <c r="EBJ3" s="163"/>
      <c r="EBK3" s="163"/>
      <c r="EBL3" s="163"/>
      <c r="EBM3" s="163"/>
      <c r="EBN3" s="163"/>
      <c r="EBO3" s="163"/>
      <c r="EBP3" s="163"/>
      <c r="EBQ3" s="163"/>
      <c r="EBR3" s="163"/>
      <c r="EBS3" s="163"/>
      <c r="EBT3" s="163"/>
      <c r="EBU3" s="163"/>
      <c r="EBV3" s="163"/>
      <c r="EBW3" s="163"/>
      <c r="EBX3" s="163"/>
      <c r="EBY3" s="163"/>
      <c r="EBZ3" s="163"/>
      <c r="ECA3" s="163"/>
      <c r="ECB3" s="163"/>
      <c r="ECC3" s="163"/>
      <c r="ECD3" s="163"/>
      <c r="ECE3" s="163"/>
      <c r="ECF3" s="163"/>
      <c r="ECG3" s="163"/>
      <c r="ECH3" s="163"/>
      <c r="ECI3" s="163"/>
      <c r="ECJ3" s="163"/>
      <c r="ECK3" s="163"/>
      <c r="ECL3" s="163"/>
      <c r="ECM3" s="163"/>
      <c r="ECN3" s="163"/>
      <c r="ECO3" s="163"/>
      <c r="ECP3" s="163"/>
      <c r="ECQ3" s="163"/>
      <c r="ECR3" s="163"/>
      <c r="ECS3" s="163"/>
      <c r="ECT3" s="163"/>
      <c r="ECU3" s="163"/>
      <c r="ECV3" s="163"/>
      <c r="ECW3" s="163"/>
      <c r="ECX3" s="163"/>
      <c r="ECY3" s="163"/>
      <c r="ECZ3" s="163"/>
      <c r="EDA3" s="163"/>
      <c r="EDB3" s="163"/>
      <c r="EDC3" s="163"/>
      <c r="EDD3" s="163"/>
      <c r="EDE3" s="163"/>
      <c r="EDF3" s="163"/>
      <c r="EDG3" s="163"/>
      <c r="EDH3" s="163"/>
      <c r="EDI3" s="163"/>
      <c r="EDJ3" s="163"/>
      <c r="EDK3" s="163"/>
      <c r="EDL3" s="163"/>
      <c r="EDM3" s="163"/>
      <c r="EDN3" s="163"/>
      <c r="EDO3" s="163"/>
      <c r="EDP3" s="163"/>
      <c r="EDQ3" s="163"/>
      <c r="EDR3" s="163"/>
      <c r="EDS3" s="163"/>
      <c r="EDT3" s="163"/>
      <c r="EDU3" s="163"/>
      <c r="EDV3" s="163"/>
      <c r="EDW3" s="163"/>
      <c r="EDX3" s="163"/>
      <c r="EDY3" s="163"/>
      <c r="EDZ3" s="163"/>
      <c r="EEA3" s="163"/>
      <c r="EEB3" s="163"/>
      <c r="EEC3" s="163"/>
      <c r="EED3" s="163"/>
      <c r="EEE3" s="163"/>
      <c r="EEF3" s="163"/>
      <c r="EEG3" s="163"/>
      <c r="EEH3" s="163"/>
      <c r="EEI3" s="163"/>
      <c r="EEJ3" s="163"/>
      <c r="EEK3" s="163"/>
      <c r="EEL3" s="163"/>
      <c r="EEM3" s="163"/>
      <c r="EEN3" s="163"/>
      <c r="EEO3" s="163"/>
      <c r="EEP3" s="163"/>
      <c r="EEQ3" s="163"/>
      <c r="EER3" s="163"/>
      <c r="EES3" s="163"/>
      <c r="EET3" s="163"/>
      <c r="EEU3" s="163"/>
      <c r="EEV3" s="163"/>
      <c r="EEW3" s="163"/>
      <c r="EEX3" s="163"/>
      <c r="EEY3" s="163"/>
      <c r="EEZ3" s="163"/>
      <c r="EFA3" s="163"/>
      <c r="EFB3" s="163"/>
      <c r="EFC3" s="163"/>
      <c r="EFD3" s="163"/>
      <c r="EFE3" s="163"/>
      <c r="EFF3" s="163"/>
      <c r="EFG3" s="163"/>
      <c r="EFH3" s="163"/>
      <c r="EFI3" s="163"/>
      <c r="EFJ3" s="163"/>
      <c r="EFK3" s="163"/>
      <c r="EFL3" s="163"/>
      <c r="EFM3" s="163"/>
      <c r="EFN3" s="163"/>
      <c r="EFO3" s="163"/>
      <c r="EFP3" s="163"/>
      <c r="EFQ3" s="163"/>
      <c r="EFR3" s="163"/>
      <c r="EFS3" s="163"/>
      <c r="EFT3" s="163"/>
      <c r="EFU3" s="163"/>
      <c r="EFV3" s="163"/>
      <c r="EFW3" s="163"/>
      <c r="EFX3" s="163"/>
      <c r="EFY3" s="163"/>
      <c r="EFZ3" s="163"/>
      <c r="EGA3" s="163"/>
      <c r="EGB3" s="163"/>
      <c r="EGC3" s="163"/>
      <c r="EGD3" s="163"/>
      <c r="EGE3" s="163"/>
      <c r="EGF3" s="163"/>
      <c r="EGG3" s="163"/>
      <c r="EGH3" s="163"/>
      <c r="EGI3" s="163"/>
      <c r="EGJ3" s="163"/>
      <c r="EGK3" s="163"/>
      <c r="EGL3" s="163"/>
      <c r="EGM3" s="163"/>
      <c r="EGN3" s="163"/>
      <c r="EGO3" s="163"/>
      <c r="EGP3" s="163"/>
      <c r="EGQ3" s="163"/>
      <c r="EGR3" s="163"/>
      <c r="EGS3" s="163"/>
      <c r="EGT3" s="163"/>
      <c r="EGU3" s="163"/>
      <c r="EGV3" s="163"/>
      <c r="EGW3" s="163"/>
      <c r="EGX3" s="163"/>
      <c r="EGY3" s="163"/>
      <c r="EGZ3" s="163"/>
      <c r="EHA3" s="163"/>
      <c r="EHB3" s="163"/>
      <c r="EHC3" s="163"/>
      <c r="EHD3" s="163"/>
      <c r="EHE3" s="163"/>
      <c r="EHF3" s="163"/>
      <c r="EHG3" s="163"/>
      <c r="EHH3" s="163"/>
      <c r="EHI3" s="163"/>
      <c r="EHJ3" s="163"/>
      <c r="EHK3" s="163"/>
      <c r="EHL3" s="163"/>
      <c r="EHM3" s="163"/>
      <c r="EHN3" s="163"/>
      <c r="EHO3" s="163"/>
      <c r="EHP3" s="163"/>
      <c r="EHQ3" s="163"/>
      <c r="EHR3" s="163"/>
      <c r="EHS3" s="163"/>
      <c r="EHT3" s="163"/>
      <c r="EHU3" s="163"/>
      <c r="EHV3" s="163"/>
      <c r="EHW3" s="163"/>
      <c r="EHX3" s="163"/>
      <c r="EHY3" s="163"/>
      <c r="EHZ3" s="163"/>
      <c r="EIA3" s="163"/>
      <c r="EIB3" s="163"/>
      <c r="EIC3" s="163"/>
      <c r="EID3" s="163"/>
      <c r="EIE3" s="163"/>
      <c r="EIF3" s="163"/>
      <c r="EIG3" s="163"/>
      <c r="EIH3" s="163"/>
      <c r="EII3" s="163"/>
      <c r="EIJ3" s="163"/>
      <c r="EIK3" s="163"/>
      <c r="EIL3" s="163"/>
      <c r="EIM3" s="163"/>
      <c r="EIN3" s="163"/>
      <c r="EIO3" s="163"/>
      <c r="EIP3" s="163"/>
      <c r="EIQ3" s="163"/>
      <c r="EIR3" s="163"/>
      <c r="EIS3" s="163"/>
      <c r="EIT3" s="163"/>
      <c r="EIU3" s="163"/>
      <c r="EIV3" s="163"/>
      <c r="EIW3" s="163"/>
      <c r="EIX3" s="163"/>
      <c r="EIY3" s="163"/>
      <c r="EIZ3" s="163"/>
      <c r="EJA3" s="163"/>
      <c r="EJB3" s="163"/>
      <c r="EJC3" s="163"/>
      <c r="EJD3" s="163"/>
      <c r="EJE3" s="163"/>
      <c r="EJF3" s="163"/>
      <c r="EJG3" s="163"/>
      <c r="EJH3" s="163"/>
      <c r="EJI3" s="163"/>
      <c r="EJJ3" s="163"/>
      <c r="EJK3" s="163"/>
      <c r="EJL3" s="163"/>
      <c r="EJM3" s="163"/>
      <c r="EJN3" s="163"/>
      <c r="EJO3" s="163"/>
      <c r="EJP3" s="163"/>
      <c r="EJQ3" s="163"/>
      <c r="EJR3" s="163"/>
      <c r="EJS3" s="163"/>
      <c r="EJT3" s="163"/>
      <c r="EJU3" s="163"/>
      <c r="EJV3" s="163"/>
      <c r="EJW3" s="163"/>
      <c r="EJX3" s="163"/>
      <c r="EJY3" s="163"/>
      <c r="EJZ3" s="163"/>
      <c r="EKA3" s="163"/>
      <c r="EKB3" s="163"/>
      <c r="EKC3" s="163"/>
      <c r="EKD3" s="163"/>
      <c r="EKE3" s="163"/>
      <c r="EKF3" s="163"/>
      <c r="EKG3" s="163"/>
      <c r="EKH3" s="163"/>
      <c r="EKI3" s="163"/>
      <c r="EKJ3" s="163"/>
      <c r="EKK3" s="163"/>
      <c r="EKL3" s="163"/>
      <c r="EKM3" s="163"/>
      <c r="EKN3" s="163"/>
      <c r="EKO3" s="163"/>
      <c r="EKP3" s="163"/>
      <c r="EKQ3" s="163"/>
      <c r="EKR3" s="163"/>
      <c r="EKS3" s="163"/>
      <c r="EKT3" s="163"/>
      <c r="EKU3" s="163"/>
      <c r="EKV3" s="163"/>
      <c r="EKW3" s="163"/>
      <c r="EKX3" s="163"/>
      <c r="EKY3" s="163"/>
      <c r="EKZ3" s="163"/>
      <c r="ELA3" s="163"/>
      <c r="ELB3" s="163"/>
      <c r="ELC3" s="163"/>
      <c r="ELD3" s="163"/>
      <c r="ELE3" s="163"/>
      <c r="ELF3" s="163"/>
      <c r="ELG3" s="163"/>
      <c r="ELH3" s="163"/>
      <c r="ELI3" s="163"/>
      <c r="ELJ3" s="163"/>
      <c r="ELK3" s="163"/>
      <c r="ELL3" s="163"/>
      <c r="ELM3" s="163"/>
      <c r="ELN3" s="163"/>
      <c r="ELO3" s="163"/>
      <c r="ELP3" s="163"/>
      <c r="ELQ3" s="163"/>
      <c r="ELR3" s="163"/>
      <c r="ELS3" s="163"/>
      <c r="ELT3" s="163"/>
      <c r="ELU3" s="163"/>
      <c r="ELV3" s="163"/>
      <c r="ELW3" s="163"/>
      <c r="ELX3" s="163"/>
      <c r="ELY3" s="163"/>
      <c r="ELZ3" s="163"/>
      <c r="EMA3" s="163"/>
      <c r="EMB3" s="163"/>
      <c r="EMC3" s="163"/>
      <c r="EMD3" s="163"/>
      <c r="EME3" s="163"/>
      <c r="EMF3" s="163"/>
      <c r="EMG3" s="163"/>
      <c r="EMH3" s="163"/>
      <c r="EMI3" s="163"/>
      <c r="EMJ3" s="163"/>
      <c r="EMK3" s="163"/>
      <c r="EML3" s="163"/>
      <c r="EMM3" s="163"/>
      <c r="EMN3" s="163"/>
      <c r="EMO3" s="163"/>
      <c r="EMP3" s="163"/>
      <c r="EMQ3" s="163"/>
      <c r="EMR3" s="163"/>
      <c r="EMS3" s="163"/>
      <c r="EMT3" s="163"/>
      <c r="EMU3" s="163"/>
      <c r="EMV3" s="163"/>
      <c r="EMW3" s="163"/>
      <c r="EMX3" s="163"/>
      <c r="EMY3" s="163"/>
      <c r="EMZ3" s="163"/>
      <c r="ENA3" s="163"/>
      <c r="ENB3" s="163"/>
      <c r="ENC3" s="163"/>
      <c r="END3" s="163"/>
      <c r="ENE3" s="163"/>
      <c r="ENF3" s="163"/>
      <c r="ENG3" s="163"/>
      <c r="ENH3" s="163"/>
      <c r="ENI3" s="163"/>
      <c r="ENJ3" s="163"/>
      <c r="ENK3" s="163"/>
      <c r="ENL3" s="163"/>
      <c r="ENM3" s="163"/>
      <c r="ENN3" s="163"/>
      <c r="ENO3" s="163"/>
      <c r="ENP3" s="163"/>
      <c r="ENQ3" s="163"/>
      <c r="ENR3" s="163"/>
      <c r="ENS3" s="163"/>
      <c r="ENT3" s="163"/>
      <c r="ENU3" s="163"/>
      <c r="ENV3" s="163"/>
      <c r="ENW3" s="163"/>
      <c r="ENX3" s="163"/>
      <c r="ENY3" s="163"/>
      <c r="ENZ3" s="163"/>
      <c r="EOA3" s="163"/>
      <c r="EOB3" s="163"/>
      <c r="EOC3" s="163"/>
      <c r="EOD3" s="163"/>
      <c r="EOE3" s="163"/>
      <c r="EOF3" s="163"/>
      <c r="EOG3" s="163"/>
      <c r="EOH3" s="163"/>
      <c r="EOI3" s="163"/>
      <c r="EOJ3" s="163"/>
      <c r="EOK3" s="163"/>
      <c r="EOL3" s="163"/>
      <c r="EOM3" s="163"/>
      <c r="EON3" s="163"/>
      <c r="EOO3" s="163"/>
      <c r="EOP3" s="163"/>
      <c r="EOQ3" s="163"/>
      <c r="EOR3" s="163"/>
      <c r="EOS3" s="163"/>
      <c r="EOT3" s="163"/>
      <c r="EOU3" s="163"/>
      <c r="EOV3" s="163"/>
      <c r="EOW3" s="163"/>
      <c r="EOX3" s="163"/>
      <c r="EOY3" s="163"/>
      <c r="EOZ3" s="163"/>
      <c r="EPA3" s="163"/>
      <c r="EPB3" s="163"/>
      <c r="EPC3" s="163"/>
      <c r="EPD3" s="163"/>
      <c r="EPE3" s="163"/>
      <c r="EPF3" s="163"/>
      <c r="EPG3" s="163"/>
      <c r="EPH3" s="163"/>
      <c r="EPI3" s="163"/>
      <c r="EPJ3" s="163"/>
      <c r="EPK3" s="163"/>
      <c r="EPL3" s="163"/>
      <c r="EPM3" s="163"/>
      <c r="EPN3" s="163"/>
      <c r="EPO3" s="163"/>
      <c r="EPP3" s="163"/>
      <c r="EPQ3" s="163"/>
      <c r="EPR3" s="163"/>
      <c r="EPS3" s="163"/>
      <c r="EPT3" s="163"/>
      <c r="EPU3" s="163"/>
      <c r="EPV3" s="163"/>
      <c r="EPW3" s="163"/>
      <c r="EPX3" s="163"/>
      <c r="EPY3" s="163"/>
      <c r="EPZ3" s="163"/>
      <c r="EQA3" s="163"/>
      <c r="EQB3" s="163"/>
      <c r="EQC3" s="163"/>
      <c r="EQD3" s="163"/>
      <c r="EQE3" s="163"/>
      <c r="EQF3" s="163"/>
      <c r="EQG3" s="163"/>
      <c r="EQH3" s="163"/>
      <c r="EQI3" s="163"/>
      <c r="EQJ3" s="163"/>
      <c r="EQK3" s="163"/>
      <c r="EQL3" s="163"/>
      <c r="EQM3" s="163"/>
      <c r="EQN3" s="163"/>
      <c r="EQO3" s="163"/>
      <c r="EQP3" s="163"/>
      <c r="EQQ3" s="163"/>
      <c r="EQR3" s="163"/>
      <c r="EQS3" s="163"/>
      <c r="EQT3" s="163"/>
      <c r="EQU3" s="163"/>
      <c r="EQV3" s="163"/>
      <c r="EQW3" s="163"/>
      <c r="EQX3" s="163"/>
      <c r="EQY3" s="163"/>
      <c r="EQZ3" s="163"/>
      <c r="ERA3" s="163"/>
      <c r="ERB3" s="163"/>
      <c r="ERC3" s="163"/>
      <c r="ERD3" s="163"/>
      <c r="ERE3" s="163"/>
      <c r="ERF3" s="163"/>
      <c r="ERG3" s="163"/>
      <c r="ERH3" s="163"/>
      <c r="ERI3" s="163"/>
      <c r="ERJ3" s="163"/>
      <c r="ERK3" s="163"/>
      <c r="ERL3" s="163"/>
      <c r="ERM3" s="163"/>
      <c r="ERN3" s="163"/>
      <c r="ERO3" s="163"/>
      <c r="ERP3" s="163"/>
      <c r="ERQ3" s="163"/>
      <c r="ERR3" s="163"/>
      <c r="ERS3" s="163"/>
      <c r="ERT3" s="163"/>
      <c r="ERU3" s="163"/>
      <c r="ERV3" s="163"/>
      <c r="ERW3" s="163"/>
      <c r="ERX3" s="163"/>
      <c r="ERY3" s="163"/>
      <c r="ERZ3" s="163"/>
      <c r="ESA3" s="163"/>
      <c r="ESB3" s="163"/>
      <c r="ESC3" s="163"/>
      <c r="ESD3" s="163"/>
      <c r="ESE3" s="163"/>
      <c r="ESF3" s="163"/>
      <c r="ESG3" s="163"/>
      <c r="ESH3" s="163"/>
      <c r="ESI3" s="163"/>
      <c r="ESJ3" s="163"/>
      <c r="ESK3" s="163"/>
      <c r="ESL3" s="163"/>
      <c r="ESM3" s="163"/>
      <c r="ESN3" s="163"/>
      <c r="ESO3" s="163"/>
      <c r="ESP3" s="163"/>
      <c r="ESQ3" s="163"/>
      <c r="ESR3" s="163"/>
      <c r="ESS3" s="163"/>
      <c r="EST3" s="163"/>
      <c r="ESU3" s="163"/>
      <c r="ESV3" s="163"/>
      <c r="ESW3" s="163"/>
      <c r="ESX3" s="163"/>
      <c r="ESY3" s="163"/>
      <c r="ESZ3" s="163"/>
      <c r="ETA3" s="163"/>
      <c r="ETB3" s="163"/>
      <c r="ETC3" s="163"/>
      <c r="ETD3" s="163"/>
      <c r="ETE3" s="163"/>
      <c r="ETF3" s="163"/>
      <c r="ETG3" s="163"/>
      <c r="ETH3" s="163"/>
      <c r="ETI3" s="163"/>
      <c r="ETJ3" s="163"/>
      <c r="ETK3" s="163"/>
      <c r="ETL3" s="163"/>
      <c r="ETM3" s="163"/>
      <c r="ETN3" s="163"/>
      <c r="ETO3" s="163"/>
      <c r="ETP3" s="163"/>
      <c r="ETQ3" s="163"/>
      <c r="ETR3" s="163"/>
      <c r="ETS3" s="163"/>
      <c r="ETT3" s="163"/>
      <c r="ETU3" s="163"/>
      <c r="ETV3" s="163"/>
      <c r="ETW3" s="163"/>
      <c r="ETX3" s="163"/>
      <c r="ETY3" s="163"/>
      <c r="ETZ3" s="163"/>
      <c r="EUA3" s="163"/>
      <c r="EUB3" s="163"/>
      <c r="EUC3" s="163"/>
      <c r="EUD3" s="163"/>
      <c r="EUE3" s="163"/>
      <c r="EUF3" s="163"/>
      <c r="EUG3" s="163"/>
      <c r="EUH3" s="163"/>
      <c r="EUI3" s="163"/>
      <c r="EUJ3" s="163"/>
      <c r="EUK3" s="163"/>
      <c r="EUL3" s="163"/>
      <c r="EUM3" s="163"/>
      <c r="EUN3" s="163"/>
      <c r="EUO3" s="163"/>
      <c r="EUP3" s="163"/>
      <c r="EUQ3" s="163"/>
      <c r="EUR3" s="163"/>
      <c r="EUS3" s="163"/>
      <c r="EUT3" s="163"/>
      <c r="EUU3" s="163"/>
      <c r="EUV3" s="163"/>
      <c r="EUW3" s="163"/>
      <c r="EUX3" s="163"/>
      <c r="EUY3" s="163"/>
      <c r="EUZ3" s="163"/>
      <c r="EVA3" s="163"/>
      <c r="EVB3" s="163"/>
      <c r="EVC3" s="163"/>
      <c r="EVD3" s="163"/>
      <c r="EVE3" s="163"/>
      <c r="EVF3" s="163"/>
      <c r="EVG3" s="163"/>
      <c r="EVH3" s="163"/>
      <c r="EVI3" s="163"/>
      <c r="EVJ3" s="163"/>
      <c r="EVK3" s="163"/>
      <c r="EVL3" s="163"/>
      <c r="EVM3" s="163"/>
      <c r="EVN3" s="163"/>
      <c r="EVO3" s="163"/>
      <c r="EVP3" s="163"/>
      <c r="EVQ3" s="163"/>
      <c r="EVR3" s="163"/>
      <c r="EVS3" s="163"/>
      <c r="EVT3" s="163"/>
      <c r="EVU3" s="163"/>
      <c r="EVV3" s="163"/>
      <c r="EVW3" s="163"/>
      <c r="EVX3" s="163"/>
      <c r="EVY3" s="163"/>
      <c r="EVZ3" s="163"/>
      <c r="EWA3" s="163"/>
      <c r="EWB3" s="163"/>
      <c r="EWC3" s="163"/>
      <c r="EWD3" s="163"/>
      <c r="EWE3" s="163"/>
      <c r="EWF3" s="163"/>
      <c r="EWG3" s="163"/>
      <c r="EWH3" s="163"/>
      <c r="EWI3" s="163"/>
      <c r="EWJ3" s="163"/>
      <c r="EWK3" s="163"/>
      <c r="EWL3" s="163"/>
      <c r="EWM3" s="163"/>
      <c r="EWN3" s="163"/>
      <c r="EWO3" s="163"/>
      <c r="EWP3" s="163"/>
      <c r="EWQ3" s="163"/>
      <c r="EWR3" s="163"/>
      <c r="EWS3" s="163"/>
      <c r="EWT3" s="163"/>
      <c r="EWU3" s="163"/>
      <c r="EWV3" s="163"/>
      <c r="EWW3" s="163"/>
      <c r="EWX3" s="163"/>
      <c r="EWY3" s="163"/>
      <c r="EWZ3" s="163"/>
      <c r="EXA3" s="163"/>
      <c r="EXB3" s="163"/>
      <c r="EXC3" s="163"/>
      <c r="EXD3" s="163"/>
      <c r="EXE3" s="163"/>
      <c r="EXF3" s="163"/>
      <c r="EXG3" s="163"/>
      <c r="EXH3" s="163"/>
      <c r="EXI3" s="163"/>
      <c r="EXJ3" s="163"/>
      <c r="EXK3" s="163"/>
      <c r="EXL3" s="163"/>
      <c r="EXM3" s="163"/>
      <c r="EXN3" s="163"/>
      <c r="EXO3" s="163"/>
      <c r="EXP3" s="163"/>
      <c r="EXQ3" s="163"/>
      <c r="EXR3" s="163"/>
      <c r="EXS3" s="163"/>
      <c r="EXT3" s="163"/>
      <c r="EXU3" s="163"/>
      <c r="EXV3" s="163"/>
      <c r="EXW3" s="163"/>
      <c r="EXX3" s="163"/>
      <c r="EXY3" s="163"/>
      <c r="EXZ3" s="163"/>
      <c r="EYA3" s="163"/>
      <c r="EYB3" s="163"/>
      <c r="EYC3" s="163"/>
      <c r="EYD3" s="163"/>
      <c r="EYE3" s="163"/>
      <c r="EYF3" s="163"/>
      <c r="EYG3" s="163"/>
      <c r="EYH3" s="163"/>
      <c r="EYI3" s="163"/>
      <c r="EYJ3" s="163"/>
      <c r="EYK3" s="163"/>
      <c r="EYL3" s="163"/>
      <c r="EYM3" s="163"/>
      <c r="EYN3" s="163"/>
      <c r="EYO3" s="163"/>
      <c r="EYP3" s="163"/>
      <c r="EYQ3" s="163"/>
      <c r="EYR3" s="163"/>
      <c r="EYS3" s="163"/>
      <c r="EYT3" s="163"/>
      <c r="EYU3" s="163"/>
      <c r="EYV3" s="163"/>
      <c r="EYW3" s="163"/>
      <c r="EYX3" s="163"/>
      <c r="EYY3" s="163"/>
      <c r="EYZ3" s="163"/>
      <c r="EZA3" s="163"/>
      <c r="EZB3" s="163"/>
      <c r="EZC3" s="163"/>
      <c r="EZD3" s="163"/>
      <c r="EZE3" s="163"/>
      <c r="EZF3" s="163"/>
      <c r="EZG3" s="163"/>
      <c r="EZH3" s="163"/>
      <c r="EZI3" s="163"/>
      <c r="EZJ3" s="163"/>
      <c r="EZK3" s="163"/>
      <c r="EZL3" s="163"/>
      <c r="EZM3" s="163"/>
      <c r="EZN3" s="163"/>
      <c r="EZO3" s="163"/>
      <c r="EZP3" s="163"/>
      <c r="EZQ3" s="163"/>
      <c r="EZR3" s="163"/>
      <c r="EZS3" s="163"/>
      <c r="EZT3" s="163"/>
      <c r="EZU3" s="163"/>
      <c r="EZV3" s="163"/>
      <c r="EZW3" s="163"/>
      <c r="EZX3" s="163"/>
      <c r="EZY3" s="163"/>
      <c r="EZZ3" s="163"/>
      <c r="FAA3" s="163"/>
      <c r="FAB3" s="163"/>
      <c r="FAC3" s="163"/>
      <c r="FAD3" s="163"/>
      <c r="FAE3" s="163"/>
      <c r="FAF3" s="163"/>
      <c r="FAG3" s="163"/>
      <c r="FAH3" s="163"/>
      <c r="FAI3" s="163"/>
      <c r="FAJ3" s="163"/>
      <c r="FAK3" s="163"/>
      <c r="FAL3" s="163"/>
      <c r="FAM3" s="163"/>
      <c r="FAN3" s="163"/>
      <c r="FAO3" s="163"/>
      <c r="FAP3" s="163"/>
      <c r="FAQ3" s="163"/>
      <c r="FAR3" s="163"/>
      <c r="FAS3" s="163"/>
      <c r="FAT3" s="163"/>
      <c r="FAU3" s="163"/>
      <c r="FAV3" s="163"/>
      <c r="FAW3" s="163"/>
      <c r="FAX3" s="163"/>
      <c r="FAY3" s="163"/>
      <c r="FAZ3" s="163"/>
      <c r="FBA3" s="163"/>
      <c r="FBB3" s="163"/>
      <c r="FBC3" s="163"/>
      <c r="FBD3" s="163"/>
      <c r="FBE3" s="163"/>
      <c r="FBF3" s="163"/>
      <c r="FBG3" s="163"/>
      <c r="FBH3" s="163"/>
      <c r="FBI3" s="163"/>
      <c r="FBJ3" s="163"/>
      <c r="FBK3" s="163"/>
      <c r="FBL3" s="163"/>
      <c r="FBM3" s="163"/>
      <c r="FBN3" s="163"/>
      <c r="FBO3" s="163"/>
      <c r="FBP3" s="163"/>
      <c r="FBQ3" s="163"/>
      <c r="FBR3" s="163"/>
      <c r="FBS3" s="163"/>
      <c r="FBT3" s="163"/>
      <c r="FBU3" s="163"/>
      <c r="FBV3" s="163"/>
      <c r="FBW3" s="163"/>
      <c r="FBX3" s="163"/>
      <c r="FBY3" s="163"/>
      <c r="FBZ3" s="163"/>
      <c r="FCA3" s="163"/>
      <c r="FCB3" s="163"/>
      <c r="FCC3" s="163"/>
      <c r="FCD3" s="163"/>
      <c r="FCE3" s="163"/>
      <c r="FCF3" s="163"/>
      <c r="FCG3" s="163"/>
      <c r="FCH3" s="163"/>
      <c r="FCI3" s="163"/>
      <c r="FCJ3" s="163"/>
      <c r="FCK3" s="163"/>
      <c r="FCL3" s="163"/>
      <c r="FCM3" s="163"/>
      <c r="FCN3" s="163"/>
      <c r="FCO3" s="163"/>
      <c r="FCP3" s="163"/>
      <c r="FCQ3" s="163"/>
      <c r="FCR3" s="163"/>
      <c r="FCS3" s="163"/>
      <c r="FCT3" s="163"/>
      <c r="FCU3" s="163"/>
      <c r="FCV3" s="163"/>
      <c r="FCW3" s="163"/>
      <c r="FCX3" s="163"/>
      <c r="FCY3" s="163"/>
      <c r="FCZ3" s="163"/>
      <c r="FDA3" s="163"/>
      <c r="FDB3" s="163"/>
      <c r="FDC3" s="163"/>
      <c r="FDD3" s="163"/>
      <c r="FDE3" s="163"/>
      <c r="FDF3" s="163"/>
      <c r="FDG3" s="163"/>
      <c r="FDH3" s="163"/>
      <c r="FDI3" s="163"/>
      <c r="FDJ3" s="163"/>
      <c r="FDK3" s="163"/>
      <c r="FDL3" s="163"/>
      <c r="FDM3" s="163"/>
      <c r="FDN3" s="163"/>
      <c r="FDO3" s="163"/>
      <c r="FDP3" s="163"/>
      <c r="FDQ3" s="163"/>
      <c r="FDR3" s="163"/>
      <c r="FDS3" s="163"/>
      <c r="FDT3" s="163"/>
      <c r="FDU3" s="163"/>
      <c r="FDV3" s="163"/>
      <c r="FDW3" s="163"/>
      <c r="FDX3" s="163"/>
      <c r="FDY3" s="163"/>
      <c r="FDZ3" s="163"/>
      <c r="FEA3" s="163"/>
      <c r="FEB3" s="163"/>
      <c r="FEC3" s="163"/>
      <c r="FED3" s="163"/>
      <c r="FEE3" s="163"/>
      <c r="FEF3" s="163"/>
      <c r="FEG3" s="163"/>
      <c r="FEH3" s="163"/>
      <c r="FEI3" s="163"/>
      <c r="FEJ3" s="163"/>
      <c r="FEK3" s="163"/>
      <c r="FEL3" s="163"/>
      <c r="FEM3" s="163"/>
      <c r="FEN3" s="163"/>
      <c r="FEO3" s="163"/>
      <c r="FEP3" s="163"/>
      <c r="FEQ3" s="163"/>
      <c r="FER3" s="163"/>
      <c r="FES3" s="163"/>
      <c r="FET3" s="163"/>
      <c r="FEU3" s="163"/>
      <c r="FEV3" s="163"/>
      <c r="FEW3" s="163"/>
      <c r="FEX3" s="163"/>
      <c r="FEY3" s="163"/>
      <c r="FEZ3" s="163"/>
      <c r="FFA3" s="163"/>
      <c r="FFB3" s="163"/>
      <c r="FFC3" s="163"/>
      <c r="FFD3" s="163"/>
      <c r="FFE3" s="163"/>
      <c r="FFF3" s="163"/>
      <c r="FFG3" s="163"/>
      <c r="FFH3" s="163"/>
      <c r="FFI3" s="163"/>
      <c r="FFJ3" s="163"/>
      <c r="FFK3" s="163"/>
      <c r="FFL3" s="163"/>
      <c r="FFM3" s="163"/>
      <c r="FFN3" s="163"/>
      <c r="FFO3" s="163"/>
      <c r="FFP3" s="163"/>
      <c r="FFQ3" s="163"/>
      <c r="FFR3" s="163"/>
      <c r="FFS3" s="163"/>
      <c r="FFT3" s="163"/>
      <c r="FFU3" s="163"/>
      <c r="FFV3" s="163"/>
      <c r="FFW3" s="163"/>
      <c r="FFX3" s="163"/>
      <c r="FFY3" s="163"/>
      <c r="FFZ3" s="163"/>
      <c r="FGA3" s="163"/>
      <c r="FGB3" s="163"/>
      <c r="FGC3" s="163"/>
      <c r="FGD3" s="163"/>
      <c r="FGE3" s="163"/>
      <c r="FGF3" s="163"/>
      <c r="FGG3" s="163"/>
      <c r="FGH3" s="163"/>
      <c r="FGI3" s="163"/>
      <c r="FGJ3" s="163"/>
      <c r="FGK3" s="163"/>
      <c r="FGL3" s="163"/>
      <c r="FGM3" s="163"/>
      <c r="FGN3" s="163"/>
      <c r="FGO3" s="163"/>
      <c r="FGP3" s="163"/>
      <c r="FGQ3" s="163"/>
      <c r="FGR3" s="163"/>
      <c r="FGS3" s="163"/>
      <c r="FGT3" s="163"/>
      <c r="FGU3" s="163"/>
      <c r="FGV3" s="163"/>
      <c r="FGW3" s="163"/>
      <c r="FGX3" s="163"/>
      <c r="FGY3" s="163"/>
      <c r="FGZ3" s="163"/>
      <c r="FHA3" s="163"/>
      <c r="FHB3" s="163"/>
      <c r="FHC3" s="163"/>
      <c r="FHD3" s="163"/>
      <c r="FHE3" s="163"/>
      <c r="FHF3" s="163"/>
      <c r="FHG3" s="163"/>
      <c r="FHH3" s="163"/>
      <c r="FHI3" s="163"/>
      <c r="FHJ3" s="163"/>
      <c r="FHK3" s="163"/>
      <c r="FHL3" s="163"/>
      <c r="FHM3" s="163"/>
      <c r="FHN3" s="163"/>
      <c r="FHO3" s="163"/>
      <c r="FHP3" s="163"/>
      <c r="FHQ3" s="163"/>
      <c r="FHR3" s="163"/>
      <c r="FHS3" s="163"/>
      <c r="FHT3" s="163"/>
      <c r="FHU3" s="163"/>
      <c r="FHV3" s="163"/>
      <c r="FHW3" s="163"/>
      <c r="FHX3" s="163"/>
      <c r="FHY3" s="163"/>
      <c r="FHZ3" s="163"/>
      <c r="FIA3" s="163"/>
      <c r="FIB3" s="163"/>
      <c r="FIC3" s="163"/>
      <c r="FID3" s="163"/>
      <c r="FIE3" s="163"/>
      <c r="FIF3" s="163"/>
      <c r="FIG3" s="163"/>
      <c r="FIH3" s="163"/>
      <c r="FII3" s="163"/>
      <c r="FIJ3" s="163"/>
      <c r="FIK3" s="163"/>
      <c r="FIL3" s="163"/>
      <c r="FIM3" s="163"/>
      <c r="FIN3" s="163"/>
      <c r="FIO3" s="163"/>
      <c r="FIP3" s="163"/>
      <c r="FIQ3" s="163"/>
      <c r="FIR3" s="163"/>
      <c r="FIS3" s="163"/>
      <c r="FIT3" s="163"/>
      <c r="FIU3" s="163"/>
      <c r="FIV3" s="163"/>
      <c r="FIW3" s="163"/>
      <c r="FIX3" s="163"/>
      <c r="FIY3" s="163"/>
      <c r="FIZ3" s="163"/>
      <c r="FJA3" s="163"/>
      <c r="FJB3" s="163"/>
      <c r="FJC3" s="163"/>
      <c r="FJD3" s="163"/>
      <c r="FJE3" s="163"/>
      <c r="FJF3" s="163"/>
      <c r="FJG3" s="163"/>
      <c r="FJH3" s="163"/>
      <c r="FJI3" s="163"/>
      <c r="FJJ3" s="163"/>
      <c r="FJK3" s="163"/>
      <c r="FJL3" s="163"/>
      <c r="FJM3" s="163"/>
      <c r="FJN3" s="163"/>
      <c r="FJO3" s="163"/>
      <c r="FJP3" s="163"/>
      <c r="FJQ3" s="163"/>
      <c r="FJR3" s="163"/>
      <c r="FJS3" s="163"/>
      <c r="FJT3" s="163"/>
      <c r="FJU3" s="163"/>
      <c r="FJV3" s="163"/>
      <c r="FJW3" s="163"/>
      <c r="FJX3" s="163"/>
      <c r="FJY3" s="163"/>
      <c r="FJZ3" s="163"/>
      <c r="FKA3" s="163"/>
      <c r="FKB3" s="163"/>
      <c r="FKC3" s="163"/>
      <c r="FKD3" s="163"/>
      <c r="FKE3" s="163"/>
      <c r="FKF3" s="163"/>
      <c r="FKG3" s="163"/>
      <c r="FKH3" s="163"/>
      <c r="FKI3" s="163"/>
      <c r="FKJ3" s="163"/>
      <c r="FKK3" s="163"/>
      <c r="FKL3" s="163"/>
      <c r="FKM3" s="163"/>
      <c r="FKN3" s="163"/>
      <c r="FKO3" s="163"/>
      <c r="FKP3" s="163"/>
      <c r="FKQ3" s="163"/>
      <c r="FKR3" s="163"/>
      <c r="FKS3" s="163"/>
      <c r="FKT3" s="163"/>
      <c r="FKU3" s="163"/>
      <c r="FKV3" s="163"/>
      <c r="FKW3" s="163"/>
      <c r="FKX3" s="163"/>
      <c r="FKY3" s="163"/>
      <c r="FKZ3" s="163"/>
      <c r="FLA3" s="163"/>
      <c r="FLB3" s="163"/>
      <c r="FLC3" s="163"/>
      <c r="FLD3" s="163"/>
      <c r="FLE3" s="163"/>
      <c r="FLF3" s="163"/>
      <c r="FLG3" s="163"/>
      <c r="FLH3" s="163"/>
      <c r="FLI3" s="163"/>
      <c r="FLJ3" s="163"/>
      <c r="FLK3" s="163"/>
      <c r="FLL3" s="163"/>
      <c r="FLM3" s="163"/>
      <c r="FLN3" s="163"/>
      <c r="FLO3" s="163"/>
      <c r="FLP3" s="163"/>
      <c r="FLQ3" s="163"/>
      <c r="FLR3" s="163"/>
      <c r="FLS3" s="163"/>
      <c r="FLT3" s="163"/>
      <c r="FLU3" s="163"/>
      <c r="FLV3" s="163"/>
      <c r="FLW3" s="163"/>
      <c r="FLX3" s="163"/>
      <c r="FLY3" s="163"/>
      <c r="FLZ3" s="163"/>
      <c r="FMA3" s="163"/>
      <c r="FMB3" s="163"/>
      <c r="FMC3" s="163"/>
      <c r="FMD3" s="163"/>
      <c r="FME3" s="163"/>
      <c r="FMF3" s="163"/>
      <c r="FMG3" s="163"/>
      <c r="FMH3" s="163"/>
      <c r="FMI3" s="163"/>
      <c r="FMJ3" s="163"/>
      <c r="FMK3" s="163"/>
      <c r="FML3" s="163"/>
      <c r="FMM3" s="163"/>
      <c r="FMN3" s="163"/>
      <c r="FMO3" s="163"/>
      <c r="FMP3" s="163"/>
      <c r="FMQ3" s="163"/>
      <c r="FMR3" s="163"/>
      <c r="FMS3" s="163"/>
      <c r="FMT3" s="163"/>
      <c r="FMU3" s="163"/>
      <c r="FMV3" s="163"/>
      <c r="FMW3" s="163"/>
      <c r="FMX3" s="163"/>
      <c r="FMY3" s="163"/>
      <c r="FMZ3" s="163"/>
      <c r="FNA3" s="163"/>
      <c r="FNB3" s="163"/>
      <c r="FNC3" s="163"/>
      <c r="FND3" s="163"/>
      <c r="FNE3" s="163"/>
      <c r="FNF3" s="163"/>
      <c r="FNG3" s="163"/>
      <c r="FNH3" s="163"/>
      <c r="FNI3" s="163"/>
      <c r="FNJ3" s="163"/>
      <c r="FNK3" s="163"/>
      <c r="FNL3" s="163"/>
      <c r="FNM3" s="163"/>
      <c r="FNN3" s="163"/>
      <c r="FNO3" s="163"/>
      <c r="FNP3" s="163"/>
      <c r="FNQ3" s="163"/>
      <c r="FNR3" s="163"/>
      <c r="FNS3" s="163"/>
      <c r="FNT3" s="163"/>
      <c r="FNU3" s="163"/>
      <c r="FNV3" s="163"/>
      <c r="FNW3" s="163"/>
      <c r="FNX3" s="163"/>
      <c r="FNY3" s="163"/>
      <c r="FNZ3" s="163"/>
      <c r="FOA3" s="163"/>
      <c r="FOB3" s="163"/>
      <c r="FOC3" s="163"/>
      <c r="FOD3" s="163"/>
      <c r="FOE3" s="163"/>
      <c r="FOF3" s="163"/>
      <c r="FOG3" s="163"/>
      <c r="FOH3" s="163"/>
      <c r="FOI3" s="163"/>
      <c r="FOJ3" s="163"/>
      <c r="FOK3" s="163"/>
      <c r="FOL3" s="163"/>
      <c r="FOM3" s="163"/>
      <c r="FON3" s="163"/>
      <c r="FOO3" s="163"/>
      <c r="FOP3" s="163"/>
      <c r="FOQ3" s="163"/>
      <c r="FOR3" s="163"/>
      <c r="FOS3" s="163"/>
      <c r="FOT3" s="163"/>
      <c r="FOU3" s="163"/>
      <c r="FOV3" s="163"/>
      <c r="FOW3" s="163"/>
      <c r="FOX3" s="163"/>
      <c r="FOY3" s="163"/>
      <c r="FOZ3" s="163"/>
      <c r="FPA3" s="163"/>
      <c r="FPB3" s="163"/>
      <c r="FPC3" s="163"/>
      <c r="FPD3" s="163"/>
      <c r="FPE3" s="163"/>
      <c r="FPF3" s="163"/>
      <c r="FPG3" s="163"/>
      <c r="FPH3" s="163"/>
      <c r="FPI3" s="163"/>
      <c r="FPJ3" s="163"/>
      <c r="FPK3" s="163"/>
      <c r="FPL3" s="163"/>
      <c r="FPM3" s="163"/>
      <c r="FPN3" s="163"/>
      <c r="FPO3" s="163"/>
      <c r="FPP3" s="163"/>
      <c r="FPQ3" s="163"/>
      <c r="FPR3" s="163"/>
      <c r="FPS3" s="163"/>
      <c r="FPT3" s="163"/>
      <c r="FPU3" s="163"/>
      <c r="FPV3" s="163"/>
      <c r="FPW3" s="163"/>
      <c r="FPX3" s="163"/>
      <c r="FPY3" s="163"/>
      <c r="FPZ3" s="163"/>
      <c r="FQA3" s="163"/>
      <c r="FQB3" s="163"/>
      <c r="FQC3" s="163"/>
      <c r="FQD3" s="163"/>
      <c r="FQE3" s="163"/>
      <c r="FQF3" s="163"/>
      <c r="FQG3" s="163"/>
      <c r="FQH3" s="163"/>
      <c r="FQI3" s="163"/>
      <c r="FQJ3" s="163"/>
      <c r="FQK3" s="163"/>
      <c r="FQL3" s="163"/>
      <c r="FQM3" s="163"/>
      <c r="FQN3" s="163"/>
      <c r="FQO3" s="163"/>
      <c r="FQP3" s="163"/>
      <c r="FQQ3" s="163"/>
      <c r="FQR3" s="163"/>
      <c r="FQS3" s="163"/>
      <c r="FQT3" s="163"/>
      <c r="FQU3" s="163"/>
      <c r="FQV3" s="163"/>
      <c r="FQW3" s="163"/>
      <c r="FQX3" s="163"/>
      <c r="FQY3" s="163"/>
      <c r="FQZ3" s="163"/>
      <c r="FRA3" s="163"/>
      <c r="FRB3" s="163"/>
      <c r="FRC3" s="163"/>
      <c r="FRD3" s="163"/>
      <c r="FRE3" s="163"/>
      <c r="FRF3" s="163"/>
      <c r="FRG3" s="163"/>
      <c r="FRH3" s="163"/>
      <c r="FRI3" s="163"/>
      <c r="FRJ3" s="163"/>
      <c r="FRK3" s="163"/>
      <c r="FRL3" s="163"/>
      <c r="FRM3" s="163"/>
      <c r="FRN3" s="163"/>
      <c r="FRO3" s="163"/>
      <c r="FRP3" s="163"/>
      <c r="FRQ3" s="163"/>
      <c r="FRR3" s="163"/>
      <c r="FRS3" s="163"/>
      <c r="FRT3" s="163"/>
      <c r="FRU3" s="163"/>
      <c r="FRV3" s="163"/>
      <c r="FRW3" s="163"/>
      <c r="FRX3" s="163"/>
      <c r="FRY3" s="163"/>
      <c r="FRZ3" s="163"/>
      <c r="FSA3" s="163"/>
      <c r="FSB3" s="163"/>
      <c r="FSC3" s="163"/>
      <c r="FSD3" s="163"/>
      <c r="FSE3" s="163"/>
      <c r="FSF3" s="163"/>
      <c r="FSG3" s="163"/>
      <c r="FSH3" s="163"/>
      <c r="FSI3" s="163"/>
      <c r="FSJ3" s="163"/>
      <c r="FSK3" s="163"/>
      <c r="FSL3" s="163"/>
      <c r="FSM3" s="163"/>
      <c r="FSN3" s="163"/>
      <c r="FSO3" s="163"/>
      <c r="FSP3" s="163"/>
      <c r="FSQ3" s="163"/>
      <c r="FSR3" s="163"/>
      <c r="FSS3" s="163"/>
      <c r="FST3" s="163"/>
      <c r="FSU3" s="163"/>
      <c r="FSV3" s="163"/>
      <c r="FSW3" s="163"/>
      <c r="FSX3" s="163"/>
      <c r="FSY3" s="163"/>
      <c r="FSZ3" s="163"/>
      <c r="FTA3" s="163"/>
      <c r="FTB3" s="163"/>
      <c r="FTC3" s="163"/>
      <c r="FTD3" s="163"/>
      <c r="FTE3" s="163"/>
      <c r="FTF3" s="163"/>
      <c r="FTG3" s="163"/>
      <c r="FTH3" s="163"/>
      <c r="FTI3" s="163"/>
      <c r="FTJ3" s="163"/>
      <c r="FTK3" s="163"/>
      <c r="FTL3" s="163"/>
      <c r="FTM3" s="163"/>
      <c r="FTN3" s="163"/>
      <c r="FTO3" s="163"/>
      <c r="FTP3" s="163"/>
      <c r="FTQ3" s="163"/>
      <c r="FTR3" s="163"/>
      <c r="FTS3" s="163"/>
      <c r="FTT3" s="163"/>
      <c r="FTU3" s="163"/>
      <c r="FTV3" s="163"/>
      <c r="FTW3" s="163"/>
      <c r="FTX3" s="163"/>
      <c r="FTY3" s="163"/>
      <c r="FTZ3" s="163"/>
      <c r="FUA3" s="163"/>
      <c r="FUB3" s="163"/>
      <c r="FUC3" s="163"/>
      <c r="FUD3" s="163"/>
      <c r="FUE3" s="163"/>
      <c r="FUF3" s="163"/>
      <c r="FUG3" s="163"/>
      <c r="FUH3" s="163"/>
      <c r="FUI3" s="163"/>
      <c r="FUJ3" s="163"/>
      <c r="FUK3" s="163"/>
      <c r="FUL3" s="163"/>
      <c r="FUM3" s="163"/>
      <c r="FUN3" s="163"/>
      <c r="FUO3" s="163"/>
      <c r="FUP3" s="163"/>
      <c r="FUQ3" s="163"/>
      <c r="FUR3" s="163"/>
      <c r="FUS3" s="163"/>
      <c r="FUT3" s="163"/>
      <c r="FUU3" s="163"/>
      <c r="FUV3" s="163"/>
      <c r="FUW3" s="163"/>
      <c r="FUX3" s="163"/>
      <c r="FUY3" s="163"/>
      <c r="FUZ3" s="163"/>
      <c r="FVA3" s="163"/>
      <c r="FVB3" s="163"/>
      <c r="FVC3" s="163"/>
      <c r="FVD3" s="163"/>
      <c r="FVE3" s="163"/>
      <c r="FVF3" s="163"/>
      <c r="FVG3" s="163"/>
      <c r="FVH3" s="163"/>
      <c r="FVI3" s="163"/>
      <c r="FVJ3" s="163"/>
      <c r="FVK3" s="163"/>
      <c r="FVL3" s="163"/>
      <c r="FVM3" s="163"/>
      <c r="FVN3" s="163"/>
      <c r="FVO3" s="163"/>
      <c r="FVP3" s="163"/>
      <c r="FVQ3" s="163"/>
      <c r="FVR3" s="163"/>
      <c r="FVS3" s="163"/>
      <c r="FVT3" s="163"/>
      <c r="FVU3" s="163"/>
      <c r="FVV3" s="163"/>
      <c r="FVW3" s="163"/>
      <c r="FVX3" s="163"/>
      <c r="FVY3" s="163"/>
      <c r="FVZ3" s="163"/>
      <c r="FWA3" s="163"/>
      <c r="FWB3" s="163"/>
      <c r="FWC3" s="163"/>
      <c r="FWD3" s="163"/>
      <c r="FWE3" s="163"/>
      <c r="FWF3" s="163"/>
      <c r="FWG3" s="163"/>
      <c r="FWH3" s="163"/>
      <c r="FWI3" s="163"/>
      <c r="FWJ3" s="163"/>
      <c r="FWK3" s="163"/>
      <c r="FWL3" s="163"/>
      <c r="FWM3" s="163"/>
      <c r="FWN3" s="163"/>
      <c r="FWO3" s="163"/>
      <c r="FWP3" s="163"/>
      <c r="FWQ3" s="163"/>
      <c r="FWR3" s="163"/>
      <c r="FWS3" s="163"/>
      <c r="FWT3" s="163"/>
      <c r="FWU3" s="163"/>
      <c r="FWV3" s="163"/>
      <c r="FWW3" s="163"/>
      <c r="FWX3" s="163"/>
      <c r="FWY3" s="163"/>
      <c r="FWZ3" s="163"/>
      <c r="FXA3" s="163"/>
      <c r="FXB3" s="163"/>
      <c r="FXC3" s="163"/>
      <c r="FXD3" s="163"/>
      <c r="FXE3" s="163"/>
      <c r="FXF3" s="163"/>
      <c r="FXG3" s="163"/>
      <c r="FXH3" s="163"/>
      <c r="FXI3" s="163"/>
      <c r="FXJ3" s="163"/>
      <c r="FXK3" s="163"/>
      <c r="FXL3" s="163"/>
      <c r="FXM3" s="163"/>
      <c r="FXN3" s="163"/>
      <c r="FXO3" s="163"/>
      <c r="FXP3" s="163"/>
      <c r="FXQ3" s="163"/>
      <c r="FXR3" s="163"/>
      <c r="FXS3" s="163"/>
      <c r="FXT3" s="163"/>
      <c r="FXU3" s="163"/>
      <c r="FXV3" s="163"/>
      <c r="FXW3" s="163"/>
      <c r="FXX3" s="163"/>
      <c r="FXY3" s="163"/>
      <c r="FXZ3" s="163"/>
      <c r="FYA3" s="163"/>
      <c r="FYB3" s="163"/>
      <c r="FYC3" s="163"/>
      <c r="FYD3" s="163"/>
      <c r="FYE3" s="163"/>
      <c r="FYF3" s="163"/>
      <c r="FYG3" s="163"/>
      <c r="FYH3" s="163"/>
      <c r="FYI3" s="163"/>
      <c r="FYJ3" s="163"/>
      <c r="FYK3" s="163"/>
      <c r="FYL3" s="163"/>
      <c r="FYM3" s="163"/>
      <c r="FYN3" s="163"/>
      <c r="FYO3" s="163"/>
      <c r="FYP3" s="163"/>
      <c r="FYQ3" s="163"/>
      <c r="FYR3" s="163"/>
      <c r="FYS3" s="163"/>
      <c r="FYT3" s="163"/>
      <c r="FYU3" s="163"/>
      <c r="FYV3" s="163"/>
      <c r="FYW3" s="163"/>
      <c r="FYX3" s="163"/>
      <c r="FYY3" s="163"/>
      <c r="FYZ3" s="163"/>
      <c r="FZA3" s="163"/>
      <c r="FZB3" s="163"/>
      <c r="FZC3" s="163"/>
      <c r="FZD3" s="163"/>
      <c r="FZE3" s="163"/>
      <c r="FZF3" s="163"/>
      <c r="FZG3" s="163"/>
      <c r="FZH3" s="163"/>
      <c r="FZI3" s="163"/>
      <c r="FZJ3" s="163"/>
      <c r="FZK3" s="163"/>
      <c r="FZL3" s="163"/>
      <c r="FZM3" s="163"/>
      <c r="FZN3" s="163"/>
      <c r="FZO3" s="163"/>
      <c r="FZP3" s="163"/>
      <c r="FZQ3" s="163"/>
      <c r="FZR3" s="163"/>
      <c r="FZS3" s="163"/>
      <c r="FZT3" s="163"/>
      <c r="FZU3" s="163"/>
      <c r="FZV3" s="163"/>
      <c r="FZW3" s="163"/>
      <c r="FZX3" s="163"/>
      <c r="FZY3" s="163"/>
      <c r="FZZ3" s="163"/>
      <c r="GAA3" s="163"/>
      <c r="GAB3" s="163"/>
      <c r="GAC3" s="163"/>
      <c r="GAD3" s="163"/>
      <c r="GAE3" s="163"/>
      <c r="GAF3" s="163"/>
      <c r="GAG3" s="163"/>
      <c r="GAH3" s="163"/>
      <c r="GAI3" s="163"/>
      <c r="GAJ3" s="163"/>
      <c r="GAK3" s="163"/>
      <c r="GAL3" s="163"/>
      <c r="GAM3" s="163"/>
      <c r="GAN3" s="163"/>
      <c r="GAO3" s="163"/>
      <c r="GAP3" s="163"/>
      <c r="GAQ3" s="163"/>
      <c r="GAR3" s="163"/>
      <c r="GAS3" s="163"/>
      <c r="GAT3" s="163"/>
      <c r="GAU3" s="163"/>
      <c r="GAV3" s="163"/>
      <c r="GAW3" s="163"/>
      <c r="GAX3" s="163"/>
      <c r="GAY3" s="163"/>
      <c r="GAZ3" s="163"/>
      <c r="GBA3" s="163"/>
      <c r="GBB3" s="163"/>
      <c r="GBC3" s="163"/>
      <c r="GBD3" s="163"/>
      <c r="GBE3" s="163"/>
      <c r="GBF3" s="163"/>
      <c r="GBG3" s="163"/>
      <c r="GBH3" s="163"/>
      <c r="GBI3" s="163"/>
      <c r="GBJ3" s="163"/>
      <c r="GBK3" s="163"/>
      <c r="GBL3" s="163"/>
      <c r="GBM3" s="163"/>
      <c r="GBN3" s="163"/>
      <c r="GBO3" s="163"/>
      <c r="GBP3" s="163"/>
      <c r="GBQ3" s="163"/>
      <c r="GBR3" s="163"/>
      <c r="GBS3" s="163"/>
      <c r="GBT3" s="163"/>
      <c r="GBU3" s="163"/>
      <c r="GBV3" s="163"/>
      <c r="GBW3" s="163"/>
      <c r="GBX3" s="163"/>
      <c r="GBY3" s="163"/>
      <c r="GBZ3" s="163"/>
      <c r="GCA3" s="163"/>
      <c r="GCB3" s="163"/>
      <c r="GCC3" s="163"/>
      <c r="GCD3" s="163"/>
      <c r="GCE3" s="163"/>
      <c r="GCF3" s="163"/>
      <c r="GCG3" s="163"/>
      <c r="GCH3" s="163"/>
      <c r="GCI3" s="163"/>
      <c r="GCJ3" s="163"/>
      <c r="GCK3" s="163"/>
      <c r="GCL3" s="163"/>
      <c r="GCM3" s="163"/>
      <c r="GCN3" s="163"/>
      <c r="GCO3" s="163"/>
      <c r="GCP3" s="163"/>
      <c r="GCQ3" s="163"/>
      <c r="GCR3" s="163"/>
      <c r="GCS3" s="163"/>
      <c r="GCT3" s="163"/>
      <c r="GCU3" s="163"/>
      <c r="GCV3" s="163"/>
      <c r="GCW3" s="163"/>
      <c r="GCX3" s="163"/>
      <c r="GCY3" s="163"/>
      <c r="GCZ3" s="163"/>
      <c r="GDA3" s="163"/>
      <c r="GDB3" s="163"/>
      <c r="GDC3" s="163"/>
      <c r="GDD3" s="163"/>
      <c r="GDE3" s="163"/>
      <c r="GDF3" s="163"/>
      <c r="GDG3" s="163"/>
      <c r="GDH3" s="163"/>
      <c r="GDI3" s="163"/>
      <c r="GDJ3" s="163"/>
      <c r="GDK3" s="163"/>
      <c r="GDL3" s="163"/>
      <c r="GDM3" s="163"/>
      <c r="GDN3" s="163"/>
      <c r="GDO3" s="163"/>
      <c r="GDP3" s="163"/>
      <c r="GDQ3" s="163"/>
      <c r="GDR3" s="163"/>
      <c r="GDS3" s="163"/>
      <c r="GDT3" s="163"/>
      <c r="GDU3" s="163"/>
      <c r="GDV3" s="163"/>
      <c r="GDW3" s="163"/>
      <c r="GDX3" s="163"/>
      <c r="GDY3" s="163"/>
      <c r="GDZ3" s="163"/>
      <c r="GEA3" s="163"/>
      <c r="GEB3" s="163"/>
      <c r="GEC3" s="163"/>
      <c r="GED3" s="163"/>
      <c r="GEE3" s="163"/>
      <c r="GEF3" s="163"/>
      <c r="GEG3" s="163"/>
      <c r="GEH3" s="163"/>
      <c r="GEI3" s="163"/>
      <c r="GEJ3" s="163"/>
      <c r="GEK3" s="163"/>
      <c r="GEL3" s="163"/>
      <c r="GEM3" s="163"/>
      <c r="GEN3" s="163"/>
      <c r="GEO3" s="163"/>
      <c r="GEP3" s="163"/>
      <c r="GEQ3" s="163"/>
      <c r="GER3" s="163"/>
      <c r="GES3" s="163"/>
      <c r="GET3" s="163"/>
      <c r="GEU3" s="163"/>
      <c r="GEV3" s="163"/>
      <c r="GEW3" s="163"/>
      <c r="GEX3" s="163"/>
      <c r="GEY3" s="163"/>
      <c r="GEZ3" s="163"/>
      <c r="GFA3" s="163"/>
      <c r="GFB3" s="163"/>
      <c r="GFC3" s="163"/>
      <c r="GFD3" s="163"/>
      <c r="GFE3" s="163"/>
      <c r="GFF3" s="163"/>
      <c r="GFG3" s="163"/>
      <c r="GFH3" s="163"/>
      <c r="GFI3" s="163"/>
      <c r="GFJ3" s="163"/>
      <c r="GFK3" s="163"/>
      <c r="GFL3" s="163"/>
      <c r="GFM3" s="163"/>
      <c r="GFN3" s="163"/>
      <c r="GFO3" s="163"/>
      <c r="GFP3" s="163"/>
      <c r="GFQ3" s="163"/>
      <c r="GFR3" s="163"/>
      <c r="GFS3" s="163"/>
      <c r="GFT3" s="163"/>
      <c r="GFU3" s="163"/>
      <c r="GFV3" s="163"/>
      <c r="GFW3" s="163"/>
      <c r="GFX3" s="163"/>
      <c r="GFY3" s="163"/>
      <c r="GFZ3" s="163"/>
      <c r="GGA3" s="163"/>
      <c r="GGB3" s="163"/>
      <c r="GGC3" s="163"/>
      <c r="GGD3" s="163"/>
      <c r="GGE3" s="163"/>
      <c r="GGF3" s="163"/>
      <c r="GGG3" s="163"/>
      <c r="GGH3" s="163"/>
      <c r="GGI3" s="163"/>
      <c r="GGJ3" s="163"/>
      <c r="GGK3" s="163"/>
      <c r="GGL3" s="163"/>
      <c r="GGM3" s="163"/>
      <c r="GGN3" s="163"/>
      <c r="GGO3" s="163"/>
      <c r="GGP3" s="163"/>
      <c r="GGQ3" s="163"/>
      <c r="GGR3" s="163"/>
      <c r="GGS3" s="163"/>
      <c r="GGT3" s="163"/>
      <c r="GGU3" s="163"/>
      <c r="GGV3" s="163"/>
      <c r="GGW3" s="163"/>
      <c r="GGX3" s="163"/>
      <c r="GGY3" s="163"/>
      <c r="GGZ3" s="163"/>
      <c r="GHA3" s="163"/>
      <c r="GHB3" s="163"/>
      <c r="GHC3" s="163"/>
      <c r="GHD3" s="163"/>
      <c r="GHE3" s="163"/>
      <c r="GHF3" s="163"/>
      <c r="GHG3" s="163"/>
      <c r="GHH3" s="163"/>
      <c r="GHI3" s="163"/>
      <c r="GHJ3" s="163"/>
      <c r="GHK3" s="163"/>
      <c r="GHL3" s="163"/>
      <c r="GHM3" s="163"/>
      <c r="GHN3" s="163"/>
      <c r="GHO3" s="163"/>
      <c r="GHP3" s="163"/>
      <c r="GHQ3" s="163"/>
      <c r="GHR3" s="163"/>
      <c r="GHS3" s="163"/>
      <c r="GHT3" s="163"/>
      <c r="GHU3" s="163"/>
      <c r="GHV3" s="163"/>
      <c r="GHW3" s="163"/>
      <c r="GHX3" s="163"/>
      <c r="GHY3" s="163"/>
      <c r="GHZ3" s="163"/>
      <c r="GIA3" s="163"/>
      <c r="GIB3" s="163"/>
      <c r="GIC3" s="163"/>
      <c r="GID3" s="163"/>
      <c r="GIE3" s="163"/>
      <c r="GIF3" s="163"/>
      <c r="GIG3" s="163"/>
      <c r="GIH3" s="163"/>
      <c r="GII3" s="163"/>
      <c r="GIJ3" s="163"/>
      <c r="GIK3" s="163"/>
      <c r="GIL3" s="163"/>
      <c r="GIM3" s="163"/>
      <c r="GIN3" s="163"/>
      <c r="GIO3" s="163"/>
      <c r="GIP3" s="163"/>
      <c r="GIQ3" s="163"/>
      <c r="GIR3" s="163"/>
      <c r="GIS3" s="163"/>
      <c r="GIT3" s="163"/>
      <c r="GIU3" s="163"/>
      <c r="GIV3" s="163"/>
      <c r="GIW3" s="163"/>
      <c r="GIX3" s="163"/>
      <c r="GIY3" s="163"/>
      <c r="GIZ3" s="163"/>
      <c r="GJA3" s="163"/>
      <c r="GJB3" s="163"/>
      <c r="GJC3" s="163"/>
      <c r="GJD3" s="163"/>
      <c r="GJE3" s="163"/>
      <c r="GJF3" s="163"/>
      <c r="GJG3" s="163"/>
      <c r="GJH3" s="163"/>
      <c r="GJI3" s="163"/>
      <c r="GJJ3" s="163"/>
      <c r="GJK3" s="163"/>
      <c r="GJL3" s="163"/>
      <c r="GJM3" s="163"/>
      <c r="GJN3" s="163"/>
      <c r="GJO3" s="163"/>
      <c r="GJP3" s="163"/>
      <c r="GJQ3" s="163"/>
      <c r="GJR3" s="163"/>
      <c r="GJS3" s="163"/>
      <c r="GJT3" s="163"/>
      <c r="GJU3" s="163"/>
      <c r="GJV3" s="163"/>
      <c r="GJW3" s="163"/>
      <c r="GJX3" s="163"/>
      <c r="GJY3" s="163"/>
      <c r="GJZ3" s="163"/>
      <c r="GKA3" s="163"/>
      <c r="GKB3" s="163"/>
      <c r="GKC3" s="163"/>
      <c r="GKD3" s="163"/>
      <c r="GKE3" s="163"/>
      <c r="GKF3" s="163"/>
      <c r="GKG3" s="163"/>
      <c r="GKH3" s="163"/>
      <c r="GKI3" s="163"/>
      <c r="GKJ3" s="163"/>
      <c r="GKK3" s="163"/>
      <c r="GKL3" s="163"/>
      <c r="GKM3" s="163"/>
      <c r="GKN3" s="163"/>
      <c r="GKO3" s="163"/>
      <c r="GKP3" s="163"/>
      <c r="GKQ3" s="163"/>
      <c r="GKR3" s="163"/>
      <c r="GKS3" s="163"/>
      <c r="GKT3" s="163"/>
      <c r="GKU3" s="163"/>
      <c r="GKV3" s="163"/>
      <c r="GKW3" s="163"/>
      <c r="GKX3" s="163"/>
      <c r="GKY3" s="163"/>
      <c r="GKZ3" s="163"/>
      <c r="GLA3" s="163"/>
      <c r="GLB3" s="163"/>
      <c r="GLC3" s="163"/>
      <c r="GLD3" s="163"/>
      <c r="GLE3" s="163"/>
      <c r="GLF3" s="163"/>
      <c r="GLG3" s="163"/>
      <c r="GLH3" s="163"/>
      <c r="GLI3" s="163"/>
      <c r="GLJ3" s="163"/>
      <c r="GLK3" s="163"/>
      <c r="GLL3" s="163"/>
      <c r="GLM3" s="163"/>
      <c r="GLN3" s="163"/>
      <c r="GLO3" s="163"/>
      <c r="GLP3" s="163"/>
      <c r="GLQ3" s="163"/>
      <c r="GLR3" s="163"/>
      <c r="GLS3" s="163"/>
      <c r="GLT3" s="163"/>
      <c r="GLU3" s="163"/>
      <c r="GLV3" s="163"/>
      <c r="GLW3" s="163"/>
      <c r="GLX3" s="163"/>
      <c r="GLY3" s="163"/>
      <c r="GLZ3" s="163"/>
      <c r="GMA3" s="163"/>
      <c r="GMB3" s="163"/>
      <c r="GMC3" s="163"/>
      <c r="GMD3" s="163"/>
      <c r="GME3" s="163"/>
      <c r="GMF3" s="163"/>
      <c r="GMG3" s="163"/>
      <c r="GMH3" s="163"/>
      <c r="GMI3" s="163"/>
      <c r="GMJ3" s="163"/>
      <c r="GMK3" s="163"/>
      <c r="GML3" s="163"/>
      <c r="GMM3" s="163"/>
      <c r="GMN3" s="163"/>
      <c r="GMO3" s="163"/>
      <c r="GMP3" s="163"/>
      <c r="GMQ3" s="163"/>
      <c r="GMR3" s="163"/>
      <c r="GMS3" s="163"/>
      <c r="GMT3" s="163"/>
      <c r="GMU3" s="163"/>
      <c r="GMV3" s="163"/>
      <c r="GMW3" s="163"/>
      <c r="GMX3" s="163"/>
      <c r="GMY3" s="163"/>
      <c r="GMZ3" s="163"/>
      <c r="GNA3" s="163"/>
      <c r="GNB3" s="163"/>
      <c r="GNC3" s="163"/>
      <c r="GND3" s="163"/>
      <c r="GNE3" s="163"/>
      <c r="GNF3" s="163"/>
      <c r="GNG3" s="163"/>
      <c r="GNH3" s="163"/>
      <c r="GNI3" s="163"/>
      <c r="GNJ3" s="163"/>
      <c r="GNK3" s="163"/>
      <c r="GNL3" s="163"/>
      <c r="GNM3" s="163"/>
      <c r="GNN3" s="163"/>
      <c r="GNO3" s="163"/>
      <c r="GNP3" s="163"/>
      <c r="GNQ3" s="163"/>
      <c r="GNR3" s="163"/>
      <c r="GNS3" s="163"/>
      <c r="GNT3" s="163"/>
      <c r="GNU3" s="163"/>
      <c r="GNV3" s="163"/>
      <c r="GNW3" s="163"/>
      <c r="GNX3" s="163"/>
      <c r="GNY3" s="163"/>
      <c r="GNZ3" s="163"/>
      <c r="GOA3" s="163"/>
      <c r="GOB3" s="163"/>
      <c r="GOC3" s="163"/>
      <c r="GOD3" s="163"/>
      <c r="GOE3" s="163"/>
      <c r="GOF3" s="163"/>
      <c r="GOG3" s="163"/>
      <c r="GOH3" s="163"/>
      <c r="GOI3" s="163"/>
      <c r="GOJ3" s="163"/>
      <c r="GOK3" s="163"/>
      <c r="GOL3" s="163"/>
      <c r="GOM3" s="163"/>
      <c r="GON3" s="163"/>
      <c r="GOO3" s="163"/>
      <c r="GOP3" s="163"/>
      <c r="GOQ3" s="163"/>
      <c r="GOR3" s="163"/>
      <c r="GOS3" s="163"/>
      <c r="GOT3" s="163"/>
      <c r="GOU3" s="163"/>
      <c r="GOV3" s="163"/>
      <c r="GOW3" s="163"/>
      <c r="GOX3" s="163"/>
      <c r="GOY3" s="163"/>
      <c r="GOZ3" s="163"/>
      <c r="GPA3" s="163"/>
      <c r="GPB3" s="163"/>
      <c r="GPC3" s="163"/>
      <c r="GPD3" s="163"/>
      <c r="GPE3" s="163"/>
      <c r="GPF3" s="163"/>
      <c r="GPG3" s="163"/>
      <c r="GPH3" s="163"/>
      <c r="GPI3" s="163"/>
      <c r="GPJ3" s="163"/>
      <c r="GPK3" s="163"/>
      <c r="GPL3" s="163"/>
      <c r="GPM3" s="163"/>
      <c r="GPN3" s="163"/>
      <c r="GPO3" s="163"/>
      <c r="GPP3" s="163"/>
      <c r="GPQ3" s="163"/>
      <c r="GPR3" s="163"/>
      <c r="GPS3" s="163"/>
      <c r="GPT3" s="163"/>
      <c r="GPU3" s="163"/>
      <c r="GPV3" s="163"/>
      <c r="GPW3" s="163"/>
      <c r="GPX3" s="163"/>
      <c r="GPY3" s="163"/>
      <c r="GPZ3" s="163"/>
      <c r="GQA3" s="163"/>
      <c r="GQB3" s="163"/>
      <c r="GQC3" s="163"/>
      <c r="GQD3" s="163"/>
      <c r="GQE3" s="163"/>
      <c r="GQF3" s="163"/>
      <c r="GQG3" s="163"/>
      <c r="GQH3" s="163"/>
      <c r="GQI3" s="163"/>
      <c r="GQJ3" s="163"/>
      <c r="GQK3" s="163"/>
      <c r="GQL3" s="163"/>
      <c r="GQM3" s="163"/>
      <c r="GQN3" s="163"/>
      <c r="GQO3" s="163"/>
      <c r="GQP3" s="163"/>
      <c r="GQQ3" s="163"/>
      <c r="GQR3" s="163"/>
      <c r="GQS3" s="163"/>
      <c r="GQT3" s="163"/>
      <c r="GQU3" s="163"/>
      <c r="GQV3" s="163"/>
      <c r="GQW3" s="163"/>
      <c r="GQX3" s="163"/>
      <c r="GQY3" s="163"/>
      <c r="GQZ3" s="163"/>
      <c r="GRA3" s="163"/>
      <c r="GRB3" s="163"/>
      <c r="GRC3" s="163"/>
      <c r="GRD3" s="163"/>
      <c r="GRE3" s="163"/>
      <c r="GRF3" s="163"/>
      <c r="GRG3" s="163"/>
      <c r="GRH3" s="163"/>
      <c r="GRI3" s="163"/>
      <c r="GRJ3" s="163"/>
      <c r="GRK3" s="163"/>
      <c r="GRL3" s="163"/>
      <c r="GRM3" s="163"/>
      <c r="GRN3" s="163"/>
      <c r="GRO3" s="163"/>
      <c r="GRP3" s="163"/>
      <c r="GRQ3" s="163"/>
      <c r="GRR3" s="163"/>
      <c r="GRS3" s="163"/>
      <c r="GRT3" s="163"/>
      <c r="GRU3" s="163"/>
      <c r="GRV3" s="163"/>
      <c r="GRW3" s="163"/>
      <c r="GRX3" s="163"/>
      <c r="GRY3" s="163"/>
      <c r="GRZ3" s="163"/>
      <c r="GSA3" s="163"/>
      <c r="GSB3" s="163"/>
      <c r="GSC3" s="163"/>
      <c r="GSD3" s="163"/>
      <c r="GSE3" s="163"/>
      <c r="GSF3" s="163"/>
      <c r="GSG3" s="163"/>
      <c r="GSH3" s="163"/>
      <c r="GSI3" s="163"/>
      <c r="GSJ3" s="163"/>
      <c r="GSK3" s="163"/>
      <c r="GSL3" s="163"/>
      <c r="GSM3" s="163"/>
      <c r="GSN3" s="163"/>
      <c r="GSO3" s="163"/>
      <c r="GSP3" s="163"/>
      <c r="GSQ3" s="163"/>
      <c r="GSR3" s="163"/>
      <c r="GSS3" s="163"/>
      <c r="GST3" s="163"/>
      <c r="GSU3" s="163"/>
      <c r="GSV3" s="163"/>
      <c r="GSW3" s="163"/>
      <c r="GSX3" s="163"/>
      <c r="GSY3" s="163"/>
      <c r="GSZ3" s="163"/>
      <c r="GTA3" s="163"/>
      <c r="GTB3" s="163"/>
      <c r="GTC3" s="163"/>
      <c r="GTD3" s="163"/>
      <c r="GTE3" s="163"/>
      <c r="GTF3" s="163"/>
      <c r="GTG3" s="163"/>
      <c r="GTH3" s="163"/>
      <c r="GTI3" s="163"/>
      <c r="GTJ3" s="163"/>
      <c r="GTK3" s="163"/>
      <c r="GTL3" s="163"/>
      <c r="GTM3" s="163"/>
      <c r="GTN3" s="163"/>
      <c r="GTO3" s="163"/>
      <c r="GTP3" s="163"/>
      <c r="GTQ3" s="163"/>
      <c r="GTR3" s="163"/>
      <c r="GTS3" s="163"/>
      <c r="GTT3" s="163"/>
      <c r="GTU3" s="163"/>
      <c r="GTV3" s="163"/>
      <c r="GTW3" s="163"/>
      <c r="GTX3" s="163"/>
      <c r="GTY3" s="163"/>
      <c r="GTZ3" s="163"/>
      <c r="GUA3" s="163"/>
      <c r="GUB3" s="163"/>
      <c r="GUC3" s="163"/>
      <c r="GUD3" s="163"/>
      <c r="GUE3" s="163"/>
      <c r="GUF3" s="163"/>
      <c r="GUG3" s="163"/>
      <c r="GUH3" s="163"/>
      <c r="GUI3" s="163"/>
      <c r="GUJ3" s="163"/>
      <c r="GUK3" s="163"/>
      <c r="GUL3" s="163"/>
      <c r="GUM3" s="163"/>
      <c r="GUN3" s="163"/>
      <c r="GUO3" s="163"/>
      <c r="GUP3" s="163"/>
      <c r="GUQ3" s="163"/>
      <c r="GUR3" s="163"/>
      <c r="GUS3" s="163"/>
      <c r="GUT3" s="163"/>
      <c r="GUU3" s="163"/>
      <c r="GUV3" s="163"/>
      <c r="GUW3" s="163"/>
      <c r="GUX3" s="163"/>
      <c r="GUY3" s="163"/>
      <c r="GUZ3" s="163"/>
      <c r="GVA3" s="163"/>
      <c r="GVB3" s="163"/>
      <c r="GVC3" s="163"/>
      <c r="GVD3" s="163"/>
      <c r="GVE3" s="163"/>
      <c r="GVF3" s="163"/>
      <c r="GVG3" s="163"/>
      <c r="GVH3" s="163"/>
      <c r="GVI3" s="163"/>
      <c r="GVJ3" s="163"/>
      <c r="GVK3" s="163"/>
      <c r="GVL3" s="163"/>
      <c r="GVM3" s="163"/>
      <c r="GVN3" s="163"/>
      <c r="GVO3" s="163"/>
      <c r="GVP3" s="163"/>
      <c r="GVQ3" s="163"/>
      <c r="GVR3" s="163"/>
      <c r="GVS3" s="163"/>
      <c r="GVT3" s="163"/>
      <c r="GVU3" s="163"/>
      <c r="GVV3" s="163"/>
      <c r="GVW3" s="163"/>
      <c r="GVX3" s="163"/>
      <c r="GVY3" s="163"/>
      <c r="GVZ3" s="163"/>
      <c r="GWA3" s="163"/>
      <c r="GWB3" s="163"/>
      <c r="GWC3" s="163"/>
      <c r="GWD3" s="163"/>
      <c r="GWE3" s="163"/>
      <c r="GWF3" s="163"/>
      <c r="GWG3" s="163"/>
      <c r="GWH3" s="163"/>
      <c r="GWI3" s="163"/>
      <c r="GWJ3" s="163"/>
      <c r="GWK3" s="163"/>
      <c r="GWL3" s="163"/>
      <c r="GWM3" s="163"/>
      <c r="GWN3" s="163"/>
      <c r="GWO3" s="163"/>
      <c r="GWP3" s="163"/>
      <c r="GWQ3" s="163"/>
      <c r="GWR3" s="163"/>
      <c r="GWS3" s="163"/>
      <c r="GWT3" s="163"/>
      <c r="GWU3" s="163"/>
      <c r="GWV3" s="163"/>
      <c r="GWW3" s="163"/>
      <c r="GWX3" s="163"/>
      <c r="GWY3" s="163"/>
      <c r="GWZ3" s="163"/>
      <c r="GXA3" s="163"/>
      <c r="GXB3" s="163"/>
      <c r="GXC3" s="163"/>
      <c r="GXD3" s="163"/>
      <c r="GXE3" s="163"/>
      <c r="GXF3" s="163"/>
      <c r="GXG3" s="163"/>
      <c r="GXH3" s="163"/>
      <c r="GXI3" s="163"/>
      <c r="GXJ3" s="163"/>
      <c r="GXK3" s="163"/>
      <c r="GXL3" s="163"/>
      <c r="GXM3" s="163"/>
      <c r="GXN3" s="163"/>
      <c r="GXO3" s="163"/>
      <c r="GXP3" s="163"/>
      <c r="GXQ3" s="163"/>
      <c r="GXR3" s="163"/>
      <c r="GXS3" s="163"/>
      <c r="GXT3" s="163"/>
      <c r="GXU3" s="163"/>
      <c r="GXV3" s="163"/>
      <c r="GXW3" s="163"/>
      <c r="GXX3" s="163"/>
      <c r="GXY3" s="163"/>
      <c r="GXZ3" s="163"/>
      <c r="GYA3" s="163"/>
      <c r="GYB3" s="163"/>
      <c r="GYC3" s="163"/>
      <c r="GYD3" s="163"/>
      <c r="GYE3" s="163"/>
      <c r="GYF3" s="163"/>
      <c r="GYG3" s="163"/>
      <c r="GYH3" s="163"/>
      <c r="GYI3" s="163"/>
      <c r="GYJ3" s="163"/>
      <c r="GYK3" s="163"/>
      <c r="GYL3" s="163"/>
      <c r="GYM3" s="163"/>
      <c r="GYN3" s="163"/>
      <c r="GYO3" s="163"/>
      <c r="GYP3" s="163"/>
      <c r="GYQ3" s="163"/>
      <c r="GYR3" s="163"/>
      <c r="GYS3" s="163"/>
      <c r="GYT3" s="163"/>
      <c r="GYU3" s="163"/>
      <c r="GYV3" s="163"/>
      <c r="GYW3" s="163"/>
      <c r="GYX3" s="163"/>
      <c r="GYY3" s="163"/>
      <c r="GYZ3" s="163"/>
      <c r="GZA3" s="163"/>
      <c r="GZB3" s="163"/>
      <c r="GZC3" s="163"/>
      <c r="GZD3" s="163"/>
      <c r="GZE3" s="163"/>
      <c r="GZF3" s="163"/>
      <c r="GZG3" s="163"/>
      <c r="GZH3" s="163"/>
      <c r="GZI3" s="163"/>
      <c r="GZJ3" s="163"/>
      <c r="GZK3" s="163"/>
      <c r="GZL3" s="163"/>
      <c r="GZM3" s="163"/>
      <c r="GZN3" s="163"/>
      <c r="GZO3" s="163"/>
      <c r="GZP3" s="163"/>
      <c r="GZQ3" s="163"/>
      <c r="GZR3" s="163"/>
      <c r="GZS3" s="163"/>
      <c r="GZT3" s="163"/>
      <c r="GZU3" s="163"/>
      <c r="GZV3" s="163"/>
      <c r="GZW3" s="163"/>
      <c r="GZX3" s="163"/>
      <c r="GZY3" s="163"/>
      <c r="GZZ3" s="163"/>
      <c r="HAA3" s="163"/>
      <c r="HAB3" s="163"/>
      <c r="HAC3" s="163"/>
      <c r="HAD3" s="163"/>
      <c r="HAE3" s="163"/>
      <c r="HAF3" s="163"/>
      <c r="HAG3" s="163"/>
      <c r="HAH3" s="163"/>
      <c r="HAI3" s="163"/>
      <c r="HAJ3" s="163"/>
      <c r="HAK3" s="163"/>
      <c r="HAL3" s="163"/>
      <c r="HAM3" s="163"/>
      <c r="HAN3" s="163"/>
      <c r="HAO3" s="163"/>
      <c r="HAP3" s="163"/>
      <c r="HAQ3" s="163"/>
      <c r="HAR3" s="163"/>
      <c r="HAS3" s="163"/>
      <c r="HAT3" s="163"/>
      <c r="HAU3" s="163"/>
      <c r="HAV3" s="163"/>
      <c r="HAW3" s="163"/>
      <c r="HAX3" s="163"/>
      <c r="HAY3" s="163"/>
      <c r="HAZ3" s="163"/>
      <c r="HBA3" s="163"/>
      <c r="HBB3" s="163"/>
      <c r="HBC3" s="163"/>
      <c r="HBD3" s="163"/>
      <c r="HBE3" s="163"/>
      <c r="HBF3" s="163"/>
      <c r="HBG3" s="163"/>
      <c r="HBH3" s="163"/>
      <c r="HBI3" s="163"/>
      <c r="HBJ3" s="163"/>
      <c r="HBK3" s="163"/>
      <c r="HBL3" s="163"/>
      <c r="HBM3" s="163"/>
      <c r="HBN3" s="163"/>
      <c r="HBO3" s="163"/>
      <c r="HBP3" s="163"/>
      <c r="HBQ3" s="163"/>
      <c r="HBR3" s="163"/>
      <c r="HBS3" s="163"/>
      <c r="HBT3" s="163"/>
      <c r="HBU3" s="163"/>
      <c r="HBV3" s="163"/>
      <c r="HBW3" s="163"/>
      <c r="HBX3" s="163"/>
      <c r="HBY3" s="163"/>
      <c r="HBZ3" s="163"/>
      <c r="HCA3" s="163"/>
      <c r="HCB3" s="163"/>
      <c r="HCC3" s="163"/>
      <c r="HCD3" s="163"/>
      <c r="HCE3" s="163"/>
      <c r="HCF3" s="163"/>
      <c r="HCG3" s="163"/>
      <c r="HCH3" s="163"/>
      <c r="HCI3" s="163"/>
      <c r="HCJ3" s="163"/>
      <c r="HCK3" s="163"/>
      <c r="HCL3" s="163"/>
      <c r="HCM3" s="163"/>
      <c r="HCN3" s="163"/>
      <c r="HCO3" s="163"/>
      <c r="HCP3" s="163"/>
      <c r="HCQ3" s="163"/>
      <c r="HCR3" s="163"/>
      <c r="HCS3" s="163"/>
      <c r="HCT3" s="163"/>
      <c r="HCU3" s="163"/>
      <c r="HCV3" s="163"/>
      <c r="HCW3" s="163"/>
      <c r="HCX3" s="163"/>
      <c r="HCY3" s="163"/>
      <c r="HCZ3" s="163"/>
      <c r="HDA3" s="163"/>
      <c r="HDB3" s="163"/>
      <c r="HDC3" s="163"/>
      <c r="HDD3" s="163"/>
      <c r="HDE3" s="163"/>
      <c r="HDF3" s="163"/>
      <c r="HDG3" s="163"/>
      <c r="HDH3" s="163"/>
      <c r="HDI3" s="163"/>
      <c r="HDJ3" s="163"/>
      <c r="HDK3" s="163"/>
      <c r="HDL3" s="163"/>
      <c r="HDM3" s="163"/>
      <c r="HDN3" s="163"/>
      <c r="HDO3" s="163"/>
      <c r="HDP3" s="163"/>
      <c r="HDQ3" s="163"/>
      <c r="HDR3" s="163"/>
      <c r="HDS3" s="163"/>
      <c r="HDT3" s="163"/>
      <c r="HDU3" s="163"/>
      <c r="HDV3" s="163"/>
      <c r="HDW3" s="163"/>
      <c r="HDX3" s="163"/>
      <c r="HDY3" s="163"/>
      <c r="HDZ3" s="163"/>
      <c r="HEA3" s="163"/>
      <c r="HEB3" s="163"/>
      <c r="HEC3" s="163"/>
      <c r="HED3" s="163"/>
      <c r="HEE3" s="163"/>
      <c r="HEF3" s="163"/>
      <c r="HEG3" s="163"/>
      <c r="HEH3" s="163"/>
      <c r="HEI3" s="163"/>
      <c r="HEJ3" s="163"/>
      <c r="HEK3" s="163"/>
      <c r="HEL3" s="163"/>
      <c r="HEM3" s="163"/>
      <c r="HEN3" s="163"/>
      <c r="HEO3" s="163"/>
      <c r="HEP3" s="163"/>
      <c r="HEQ3" s="163"/>
      <c r="HER3" s="163"/>
      <c r="HES3" s="163"/>
      <c r="HET3" s="163"/>
      <c r="HEU3" s="163"/>
      <c r="HEV3" s="163"/>
      <c r="HEW3" s="163"/>
      <c r="HEX3" s="163"/>
      <c r="HEY3" s="163"/>
      <c r="HEZ3" s="163"/>
      <c r="HFA3" s="163"/>
      <c r="HFB3" s="163"/>
      <c r="HFC3" s="163"/>
      <c r="HFD3" s="163"/>
      <c r="HFE3" s="163"/>
      <c r="HFF3" s="163"/>
      <c r="HFG3" s="163"/>
      <c r="HFH3" s="163"/>
      <c r="HFI3" s="163"/>
      <c r="HFJ3" s="163"/>
      <c r="HFK3" s="163"/>
      <c r="HFL3" s="163"/>
      <c r="HFM3" s="163"/>
      <c r="HFN3" s="163"/>
      <c r="HFO3" s="163"/>
      <c r="HFP3" s="163"/>
      <c r="HFQ3" s="163"/>
      <c r="HFR3" s="163"/>
      <c r="HFS3" s="163"/>
      <c r="HFT3" s="163"/>
      <c r="HFU3" s="163"/>
      <c r="HFV3" s="163"/>
      <c r="HFW3" s="163"/>
      <c r="HFX3" s="163"/>
      <c r="HFY3" s="163"/>
      <c r="HFZ3" s="163"/>
      <c r="HGA3" s="163"/>
      <c r="HGB3" s="163"/>
      <c r="HGC3" s="163"/>
      <c r="HGD3" s="163"/>
      <c r="HGE3" s="163"/>
      <c r="HGF3" s="163"/>
      <c r="HGG3" s="163"/>
      <c r="HGH3" s="163"/>
      <c r="HGI3" s="163"/>
      <c r="HGJ3" s="163"/>
      <c r="HGK3" s="163"/>
      <c r="HGL3" s="163"/>
      <c r="HGM3" s="163"/>
      <c r="HGN3" s="163"/>
      <c r="HGO3" s="163"/>
      <c r="HGP3" s="163"/>
      <c r="HGQ3" s="163"/>
      <c r="HGR3" s="163"/>
      <c r="HGS3" s="163"/>
      <c r="HGT3" s="163"/>
      <c r="HGU3" s="163"/>
      <c r="HGV3" s="163"/>
      <c r="HGW3" s="163"/>
      <c r="HGX3" s="163"/>
      <c r="HGY3" s="163"/>
      <c r="HGZ3" s="163"/>
      <c r="HHA3" s="163"/>
      <c r="HHB3" s="163"/>
      <c r="HHC3" s="163"/>
      <c r="HHD3" s="163"/>
      <c r="HHE3" s="163"/>
      <c r="HHF3" s="163"/>
      <c r="HHG3" s="163"/>
      <c r="HHH3" s="163"/>
      <c r="HHI3" s="163"/>
      <c r="HHJ3" s="163"/>
      <c r="HHK3" s="163"/>
      <c r="HHL3" s="163"/>
      <c r="HHM3" s="163"/>
      <c r="HHN3" s="163"/>
      <c r="HHO3" s="163"/>
      <c r="HHP3" s="163"/>
      <c r="HHQ3" s="163"/>
      <c r="HHR3" s="163"/>
      <c r="HHS3" s="163"/>
      <c r="HHT3" s="163"/>
      <c r="HHU3" s="163"/>
      <c r="HHV3" s="163"/>
      <c r="HHW3" s="163"/>
      <c r="HHX3" s="163"/>
      <c r="HHY3" s="163"/>
      <c r="HHZ3" s="163"/>
      <c r="HIA3" s="163"/>
      <c r="HIB3" s="163"/>
      <c r="HIC3" s="163"/>
      <c r="HID3" s="163"/>
      <c r="HIE3" s="163"/>
      <c r="HIF3" s="163"/>
      <c r="HIG3" s="163"/>
      <c r="HIH3" s="163"/>
      <c r="HII3" s="163"/>
      <c r="HIJ3" s="163"/>
      <c r="HIK3" s="163"/>
      <c r="HIL3" s="163"/>
      <c r="HIM3" s="163"/>
      <c r="HIN3" s="163"/>
      <c r="HIO3" s="163"/>
      <c r="HIP3" s="163"/>
      <c r="HIQ3" s="163"/>
      <c r="HIR3" s="163"/>
      <c r="HIS3" s="163"/>
      <c r="HIT3" s="163"/>
      <c r="HIU3" s="163"/>
      <c r="HIV3" s="163"/>
      <c r="HIW3" s="163"/>
      <c r="HIX3" s="163"/>
      <c r="HIY3" s="163"/>
      <c r="HIZ3" s="163"/>
      <c r="HJA3" s="163"/>
      <c r="HJB3" s="163"/>
      <c r="HJC3" s="163"/>
      <c r="HJD3" s="163"/>
      <c r="HJE3" s="163"/>
      <c r="HJF3" s="163"/>
      <c r="HJG3" s="163"/>
      <c r="HJH3" s="163"/>
      <c r="HJI3" s="163"/>
      <c r="HJJ3" s="163"/>
      <c r="HJK3" s="163"/>
      <c r="HJL3" s="163"/>
      <c r="HJM3" s="163"/>
      <c r="HJN3" s="163"/>
      <c r="HJO3" s="163"/>
      <c r="HJP3" s="163"/>
      <c r="HJQ3" s="163"/>
      <c r="HJR3" s="163"/>
      <c r="HJS3" s="163"/>
      <c r="HJT3" s="163"/>
      <c r="HJU3" s="163"/>
      <c r="HJV3" s="163"/>
      <c r="HJW3" s="163"/>
      <c r="HJX3" s="163"/>
      <c r="HJY3" s="163"/>
      <c r="HJZ3" s="163"/>
      <c r="HKA3" s="163"/>
      <c r="HKB3" s="163"/>
      <c r="HKC3" s="163"/>
      <c r="HKD3" s="163"/>
      <c r="HKE3" s="163"/>
      <c r="HKF3" s="163"/>
      <c r="HKG3" s="163"/>
      <c r="HKH3" s="163"/>
      <c r="HKI3" s="163"/>
      <c r="HKJ3" s="163"/>
      <c r="HKK3" s="163"/>
      <c r="HKL3" s="163"/>
      <c r="HKM3" s="163"/>
      <c r="HKN3" s="163"/>
      <c r="HKO3" s="163"/>
      <c r="HKP3" s="163"/>
      <c r="HKQ3" s="163"/>
      <c r="HKR3" s="163"/>
      <c r="HKS3" s="163"/>
      <c r="HKT3" s="163"/>
      <c r="HKU3" s="163"/>
      <c r="HKV3" s="163"/>
      <c r="HKW3" s="163"/>
      <c r="HKX3" s="163"/>
      <c r="HKY3" s="163"/>
      <c r="HKZ3" s="163"/>
      <c r="HLA3" s="163"/>
      <c r="HLB3" s="163"/>
      <c r="HLC3" s="163"/>
      <c r="HLD3" s="163"/>
      <c r="HLE3" s="163"/>
      <c r="HLF3" s="163"/>
      <c r="HLG3" s="163"/>
      <c r="HLH3" s="163"/>
      <c r="HLI3" s="163"/>
      <c r="HLJ3" s="163"/>
      <c r="HLK3" s="163"/>
      <c r="HLL3" s="163"/>
      <c r="HLM3" s="163"/>
      <c r="HLN3" s="163"/>
      <c r="HLO3" s="163"/>
      <c r="HLP3" s="163"/>
      <c r="HLQ3" s="163"/>
      <c r="HLR3" s="163"/>
      <c r="HLS3" s="163"/>
      <c r="HLT3" s="163"/>
      <c r="HLU3" s="163"/>
      <c r="HLV3" s="163"/>
      <c r="HLW3" s="163"/>
      <c r="HLX3" s="163"/>
      <c r="HLY3" s="163"/>
      <c r="HLZ3" s="163"/>
      <c r="HMA3" s="163"/>
      <c r="HMB3" s="163"/>
      <c r="HMC3" s="163"/>
      <c r="HMD3" s="163"/>
      <c r="HME3" s="163"/>
      <c r="HMF3" s="163"/>
      <c r="HMG3" s="163"/>
      <c r="HMH3" s="163"/>
      <c r="HMI3" s="163"/>
      <c r="HMJ3" s="163"/>
      <c r="HMK3" s="163"/>
      <c r="HML3" s="163"/>
      <c r="HMM3" s="163"/>
      <c r="HMN3" s="163"/>
      <c r="HMO3" s="163"/>
      <c r="HMP3" s="163"/>
      <c r="HMQ3" s="163"/>
      <c r="HMR3" s="163"/>
      <c r="HMS3" s="163"/>
      <c r="HMT3" s="163"/>
      <c r="HMU3" s="163"/>
      <c r="HMV3" s="163"/>
      <c r="HMW3" s="163"/>
      <c r="HMX3" s="163"/>
      <c r="HMY3" s="163"/>
      <c r="HMZ3" s="163"/>
      <c r="HNA3" s="163"/>
      <c r="HNB3" s="163"/>
      <c r="HNC3" s="163"/>
      <c r="HND3" s="163"/>
      <c r="HNE3" s="163"/>
      <c r="HNF3" s="163"/>
      <c r="HNG3" s="163"/>
      <c r="HNH3" s="163"/>
      <c r="HNI3" s="163"/>
      <c r="HNJ3" s="163"/>
      <c r="HNK3" s="163"/>
      <c r="HNL3" s="163"/>
      <c r="HNM3" s="163"/>
      <c r="HNN3" s="163"/>
      <c r="HNO3" s="163"/>
      <c r="HNP3" s="163"/>
      <c r="HNQ3" s="163"/>
      <c r="HNR3" s="163"/>
      <c r="HNS3" s="163"/>
      <c r="HNT3" s="163"/>
      <c r="HNU3" s="163"/>
      <c r="HNV3" s="163"/>
      <c r="HNW3" s="163"/>
      <c r="HNX3" s="163"/>
      <c r="HNY3" s="163"/>
      <c r="HNZ3" s="163"/>
      <c r="HOA3" s="163"/>
      <c r="HOB3" s="163"/>
      <c r="HOC3" s="163"/>
      <c r="HOD3" s="163"/>
      <c r="HOE3" s="163"/>
      <c r="HOF3" s="163"/>
      <c r="HOG3" s="163"/>
      <c r="HOH3" s="163"/>
      <c r="HOI3" s="163"/>
      <c r="HOJ3" s="163"/>
      <c r="HOK3" s="163"/>
      <c r="HOL3" s="163"/>
      <c r="HOM3" s="163"/>
      <c r="HON3" s="163"/>
      <c r="HOO3" s="163"/>
      <c r="HOP3" s="163"/>
      <c r="HOQ3" s="163"/>
      <c r="HOR3" s="163"/>
      <c r="HOS3" s="163"/>
      <c r="HOT3" s="163"/>
      <c r="HOU3" s="163"/>
      <c r="HOV3" s="163"/>
      <c r="HOW3" s="163"/>
      <c r="HOX3" s="163"/>
      <c r="HOY3" s="163"/>
      <c r="HOZ3" s="163"/>
      <c r="HPA3" s="163"/>
      <c r="HPB3" s="163"/>
      <c r="HPC3" s="163"/>
      <c r="HPD3" s="163"/>
      <c r="HPE3" s="163"/>
      <c r="HPF3" s="163"/>
      <c r="HPG3" s="163"/>
      <c r="HPH3" s="163"/>
      <c r="HPI3" s="163"/>
      <c r="HPJ3" s="163"/>
      <c r="HPK3" s="163"/>
      <c r="HPL3" s="163"/>
      <c r="HPM3" s="163"/>
      <c r="HPN3" s="163"/>
      <c r="HPO3" s="163"/>
      <c r="HPP3" s="163"/>
      <c r="HPQ3" s="163"/>
      <c r="HPR3" s="163"/>
      <c r="HPS3" s="163"/>
      <c r="HPT3" s="163"/>
      <c r="HPU3" s="163"/>
      <c r="HPV3" s="163"/>
      <c r="HPW3" s="163"/>
      <c r="HPX3" s="163"/>
      <c r="HPY3" s="163"/>
      <c r="HPZ3" s="163"/>
      <c r="HQA3" s="163"/>
      <c r="HQB3" s="163"/>
      <c r="HQC3" s="163"/>
      <c r="HQD3" s="163"/>
      <c r="HQE3" s="163"/>
      <c r="HQF3" s="163"/>
      <c r="HQG3" s="163"/>
      <c r="HQH3" s="163"/>
      <c r="HQI3" s="163"/>
      <c r="HQJ3" s="163"/>
      <c r="HQK3" s="163"/>
      <c r="HQL3" s="163"/>
      <c r="HQM3" s="163"/>
      <c r="HQN3" s="163"/>
      <c r="HQO3" s="163"/>
      <c r="HQP3" s="163"/>
      <c r="HQQ3" s="163"/>
      <c r="HQR3" s="163"/>
      <c r="HQS3" s="163"/>
      <c r="HQT3" s="163"/>
      <c r="HQU3" s="163"/>
      <c r="HQV3" s="163"/>
      <c r="HQW3" s="163"/>
      <c r="HQX3" s="163"/>
      <c r="HQY3" s="163"/>
      <c r="HQZ3" s="163"/>
      <c r="HRA3" s="163"/>
      <c r="HRB3" s="163"/>
      <c r="HRC3" s="163"/>
      <c r="HRD3" s="163"/>
      <c r="HRE3" s="163"/>
      <c r="HRF3" s="163"/>
      <c r="HRG3" s="163"/>
      <c r="HRH3" s="163"/>
      <c r="HRI3" s="163"/>
      <c r="HRJ3" s="163"/>
      <c r="HRK3" s="163"/>
      <c r="HRL3" s="163"/>
      <c r="HRM3" s="163"/>
      <c r="HRN3" s="163"/>
      <c r="HRO3" s="163"/>
      <c r="HRP3" s="163"/>
      <c r="HRQ3" s="163"/>
      <c r="HRR3" s="163"/>
      <c r="HRS3" s="163"/>
      <c r="HRT3" s="163"/>
      <c r="HRU3" s="163"/>
      <c r="HRV3" s="163"/>
      <c r="HRW3" s="163"/>
      <c r="HRX3" s="163"/>
      <c r="HRY3" s="163"/>
      <c r="HRZ3" s="163"/>
      <c r="HSA3" s="163"/>
      <c r="HSB3" s="163"/>
      <c r="HSC3" s="163"/>
      <c r="HSD3" s="163"/>
      <c r="HSE3" s="163"/>
      <c r="HSF3" s="163"/>
      <c r="HSG3" s="163"/>
      <c r="HSH3" s="163"/>
      <c r="HSI3" s="163"/>
      <c r="HSJ3" s="163"/>
      <c r="HSK3" s="163"/>
      <c r="HSL3" s="163"/>
      <c r="HSM3" s="163"/>
      <c r="HSN3" s="163"/>
      <c r="HSO3" s="163"/>
      <c r="HSP3" s="163"/>
      <c r="HSQ3" s="163"/>
      <c r="HSR3" s="163"/>
      <c r="HSS3" s="163"/>
      <c r="HST3" s="163"/>
      <c r="HSU3" s="163"/>
      <c r="HSV3" s="163"/>
      <c r="HSW3" s="163"/>
      <c r="HSX3" s="163"/>
      <c r="HSY3" s="163"/>
      <c r="HSZ3" s="163"/>
      <c r="HTA3" s="163"/>
      <c r="HTB3" s="163"/>
      <c r="HTC3" s="163"/>
      <c r="HTD3" s="163"/>
      <c r="HTE3" s="163"/>
      <c r="HTF3" s="163"/>
      <c r="HTG3" s="163"/>
      <c r="HTH3" s="163"/>
      <c r="HTI3" s="163"/>
      <c r="HTJ3" s="163"/>
      <c r="HTK3" s="163"/>
      <c r="HTL3" s="163"/>
      <c r="HTM3" s="163"/>
      <c r="HTN3" s="163"/>
      <c r="HTO3" s="163"/>
      <c r="HTP3" s="163"/>
      <c r="HTQ3" s="163"/>
      <c r="HTR3" s="163"/>
      <c r="HTS3" s="163"/>
      <c r="HTT3" s="163"/>
      <c r="HTU3" s="163"/>
      <c r="HTV3" s="163"/>
      <c r="HTW3" s="163"/>
      <c r="HTX3" s="163"/>
      <c r="HTY3" s="163"/>
      <c r="HTZ3" s="163"/>
      <c r="HUA3" s="163"/>
      <c r="HUB3" s="163"/>
      <c r="HUC3" s="163"/>
      <c r="HUD3" s="163"/>
      <c r="HUE3" s="163"/>
      <c r="HUF3" s="163"/>
      <c r="HUG3" s="163"/>
      <c r="HUH3" s="163"/>
      <c r="HUI3" s="163"/>
      <c r="HUJ3" s="163"/>
      <c r="HUK3" s="163"/>
      <c r="HUL3" s="163"/>
      <c r="HUM3" s="163"/>
      <c r="HUN3" s="163"/>
      <c r="HUO3" s="163"/>
      <c r="HUP3" s="163"/>
      <c r="HUQ3" s="163"/>
      <c r="HUR3" s="163"/>
      <c r="HUS3" s="163"/>
      <c r="HUT3" s="163"/>
      <c r="HUU3" s="163"/>
      <c r="HUV3" s="163"/>
      <c r="HUW3" s="163"/>
      <c r="HUX3" s="163"/>
      <c r="HUY3" s="163"/>
      <c r="HUZ3" s="163"/>
      <c r="HVA3" s="163"/>
      <c r="HVB3" s="163"/>
      <c r="HVC3" s="163"/>
      <c r="HVD3" s="163"/>
      <c r="HVE3" s="163"/>
      <c r="HVF3" s="163"/>
      <c r="HVG3" s="163"/>
      <c r="HVH3" s="163"/>
      <c r="HVI3" s="163"/>
      <c r="HVJ3" s="163"/>
      <c r="HVK3" s="163"/>
      <c r="HVL3" s="163"/>
      <c r="HVM3" s="163"/>
      <c r="HVN3" s="163"/>
      <c r="HVO3" s="163"/>
      <c r="HVP3" s="163"/>
      <c r="HVQ3" s="163"/>
      <c r="HVR3" s="163"/>
      <c r="HVS3" s="163"/>
      <c r="HVT3" s="163"/>
      <c r="HVU3" s="163"/>
      <c r="HVV3" s="163"/>
      <c r="HVW3" s="163"/>
      <c r="HVX3" s="163"/>
      <c r="HVY3" s="163"/>
      <c r="HVZ3" s="163"/>
      <c r="HWA3" s="163"/>
      <c r="HWB3" s="163"/>
      <c r="HWC3" s="163"/>
      <c r="HWD3" s="163"/>
      <c r="HWE3" s="163"/>
      <c r="HWF3" s="163"/>
      <c r="HWG3" s="163"/>
      <c r="HWH3" s="163"/>
      <c r="HWI3" s="163"/>
      <c r="HWJ3" s="163"/>
      <c r="HWK3" s="163"/>
      <c r="HWL3" s="163"/>
      <c r="HWM3" s="163"/>
      <c r="HWN3" s="163"/>
      <c r="HWO3" s="163"/>
      <c r="HWP3" s="163"/>
      <c r="HWQ3" s="163"/>
      <c r="HWR3" s="163"/>
      <c r="HWS3" s="163"/>
      <c r="HWT3" s="163"/>
      <c r="HWU3" s="163"/>
      <c r="HWV3" s="163"/>
      <c r="HWW3" s="163"/>
      <c r="HWX3" s="163"/>
      <c r="HWY3" s="163"/>
      <c r="HWZ3" s="163"/>
      <c r="HXA3" s="163"/>
      <c r="HXB3" s="163"/>
      <c r="HXC3" s="163"/>
      <c r="HXD3" s="163"/>
      <c r="HXE3" s="163"/>
      <c r="HXF3" s="163"/>
      <c r="HXG3" s="163"/>
      <c r="HXH3" s="163"/>
      <c r="HXI3" s="163"/>
      <c r="HXJ3" s="163"/>
      <c r="HXK3" s="163"/>
      <c r="HXL3" s="163"/>
      <c r="HXM3" s="163"/>
      <c r="HXN3" s="163"/>
      <c r="HXO3" s="163"/>
      <c r="HXP3" s="163"/>
      <c r="HXQ3" s="163"/>
      <c r="HXR3" s="163"/>
      <c r="HXS3" s="163"/>
      <c r="HXT3" s="163"/>
      <c r="HXU3" s="163"/>
      <c r="HXV3" s="163"/>
      <c r="HXW3" s="163"/>
      <c r="HXX3" s="163"/>
      <c r="HXY3" s="163"/>
      <c r="HXZ3" s="163"/>
      <c r="HYA3" s="163"/>
      <c r="HYB3" s="163"/>
      <c r="HYC3" s="163"/>
      <c r="HYD3" s="163"/>
      <c r="HYE3" s="163"/>
      <c r="HYF3" s="163"/>
      <c r="HYG3" s="163"/>
      <c r="HYH3" s="163"/>
      <c r="HYI3" s="163"/>
      <c r="HYJ3" s="163"/>
      <c r="HYK3" s="163"/>
      <c r="HYL3" s="163"/>
      <c r="HYM3" s="163"/>
      <c r="HYN3" s="163"/>
      <c r="HYO3" s="163"/>
      <c r="HYP3" s="163"/>
      <c r="HYQ3" s="163"/>
      <c r="HYR3" s="163"/>
      <c r="HYS3" s="163"/>
      <c r="HYT3" s="163"/>
      <c r="HYU3" s="163"/>
      <c r="HYV3" s="163"/>
      <c r="HYW3" s="163"/>
      <c r="HYX3" s="163"/>
      <c r="HYY3" s="163"/>
      <c r="HYZ3" s="163"/>
      <c r="HZA3" s="163"/>
      <c r="HZB3" s="163"/>
      <c r="HZC3" s="163"/>
      <c r="HZD3" s="163"/>
      <c r="HZE3" s="163"/>
      <c r="HZF3" s="163"/>
      <c r="HZG3" s="163"/>
      <c r="HZH3" s="163"/>
      <c r="HZI3" s="163"/>
      <c r="HZJ3" s="163"/>
      <c r="HZK3" s="163"/>
      <c r="HZL3" s="163"/>
      <c r="HZM3" s="163"/>
      <c r="HZN3" s="163"/>
      <c r="HZO3" s="163"/>
      <c r="HZP3" s="163"/>
      <c r="HZQ3" s="163"/>
      <c r="HZR3" s="163"/>
      <c r="HZS3" s="163"/>
      <c r="HZT3" s="163"/>
      <c r="HZU3" s="163"/>
      <c r="HZV3" s="163"/>
      <c r="HZW3" s="163"/>
      <c r="HZX3" s="163"/>
      <c r="HZY3" s="163"/>
      <c r="HZZ3" s="163"/>
      <c r="IAA3" s="163"/>
      <c r="IAB3" s="163"/>
      <c r="IAC3" s="163"/>
      <c r="IAD3" s="163"/>
      <c r="IAE3" s="163"/>
      <c r="IAF3" s="163"/>
      <c r="IAG3" s="163"/>
      <c r="IAH3" s="163"/>
      <c r="IAI3" s="163"/>
      <c r="IAJ3" s="163"/>
      <c r="IAK3" s="163"/>
      <c r="IAL3" s="163"/>
      <c r="IAM3" s="163"/>
      <c r="IAN3" s="163"/>
      <c r="IAO3" s="163"/>
      <c r="IAP3" s="163"/>
      <c r="IAQ3" s="163"/>
      <c r="IAR3" s="163"/>
      <c r="IAS3" s="163"/>
      <c r="IAT3" s="163"/>
      <c r="IAU3" s="163"/>
      <c r="IAV3" s="163"/>
      <c r="IAW3" s="163"/>
      <c r="IAX3" s="163"/>
      <c r="IAY3" s="163"/>
      <c r="IAZ3" s="163"/>
      <c r="IBA3" s="163"/>
      <c r="IBB3" s="163"/>
      <c r="IBC3" s="163"/>
      <c r="IBD3" s="163"/>
      <c r="IBE3" s="163"/>
      <c r="IBF3" s="163"/>
      <c r="IBG3" s="163"/>
      <c r="IBH3" s="163"/>
      <c r="IBI3" s="163"/>
      <c r="IBJ3" s="163"/>
      <c r="IBK3" s="163"/>
      <c r="IBL3" s="163"/>
      <c r="IBM3" s="163"/>
      <c r="IBN3" s="163"/>
      <c r="IBO3" s="163"/>
      <c r="IBP3" s="163"/>
      <c r="IBQ3" s="163"/>
      <c r="IBR3" s="163"/>
      <c r="IBS3" s="163"/>
      <c r="IBT3" s="163"/>
      <c r="IBU3" s="163"/>
      <c r="IBV3" s="163"/>
      <c r="IBW3" s="163"/>
      <c r="IBX3" s="163"/>
      <c r="IBY3" s="163"/>
      <c r="IBZ3" s="163"/>
      <c r="ICA3" s="163"/>
      <c r="ICB3" s="163"/>
      <c r="ICC3" s="163"/>
      <c r="ICD3" s="163"/>
      <c r="ICE3" s="163"/>
      <c r="ICF3" s="163"/>
      <c r="ICG3" s="163"/>
      <c r="ICH3" s="163"/>
      <c r="ICI3" s="163"/>
      <c r="ICJ3" s="163"/>
      <c r="ICK3" s="163"/>
      <c r="ICL3" s="163"/>
      <c r="ICM3" s="163"/>
      <c r="ICN3" s="163"/>
      <c r="ICO3" s="163"/>
      <c r="ICP3" s="163"/>
      <c r="ICQ3" s="163"/>
      <c r="ICR3" s="163"/>
      <c r="ICS3" s="163"/>
      <c r="ICT3" s="163"/>
      <c r="ICU3" s="163"/>
      <c r="ICV3" s="163"/>
      <c r="ICW3" s="163"/>
      <c r="ICX3" s="163"/>
      <c r="ICY3" s="163"/>
      <c r="ICZ3" s="163"/>
      <c r="IDA3" s="163"/>
      <c r="IDB3" s="163"/>
      <c r="IDC3" s="163"/>
      <c r="IDD3" s="163"/>
      <c r="IDE3" s="163"/>
      <c r="IDF3" s="163"/>
      <c r="IDG3" s="163"/>
      <c r="IDH3" s="163"/>
      <c r="IDI3" s="163"/>
      <c r="IDJ3" s="163"/>
      <c r="IDK3" s="163"/>
      <c r="IDL3" s="163"/>
      <c r="IDM3" s="163"/>
      <c r="IDN3" s="163"/>
      <c r="IDO3" s="163"/>
      <c r="IDP3" s="163"/>
      <c r="IDQ3" s="163"/>
      <c r="IDR3" s="163"/>
      <c r="IDS3" s="163"/>
      <c r="IDT3" s="163"/>
      <c r="IDU3" s="163"/>
      <c r="IDV3" s="163"/>
      <c r="IDW3" s="163"/>
      <c r="IDX3" s="163"/>
      <c r="IDY3" s="163"/>
      <c r="IDZ3" s="163"/>
      <c r="IEA3" s="163"/>
      <c r="IEB3" s="163"/>
      <c r="IEC3" s="163"/>
      <c r="IED3" s="163"/>
      <c r="IEE3" s="163"/>
      <c r="IEF3" s="163"/>
      <c r="IEG3" s="163"/>
      <c r="IEH3" s="163"/>
      <c r="IEI3" s="163"/>
      <c r="IEJ3" s="163"/>
      <c r="IEK3" s="163"/>
      <c r="IEL3" s="163"/>
      <c r="IEM3" s="163"/>
      <c r="IEN3" s="163"/>
      <c r="IEO3" s="163"/>
      <c r="IEP3" s="163"/>
      <c r="IEQ3" s="163"/>
      <c r="IER3" s="163"/>
      <c r="IES3" s="163"/>
      <c r="IET3" s="163"/>
      <c r="IEU3" s="163"/>
      <c r="IEV3" s="163"/>
      <c r="IEW3" s="163"/>
      <c r="IEX3" s="163"/>
      <c r="IEY3" s="163"/>
      <c r="IEZ3" s="163"/>
      <c r="IFA3" s="163"/>
      <c r="IFB3" s="163"/>
      <c r="IFC3" s="163"/>
      <c r="IFD3" s="163"/>
      <c r="IFE3" s="163"/>
      <c r="IFF3" s="163"/>
      <c r="IFG3" s="163"/>
      <c r="IFH3" s="163"/>
      <c r="IFI3" s="163"/>
      <c r="IFJ3" s="163"/>
      <c r="IFK3" s="163"/>
      <c r="IFL3" s="163"/>
      <c r="IFM3" s="163"/>
      <c r="IFN3" s="163"/>
      <c r="IFO3" s="163"/>
      <c r="IFP3" s="163"/>
      <c r="IFQ3" s="163"/>
      <c r="IFR3" s="163"/>
      <c r="IFS3" s="163"/>
      <c r="IFT3" s="163"/>
      <c r="IFU3" s="163"/>
      <c r="IFV3" s="163"/>
      <c r="IFW3" s="163"/>
      <c r="IFX3" s="163"/>
      <c r="IFY3" s="163"/>
      <c r="IFZ3" s="163"/>
      <c r="IGA3" s="163"/>
      <c r="IGB3" s="163"/>
      <c r="IGC3" s="163"/>
      <c r="IGD3" s="163"/>
      <c r="IGE3" s="163"/>
      <c r="IGF3" s="163"/>
      <c r="IGG3" s="163"/>
      <c r="IGH3" s="163"/>
      <c r="IGI3" s="163"/>
      <c r="IGJ3" s="163"/>
      <c r="IGK3" s="163"/>
      <c r="IGL3" s="163"/>
      <c r="IGM3" s="163"/>
      <c r="IGN3" s="163"/>
      <c r="IGO3" s="163"/>
      <c r="IGP3" s="163"/>
      <c r="IGQ3" s="163"/>
      <c r="IGR3" s="163"/>
      <c r="IGS3" s="163"/>
      <c r="IGT3" s="163"/>
      <c r="IGU3" s="163"/>
      <c r="IGV3" s="163"/>
      <c r="IGW3" s="163"/>
      <c r="IGX3" s="163"/>
      <c r="IGY3" s="163"/>
      <c r="IGZ3" s="163"/>
      <c r="IHA3" s="163"/>
      <c r="IHB3" s="163"/>
      <c r="IHC3" s="163"/>
      <c r="IHD3" s="163"/>
      <c r="IHE3" s="163"/>
      <c r="IHF3" s="163"/>
      <c r="IHG3" s="163"/>
      <c r="IHH3" s="163"/>
      <c r="IHI3" s="163"/>
      <c r="IHJ3" s="163"/>
      <c r="IHK3" s="163"/>
      <c r="IHL3" s="163"/>
      <c r="IHM3" s="163"/>
      <c r="IHN3" s="163"/>
      <c r="IHO3" s="163"/>
      <c r="IHP3" s="163"/>
      <c r="IHQ3" s="163"/>
      <c r="IHR3" s="163"/>
      <c r="IHS3" s="163"/>
      <c r="IHT3" s="163"/>
      <c r="IHU3" s="163"/>
      <c r="IHV3" s="163"/>
      <c r="IHW3" s="163"/>
      <c r="IHX3" s="163"/>
      <c r="IHY3" s="163"/>
      <c r="IHZ3" s="163"/>
      <c r="IIA3" s="163"/>
      <c r="IIB3" s="163"/>
      <c r="IIC3" s="163"/>
      <c r="IID3" s="163"/>
      <c r="IIE3" s="163"/>
      <c r="IIF3" s="163"/>
      <c r="IIG3" s="163"/>
      <c r="IIH3" s="163"/>
      <c r="III3" s="163"/>
      <c r="IIJ3" s="163"/>
      <c r="IIK3" s="163"/>
      <c r="IIL3" s="163"/>
      <c r="IIM3" s="163"/>
      <c r="IIN3" s="163"/>
      <c r="IIO3" s="163"/>
      <c r="IIP3" s="163"/>
      <c r="IIQ3" s="163"/>
      <c r="IIR3" s="163"/>
      <c r="IIS3" s="163"/>
      <c r="IIT3" s="163"/>
      <c r="IIU3" s="163"/>
      <c r="IIV3" s="163"/>
      <c r="IIW3" s="163"/>
      <c r="IIX3" s="163"/>
      <c r="IIY3" s="163"/>
      <c r="IIZ3" s="163"/>
      <c r="IJA3" s="163"/>
      <c r="IJB3" s="163"/>
      <c r="IJC3" s="163"/>
      <c r="IJD3" s="163"/>
      <c r="IJE3" s="163"/>
      <c r="IJF3" s="163"/>
      <c r="IJG3" s="163"/>
      <c r="IJH3" s="163"/>
      <c r="IJI3" s="163"/>
      <c r="IJJ3" s="163"/>
      <c r="IJK3" s="163"/>
      <c r="IJL3" s="163"/>
      <c r="IJM3" s="163"/>
      <c r="IJN3" s="163"/>
      <c r="IJO3" s="163"/>
      <c r="IJP3" s="163"/>
      <c r="IJQ3" s="163"/>
      <c r="IJR3" s="163"/>
      <c r="IJS3" s="163"/>
      <c r="IJT3" s="163"/>
      <c r="IJU3" s="163"/>
      <c r="IJV3" s="163"/>
      <c r="IJW3" s="163"/>
      <c r="IJX3" s="163"/>
      <c r="IJY3" s="163"/>
      <c r="IJZ3" s="163"/>
      <c r="IKA3" s="163"/>
      <c r="IKB3" s="163"/>
      <c r="IKC3" s="163"/>
      <c r="IKD3" s="163"/>
      <c r="IKE3" s="163"/>
      <c r="IKF3" s="163"/>
      <c r="IKG3" s="163"/>
      <c r="IKH3" s="163"/>
      <c r="IKI3" s="163"/>
      <c r="IKJ3" s="163"/>
      <c r="IKK3" s="163"/>
      <c r="IKL3" s="163"/>
      <c r="IKM3" s="163"/>
      <c r="IKN3" s="163"/>
      <c r="IKO3" s="163"/>
      <c r="IKP3" s="163"/>
      <c r="IKQ3" s="163"/>
      <c r="IKR3" s="163"/>
      <c r="IKS3" s="163"/>
      <c r="IKT3" s="163"/>
      <c r="IKU3" s="163"/>
      <c r="IKV3" s="163"/>
      <c r="IKW3" s="163"/>
      <c r="IKX3" s="163"/>
      <c r="IKY3" s="163"/>
      <c r="IKZ3" s="163"/>
      <c r="ILA3" s="163"/>
      <c r="ILB3" s="163"/>
      <c r="ILC3" s="163"/>
      <c r="ILD3" s="163"/>
      <c r="ILE3" s="163"/>
      <c r="ILF3" s="163"/>
      <c r="ILG3" s="163"/>
      <c r="ILH3" s="163"/>
      <c r="ILI3" s="163"/>
      <c r="ILJ3" s="163"/>
      <c r="ILK3" s="163"/>
      <c r="ILL3" s="163"/>
      <c r="ILM3" s="163"/>
      <c r="ILN3" s="163"/>
      <c r="ILO3" s="163"/>
      <c r="ILP3" s="163"/>
      <c r="ILQ3" s="163"/>
      <c r="ILR3" s="163"/>
      <c r="ILS3" s="163"/>
      <c r="ILT3" s="163"/>
      <c r="ILU3" s="163"/>
      <c r="ILV3" s="163"/>
      <c r="ILW3" s="163"/>
      <c r="ILX3" s="163"/>
      <c r="ILY3" s="163"/>
      <c r="ILZ3" s="163"/>
      <c r="IMA3" s="163"/>
      <c r="IMB3" s="163"/>
      <c r="IMC3" s="163"/>
      <c r="IMD3" s="163"/>
      <c r="IME3" s="163"/>
      <c r="IMF3" s="163"/>
      <c r="IMG3" s="163"/>
      <c r="IMH3" s="163"/>
      <c r="IMI3" s="163"/>
      <c r="IMJ3" s="163"/>
      <c r="IMK3" s="163"/>
      <c r="IML3" s="163"/>
      <c r="IMM3" s="163"/>
      <c r="IMN3" s="163"/>
      <c r="IMO3" s="163"/>
      <c r="IMP3" s="163"/>
      <c r="IMQ3" s="163"/>
      <c r="IMR3" s="163"/>
      <c r="IMS3" s="163"/>
      <c r="IMT3" s="163"/>
      <c r="IMU3" s="163"/>
      <c r="IMV3" s="163"/>
      <c r="IMW3" s="163"/>
      <c r="IMX3" s="163"/>
      <c r="IMY3" s="163"/>
      <c r="IMZ3" s="163"/>
      <c r="INA3" s="163"/>
      <c r="INB3" s="163"/>
      <c r="INC3" s="163"/>
      <c r="IND3" s="163"/>
      <c r="INE3" s="163"/>
      <c r="INF3" s="163"/>
      <c r="ING3" s="163"/>
      <c r="INH3" s="163"/>
      <c r="INI3" s="163"/>
      <c r="INJ3" s="163"/>
      <c r="INK3" s="163"/>
      <c r="INL3" s="163"/>
      <c r="INM3" s="163"/>
      <c r="INN3" s="163"/>
      <c r="INO3" s="163"/>
      <c r="INP3" s="163"/>
      <c r="INQ3" s="163"/>
      <c r="INR3" s="163"/>
      <c r="INS3" s="163"/>
      <c r="INT3" s="163"/>
      <c r="INU3" s="163"/>
      <c r="INV3" s="163"/>
      <c r="INW3" s="163"/>
      <c r="INX3" s="163"/>
      <c r="INY3" s="163"/>
      <c r="INZ3" s="163"/>
      <c r="IOA3" s="163"/>
      <c r="IOB3" s="163"/>
      <c r="IOC3" s="163"/>
      <c r="IOD3" s="163"/>
      <c r="IOE3" s="163"/>
      <c r="IOF3" s="163"/>
      <c r="IOG3" s="163"/>
      <c r="IOH3" s="163"/>
      <c r="IOI3" s="163"/>
      <c r="IOJ3" s="163"/>
      <c r="IOK3" s="163"/>
      <c r="IOL3" s="163"/>
      <c r="IOM3" s="163"/>
      <c r="ION3" s="163"/>
      <c r="IOO3" s="163"/>
      <c r="IOP3" s="163"/>
      <c r="IOQ3" s="163"/>
      <c r="IOR3" s="163"/>
      <c r="IOS3" s="163"/>
      <c r="IOT3" s="163"/>
      <c r="IOU3" s="163"/>
      <c r="IOV3" s="163"/>
      <c r="IOW3" s="163"/>
      <c r="IOX3" s="163"/>
      <c r="IOY3" s="163"/>
      <c r="IOZ3" s="163"/>
      <c r="IPA3" s="163"/>
      <c r="IPB3" s="163"/>
      <c r="IPC3" s="163"/>
      <c r="IPD3" s="163"/>
      <c r="IPE3" s="163"/>
      <c r="IPF3" s="163"/>
      <c r="IPG3" s="163"/>
      <c r="IPH3" s="163"/>
      <c r="IPI3" s="163"/>
      <c r="IPJ3" s="163"/>
      <c r="IPK3" s="163"/>
      <c r="IPL3" s="163"/>
      <c r="IPM3" s="163"/>
      <c r="IPN3" s="163"/>
      <c r="IPO3" s="163"/>
      <c r="IPP3" s="163"/>
      <c r="IPQ3" s="163"/>
      <c r="IPR3" s="163"/>
      <c r="IPS3" s="163"/>
      <c r="IPT3" s="163"/>
      <c r="IPU3" s="163"/>
      <c r="IPV3" s="163"/>
      <c r="IPW3" s="163"/>
      <c r="IPX3" s="163"/>
      <c r="IPY3" s="163"/>
      <c r="IPZ3" s="163"/>
      <c r="IQA3" s="163"/>
      <c r="IQB3" s="163"/>
      <c r="IQC3" s="163"/>
      <c r="IQD3" s="163"/>
      <c r="IQE3" s="163"/>
      <c r="IQF3" s="163"/>
      <c r="IQG3" s="163"/>
      <c r="IQH3" s="163"/>
      <c r="IQI3" s="163"/>
      <c r="IQJ3" s="163"/>
      <c r="IQK3" s="163"/>
      <c r="IQL3" s="163"/>
      <c r="IQM3" s="163"/>
      <c r="IQN3" s="163"/>
      <c r="IQO3" s="163"/>
      <c r="IQP3" s="163"/>
      <c r="IQQ3" s="163"/>
      <c r="IQR3" s="163"/>
      <c r="IQS3" s="163"/>
      <c r="IQT3" s="163"/>
      <c r="IQU3" s="163"/>
      <c r="IQV3" s="163"/>
      <c r="IQW3" s="163"/>
      <c r="IQX3" s="163"/>
      <c r="IQY3" s="163"/>
      <c r="IQZ3" s="163"/>
      <c r="IRA3" s="163"/>
      <c r="IRB3" s="163"/>
      <c r="IRC3" s="163"/>
      <c r="IRD3" s="163"/>
      <c r="IRE3" s="163"/>
      <c r="IRF3" s="163"/>
      <c r="IRG3" s="163"/>
      <c r="IRH3" s="163"/>
      <c r="IRI3" s="163"/>
      <c r="IRJ3" s="163"/>
      <c r="IRK3" s="163"/>
      <c r="IRL3" s="163"/>
      <c r="IRM3" s="163"/>
      <c r="IRN3" s="163"/>
      <c r="IRO3" s="163"/>
      <c r="IRP3" s="163"/>
      <c r="IRQ3" s="163"/>
      <c r="IRR3" s="163"/>
      <c r="IRS3" s="163"/>
      <c r="IRT3" s="163"/>
      <c r="IRU3" s="163"/>
      <c r="IRV3" s="163"/>
      <c r="IRW3" s="163"/>
      <c r="IRX3" s="163"/>
      <c r="IRY3" s="163"/>
      <c r="IRZ3" s="163"/>
      <c r="ISA3" s="163"/>
      <c r="ISB3" s="163"/>
      <c r="ISC3" s="163"/>
      <c r="ISD3" s="163"/>
      <c r="ISE3" s="163"/>
      <c r="ISF3" s="163"/>
      <c r="ISG3" s="163"/>
      <c r="ISH3" s="163"/>
      <c r="ISI3" s="163"/>
      <c r="ISJ3" s="163"/>
      <c r="ISK3" s="163"/>
      <c r="ISL3" s="163"/>
      <c r="ISM3" s="163"/>
      <c r="ISN3" s="163"/>
      <c r="ISO3" s="163"/>
      <c r="ISP3" s="163"/>
      <c r="ISQ3" s="163"/>
      <c r="ISR3" s="163"/>
      <c r="ISS3" s="163"/>
      <c r="IST3" s="163"/>
      <c r="ISU3" s="163"/>
      <c r="ISV3" s="163"/>
      <c r="ISW3" s="163"/>
      <c r="ISX3" s="163"/>
      <c r="ISY3" s="163"/>
      <c r="ISZ3" s="163"/>
      <c r="ITA3" s="163"/>
      <c r="ITB3" s="163"/>
      <c r="ITC3" s="163"/>
      <c r="ITD3" s="163"/>
      <c r="ITE3" s="163"/>
      <c r="ITF3" s="163"/>
      <c r="ITG3" s="163"/>
      <c r="ITH3" s="163"/>
      <c r="ITI3" s="163"/>
      <c r="ITJ3" s="163"/>
      <c r="ITK3" s="163"/>
      <c r="ITL3" s="163"/>
      <c r="ITM3" s="163"/>
      <c r="ITN3" s="163"/>
      <c r="ITO3" s="163"/>
      <c r="ITP3" s="163"/>
      <c r="ITQ3" s="163"/>
      <c r="ITR3" s="163"/>
      <c r="ITS3" s="163"/>
      <c r="ITT3" s="163"/>
      <c r="ITU3" s="163"/>
      <c r="ITV3" s="163"/>
      <c r="ITW3" s="163"/>
      <c r="ITX3" s="163"/>
      <c r="ITY3" s="163"/>
      <c r="ITZ3" s="163"/>
      <c r="IUA3" s="163"/>
      <c r="IUB3" s="163"/>
      <c r="IUC3" s="163"/>
      <c r="IUD3" s="163"/>
      <c r="IUE3" s="163"/>
      <c r="IUF3" s="163"/>
      <c r="IUG3" s="163"/>
      <c r="IUH3" s="163"/>
      <c r="IUI3" s="163"/>
      <c r="IUJ3" s="163"/>
      <c r="IUK3" s="163"/>
      <c r="IUL3" s="163"/>
      <c r="IUM3" s="163"/>
      <c r="IUN3" s="163"/>
      <c r="IUO3" s="163"/>
      <c r="IUP3" s="163"/>
      <c r="IUQ3" s="163"/>
      <c r="IUR3" s="163"/>
      <c r="IUS3" s="163"/>
      <c r="IUT3" s="163"/>
      <c r="IUU3" s="163"/>
      <c r="IUV3" s="163"/>
      <c r="IUW3" s="163"/>
      <c r="IUX3" s="163"/>
      <c r="IUY3" s="163"/>
      <c r="IUZ3" s="163"/>
      <c r="IVA3" s="163"/>
      <c r="IVB3" s="163"/>
      <c r="IVC3" s="163"/>
      <c r="IVD3" s="163"/>
      <c r="IVE3" s="163"/>
      <c r="IVF3" s="163"/>
      <c r="IVG3" s="163"/>
      <c r="IVH3" s="163"/>
      <c r="IVI3" s="163"/>
      <c r="IVJ3" s="163"/>
      <c r="IVK3" s="163"/>
      <c r="IVL3" s="163"/>
      <c r="IVM3" s="163"/>
      <c r="IVN3" s="163"/>
      <c r="IVO3" s="163"/>
      <c r="IVP3" s="163"/>
      <c r="IVQ3" s="163"/>
      <c r="IVR3" s="163"/>
      <c r="IVS3" s="163"/>
      <c r="IVT3" s="163"/>
      <c r="IVU3" s="163"/>
      <c r="IVV3" s="163"/>
      <c r="IVW3" s="163"/>
      <c r="IVX3" s="163"/>
      <c r="IVY3" s="163"/>
      <c r="IVZ3" s="163"/>
      <c r="IWA3" s="163"/>
      <c r="IWB3" s="163"/>
      <c r="IWC3" s="163"/>
      <c r="IWD3" s="163"/>
      <c r="IWE3" s="163"/>
      <c r="IWF3" s="163"/>
      <c r="IWG3" s="163"/>
      <c r="IWH3" s="163"/>
      <c r="IWI3" s="163"/>
      <c r="IWJ3" s="163"/>
      <c r="IWK3" s="163"/>
      <c r="IWL3" s="163"/>
      <c r="IWM3" s="163"/>
      <c r="IWN3" s="163"/>
      <c r="IWO3" s="163"/>
      <c r="IWP3" s="163"/>
      <c r="IWQ3" s="163"/>
      <c r="IWR3" s="163"/>
      <c r="IWS3" s="163"/>
      <c r="IWT3" s="163"/>
      <c r="IWU3" s="163"/>
      <c r="IWV3" s="163"/>
      <c r="IWW3" s="163"/>
      <c r="IWX3" s="163"/>
      <c r="IWY3" s="163"/>
      <c r="IWZ3" s="163"/>
      <c r="IXA3" s="163"/>
      <c r="IXB3" s="163"/>
      <c r="IXC3" s="163"/>
      <c r="IXD3" s="163"/>
      <c r="IXE3" s="163"/>
      <c r="IXF3" s="163"/>
      <c r="IXG3" s="163"/>
      <c r="IXH3" s="163"/>
      <c r="IXI3" s="163"/>
      <c r="IXJ3" s="163"/>
      <c r="IXK3" s="163"/>
      <c r="IXL3" s="163"/>
      <c r="IXM3" s="163"/>
      <c r="IXN3" s="163"/>
      <c r="IXO3" s="163"/>
      <c r="IXP3" s="163"/>
      <c r="IXQ3" s="163"/>
      <c r="IXR3" s="163"/>
      <c r="IXS3" s="163"/>
      <c r="IXT3" s="163"/>
      <c r="IXU3" s="163"/>
      <c r="IXV3" s="163"/>
      <c r="IXW3" s="163"/>
      <c r="IXX3" s="163"/>
      <c r="IXY3" s="163"/>
      <c r="IXZ3" s="163"/>
      <c r="IYA3" s="163"/>
      <c r="IYB3" s="163"/>
      <c r="IYC3" s="163"/>
      <c r="IYD3" s="163"/>
      <c r="IYE3" s="163"/>
      <c r="IYF3" s="163"/>
      <c r="IYG3" s="163"/>
      <c r="IYH3" s="163"/>
      <c r="IYI3" s="163"/>
      <c r="IYJ3" s="163"/>
      <c r="IYK3" s="163"/>
      <c r="IYL3" s="163"/>
      <c r="IYM3" s="163"/>
      <c r="IYN3" s="163"/>
      <c r="IYO3" s="163"/>
      <c r="IYP3" s="163"/>
      <c r="IYQ3" s="163"/>
      <c r="IYR3" s="163"/>
      <c r="IYS3" s="163"/>
      <c r="IYT3" s="163"/>
      <c r="IYU3" s="163"/>
      <c r="IYV3" s="163"/>
      <c r="IYW3" s="163"/>
      <c r="IYX3" s="163"/>
      <c r="IYY3" s="163"/>
      <c r="IYZ3" s="163"/>
      <c r="IZA3" s="163"/>
      <c r="IZB3" s="163"/>
      <c r="IZC3" s="163"/>
      <c r="IZD3" s="163"/>
      <c r="IZE3" s="163"/>
      <c r="IZF3" s="163"/>
      <c r="IZG3" s="163"/>
      <c r="IZH3" s="163"/>
      <c r="IZI3" s="163"/>
      <c r="IZJ3" s="163"/>
      <c r="IZK3" s="163"/>
      <c r="IZL3" s="163"/>
      <c r="IZM3" s="163"/>
      <c r="IZN3" s="163"/>
      <c r="IZO3" s="163"/>
      <c r="IZP3" s="163"/>
      <c r="IZQ3" s="163"/>
      <c r="IZR3" s="163"/>
      <c r="IZS3" s="163"/>
      <c r="IZT3" s="163"/>
      <c r="IZU3" s="163"/>
      <c r="IZV3" s="163"/>
      <c r="IZW3" s="163"/>
      <c r="IZX3" s="163"/>
      <c r="IZY3" s="163"/>
      <c r="IZZ3" s="163"/>
      <c r="JAA3" s="163"/>
      <c r="JAB3" s="163"/>
      <c r="JAC3" s="163"/>
      <c r="JAD3" s="163"/>
      <c r="JAE3" s="163"/>
      <c r="JAF3" s="163"/>
      <c r="JAG3" s="163"/>
      <c r="JAH3" s="163"/>
      <c r="JAI3" s="163"/>
      <c r="JAJ3" s="163"/>
      <c r="JAK3" s="163"/>
      <c r="JAL3" s="163"/>
      <c r="JAM3" s="163"/>
      <c r="JAN3" s="163"/>
      <c r="JAO3" s="163"/>
      <c r="JAP3" s="163"/>
      <c r="JAQ3" s="163"/>
      <c r="JAR3" s="163"/>
      <c r="JAS3" s="163"/>
      <c r="JAT3" s="163"/>
      <c r="JAU3" s="163"/>
      <c r="JAV3" s="163"/>
      <c r="JAW3" s="163"/>
      <c r="JAX3" s="163"/>
      <c r="JAY3" s="163"/>
      <c r="JAZ3" s="163"/>
      <c r="JBA3" s="163"/>
      <c r="JBB3" s="163"/>
      <c r="JBC3" s="163"/>
      <c r="JBD3" s="163"/>
      <c r="JBE3" s="163"/>
      <c r="JBF3" s="163"/>
      <c r="JBG3" s="163"/>
      <c r="JBH3" s="163"/>
      <c r="JBI3" s="163"/>
      <c r="JBJ3" s="163"/>
      <c r="JBK3" s="163"/>
      <c r="JBL3" s="163"/>
      <c r="JBM3" s="163"/>
      <c r="JBN3" s="163"/>
      <c r="JBO3" s="163"/>
      <c r="JBP3" s="163"/>
      <c r="JBQ3" s="163"/>
      <c r="JBR3" s="163"/>
      <c r="JBS3" s="163"/>
      <c r="JBT3" s="163"/>
      <c r="JBU3" s="163"/>
      <c r="JBV3" s="163"/>
      <c r="JBW3" s="163"/>
      <c r="JBX3" s="163"/>
      <c r="JBY3" s="163"/>
      <c r="JBZ3" s="163"/>
      <c r="JCA3" s="163"/>
      <c r="JCB3" s="163"/>
      <c r="JCC3" s="163"/>
      <c r="JCD3" s="163"/>
      <c r="JCE3" s="163"/>
      <c r="JCF3" s="163"/>
      <c r="JCG3" s="163"/>
      <c r="JCH3" s="163"/>
      <c r="JCI3" s="163"/>
      <c r="JCJ3" s="163"/>
      <c r="JCK3" s="163"/>
      <c r="JCL3" s="163"/>
      <c r="JCM3" s="163"/>
      <c r="JCN3" s="163"/>
      <c r="JCO3" s="163"/>
      <c r="JCP3" s="163"/>
      <c r="JCQ3" s="163"/>
      <c r="JCR3" s="163"/>
      <c r="JCS3" s="163"/>
      <c r="JCT3" s="163"/>
      <c r="JCU3" s="163"/>
      <c r="JCV3" s="163"/>
      <c r="JCW3" s="163"/>
      <c r="JCX3" s="163"/>
      <c r="JCY3" s="163"/>
      <c r="JCZ3" s="163"/>
      <c r="JDA3" s="163"/>
      <c r="JDB3" s="163"/>
      <c r="JDC3" s="163"/>
      <c r="JDD3" s="163"/>
      <c r="JDE3" s="163"/>
      <c r="JDF3" s="163"/>
      <c r="JDG3" s="163"/>
      <c r="JDH3" s="163"/>
      <c r="JDI3" s="163"/>
      <c r="JDJ3" s="163"/>
      <c r="JDK3" s="163"/>
      <c r="JDL3" s="163"/>
      <c r="JDM3" s="163"/>
      <c r="JDN3" s="163"/>
      <c r="JDO3" s="163"/>
      <c r="JDP3" s="163"/>
      <c r="JDQ3" s="163"/>
      <c r="JDR3" s="163"/>
      <c r="JDS3" s="163"/>
      <c r="JDT3" s="163"/>
      <c r="JDU3" s="163"/>
      <c r="JDV3" s="163"/>
      <c r="JDW3" s="163"/>
      <c r="JDX3" s="163"/>
      <c r="JDY3" s="163"/>
      <c r="JDZ3" s="163"/>
      <c r="JEA3" s="163"/>
      <c r="JEB3" s="163"/>
      <c r="JEC3" s="163"/>
      <c r="JED3" s="163"/>
      <c r="JEE3" s="163"/>
      <c r="JEF3" s="163"/>
      <c r="JEG3" s="163"/>
      <c r="JEH3" s="163"/>
      <c r="JEI3" s="163"/>
      <c r="JEJ3" s="163"/>
      <c r="JEK3" s="163"/>
      <c r="JEL3" s="163"/>
      <c r="JEM3" s="163"/>
      <c r="JEN3" s="163"/>
      <c r="JEO3" s="163"/>
      <c r="JEP3" s="163"/>
      <c r="JEQ3" s="163"/>
      <c r="JER3" s="163"/>
      <c r="JES3" s="163"/>
      <c r="JET3" s="163"/>
      <c r="JEU3" s="163"/>
      <c r="JEV3" s="163"/>
      <c r="JEW3" s="163"/>
      <c r="JEX3" s="163"/>
      <c r="JEY3" s="163"/>
      <c r="JEZ3" s="163"/>
      <c r="JFA3" s="163"/>
      <c r="JFB3" s="163"/>
      <c r="JFC3" s="163"/>
      <c r="JFD3" s="163"/>
      <c r="JFE3" s="163"/>
      <c r="JFF3" s="163"/>
      <c r="JFG3" s="163"/>
      <c r="JFH3" s="163"/>
      <c r="JFI3" s="163"/>
      <c r="JFJ3" s="163"/>
      <c r="JFK3" s="163"/>
      <c r="JFL3" s="163"/>
      <c r="JFM3" s="163"/>
      <c r="JFN3" s="163"/>
      <c r="JFO3" s="163"/>
      <c r="JFP3" s="163"/>
      <c r="JFQ3" s="163"/>
      <c r="JFR3" s="163"/>
      <c r="JFS3" s="163"/>
      <c r="JFT3" s="163"/>
      <c r="JFU3" s="163"/>
      <c r="JFV3" s="163"/>
      <c r="JFW3" s="163"/>
      <c r="JFX3" s="163"/>
      <c r="JFY3" s="163"/>
      <c r="JFZ3" s="163"/>
      <c r="JGA3" s="163"/>
      <c r="JGB3" s="163"/>
      <c r="JGC3" s="163"/>
      <c r="JGD3" s="163"/>
      <c r="JGE3" s="163"/>
      <c r="JGF3" s="163"/>
      <c r="JGG3" s="163"/>
      <c r="JGH3" s="163"/>
      <c r="JGI3" s="163"/>
      <c r="JGJ3" s="163"/>
      <c r="JGK3" s="163"/>
      <c r="JGL3" s="163"/>
      <c r="JGM3" s="163"/>
      <c r="JGN3" s="163"/>
      <c r="JGO3" s="163"/>
      <c r="JGP3" s="163"/>
      <c r="JGQ3" s="163"/>
      <c r="JGR3" s="163"/>
      <c r="JGS3" s="163"/>
      <c r="JGT3" s="163"/>
      <c r="JGU3" s="163"/>
      <c r="JGV3" s="163"/>
      <c r="JGW3" s="163"/>
      <c r="JGX3" s="163"/>
      <c r="JGY3" s="163"/>
      <c r="JGZ3" s="163"/>
      <c r="JHA3" s="163"/>
      <c r="JHB3" s="163"/>
      <c r="JHC3" s="163"/>
      <c r="JHD3" s="163"/>
      <c r="JHE3" s="163"/>
      <c r="JHF3" s="163"/>
      <c r="JHG3" s="163"/>
      <c r="JHH3" s="163"/>
      <c r="JHI3" s="163"/>
      <c r="JHJ3" s="163"/>
      <c r="JHK3" s="163"/>
      <c r="JHL3" s="163"/>
      <c r="JHM3" s="163"/>
      <c r="JHN3" s="163"/>
      <c r="JHO3" s="163"/>
      <c r="JHP3" s="163"/>
      <c r="JHQ3" s="163"/>
      <c r="JHR3" s="163"/>
      <c r="JHS3" s="163"/>
      <c r="JHT3" s="163"/>
      <c r="JHU3" s="163"/>
      <c r="JHV3" s="163"/>
      <c r="JHW3" s="163"/>
      <c r="JHX3" s="163"/>
      <c r="JHY3" s="163"/>
      <c r="JHZ3" s="163"/>
      <c r="JIA3" s="163"/>
      <c r="JIB3" s="163"/>
      <c r="JIC3" s="163"/>
      <c r="JID3" s="163"/>
      <c r="JIE3" s="163"/>
      <c r="JIF3" s="163"/>
      <c r="JIG3" s="163"/>
      <c r="JIH3" s="163"/>
      <c r="JII3" s="163"/>
      <c r="JIJ3" s="163"/>
      <c r="JIK3" s="163"/>
      <c r="JIL3" s="163"/>
      <c r="JIM3" s="163"/>
      <c r="JIN3" s="163"/>
      <c r="JIO3" s="163"/>
      <c r="JIP3" s="163"/>
      <c r="JIQ3" s="163"/>
      <c r="JIR3" s="163"/>
      <c r="JIS3" s="163"/>
      <c r="JIT3" s="163"/>
      <c r="JIU3" s="163"/>
      <c r="JIV3" s="163"/>
      <c r="JIW3" s="163"/>
      <c r="JIX3" s="163"/>
      <c r="JIY3" s="163"/>
      <c r="JIZ3" s="163"/>
      <c r="JJA3" s="163"/>
      <c r="JJB3" s="163"/>
      <c r="JJC3" s="163"/>
      <c r="JJD3" s="163"/>
      <c r="JJE3" s="163"/>
      <c r="JJF3" s="163"/>
      <c r="JJG3" s="163"/>
      <c r="JJH3" s="163"/>
      <c r="JJI3" s="163"/>
      <c r="JJJ3" s="163"/>
      <c r="JJK3" s="163"/>
      <c r="JJL3" s="163"/>
      <c r="JJM3" s="163"/>
      <c r="JJN3" s="163"/>
      <c r="JJO3" s="163"/>
      <c r="JJP3" s="163"/>
      <c r="JJQ3" s="163"/>
      <c r="JJR3" s="163"/>
      <c r="JJS3" s="163"/>
      <c r="JJT3" s="163"/>
      <c r="JJU3" s="163"/>
      <c r="JJV3" s="163"/>
      <c r="JJW3" s="163"/>
      <c r="JJX3" s="163"/>
      <c r="JJY3" s="163"/>
      <c r="JJZ3" s="163"/>
      <c r="JKA3" s="163"/>
      <c r="JKB3" s="163"/>
      <c r="JKC3" s="163"/>
      <c r="JKD3" s="163"/>
      <c r="JKE3" s="163"/>
      <c r="JKF3" s="163"/>
      <c r="JKG3" s="163"/>
      <c r="JKH3" s="163"/>
      <c r="JKI3" s="163"/>
      <c r="JKJ3" s="163"/>
      <c r="JKK3" s="163"/>
      <c r="JKL3" s="163"/>
      <c r="JKM3" s="163"/>
      <c r="JKN3" s="163"/>
      <c r="JKO3" s="163"/>
      <c r="JKP3" s="163"/>
      <c r="JKQ3" s="163"/>
      <c r="JKR3" s="163"/>
      <c r="JKS3" s="163"/>
      <c r="JKT3" s="163"/>
      <c r="JKU3" s="163"/>
      <c r="JKV3" s="163"/>
      <c r="JKW3" s="163"/>
      <c r="JKX3" s="163"/>
      <c r="JKY3" s="163"/>
      <c r="JKZ3" s="163"/>
      <c r="JLA3" s="163"/>
      <c r="JLB3" s="163"/>
      <c r="JLC3" s="163"/>
      <c r="JLD3" s="163"/>
      <c r="JLE3" s="163"/>
      <c r="JLF3" s="163"/>
      <c r="JLG3" s="163"/>
      <c r="JLH3" s="163"/>
      <c r="JLI3" s="163"/>
      <c r="JLJ3" s="163"/>
      <c r="JLK3" s="163"/>
      <c r="JLL3" s="163"/>
      <c r="JLM3" s="163"/>
      <c r="JLN3" s="163"/>
      <c r="JLO3" s="163"/>
      <c r="JLP3" s="163"/>
      <c r="JLQ3" s="163"/>
      <c r="JLR3" s="163"/>
      <c r="JLS3" s="163"/>
      <c r="JLT3" s="163"/>
      <c r="JLU3" s="163"/>
      <c r="JLV3" s="163"/>
      <c r="JLW3" s="163"/>
      <c r="JLX3" s="163"/>
      <c r="JLY3" s="163"/>
      <c r="JLZ3" s="163"/>
      <c r="JMA3" s="163"/>
      <c r="JMB3" s="163"/>
      <c r="JMC3" s="163"/>
      <c r="JMD3" s="163"/>
      <c r="JME3" s="163"/>
      <c r="JMF3" s="163"/>
      <c r="JMG3" s="163"/>
      <c r="JMH3" s="163"/>
      <c r="JMI3" s="163"/>
      <c r="JMJ3" s="163"/>
      <c r="JMK3" s="163"/>
      <c r="JML3" s="163"/>
      <c r="JMM3" s="163"/>
      <c r="JMN3" s="163"/>
      <c r="JMO3" s="163"/>
      <c r="JMP3" s="163"/>
      <c r="JMQ3" s="163"/>
      <c r="JMR3" s="163"/>
      <c r="JMS3" s="163"/>
      <c r="JMT3" s="163"/>
      <c r="JMU3" s="163"/>
      <c r="JMV3" s="163"/>
      <c r="JMW3" s="163"/>
      <c r="JMX3" s="163"/>
      <c r="JMY3" s="163"/>
      <c r="JMZ3" s="163"/>
      <c r="JNA3" s="163"/>
      <c r="JNB3" s="163"/>
      <c r="JNC3" s="163"/>
      <c r="JND3" s="163"/>
      <c r="JNE3" s="163"/>
      <c r="JNF3" s="163"/>
      <c r="JNG3" s="163"/>
      <c r="JNH3" s="163"/>
      <c r="JNI3" s="163"/>
      <c r="JNJ3" s="163"/>
      <c r="JNK3" s="163"/>
      <c r="JNL3" s="163"/>
      <c r="JNM3" s="163"/>
      <c r="JNN3" s="163"/>
      <c r="JNO3" s="163"/>
      <c r="JNP3" s="163"/>
      <c r="JNQ3" s="163"/>
      <c r="JNR3" s="163"/>
      <c r="JNS3" s="163"/>
      <c r="JNT3" s="163"/>
      <c r="JNU3" s="163"/>
      <c r="JNV3" s="163"/>
      <c r="JNW3" s="163"/>
      <c r="JNX3" s="163"/>
      <c r="JNY3" s="163"/>
      <c r="JNZ3" s="163"/>
      <c r="JOA3" s="163"/>
      <c r="JOB3" s="163"/>
      <c r="JOC3" s="163"/>
      <c r="JOD3" s="163"/>
      <c r="JOE3" s="163"/>
      <c r="JOF3" s="163"/>
      <c r="JOG3" s="163"/>
      <c r="JOH3" s="163"/>
      <c r="JOI3" s="163"/>
      <c r="JOJ3" s="163"/>
      <c r="JOK3" s="163"/>
      <c r="JOL3" s="163"/>
      <c r="JOM3" s="163"/>
      <c r="JON3" s="163"/>
      <c r="JOO3" s="163"/>
      <c r="JOP3" s="163"/>
      <c r="JOQ3" s="163"/>
      <c r="JOR3" s="163"/>
      <c r="JOS3" s="163"/>
      <c r="JOT3" s="163"/>
      <c r="JOU3" s="163"/>
      <c r="JOV3" s="163"/>
      <c r="JOW3" s="163"/>
      <c r="JOX3" s="163"/>
      <c r="JOY3" s="163"/>
      <c r="JOZ3" s="163"/>
      <c r="JPA3" s="163"/>
      <c r="JPB3" s="163"/>
      <c r="JPC3" s="163"/>
      <c r="JPD3" s="163"/>
      <c r="JPE3" s="163"/>
      <c r="JPF3" s="163"/>
      <c r="JPG3" s="163"/>
      <c r="JPH3" s="163"/>
      <c r="JPI3" s="163"/>
      <c r="JPJ3" s="163"/>
      <c r="JPK3" s="163"/>
      <c r="JPL3" s="163"/>
      <c r="JPM3" s="163"/>
      <c r="JPN3" s="163"/>
      <c r="JPO3" s="163"/>
      <c r="JPP3" s="163"/>
      <c r="JPQ3" s="163"/>
      <c r="JPR3" s="163"/>
      <c r="JPS3" s="163"/>
      <c r="JPT3" s="163"/>
      <c r="JPU3" s="163"/>
      <c r="JPV3" s="163"/>
      <c r="JPW3" s="163"/>
      <c r="JPX3" s="163"/>
      <c r="JPY3" s="163"/>
      <c r="JPZ3" s="163"/>
      <c r="JQA3" s="163"/>
      <c r="JQB3" s="163"/>
      <c r="JQC3" s="163"/>
      <c r="JQD3" s="163"/>
      <c r="JQE3" s="163"/>
      <c r="JQF3" s="163"/>
      <c r="JQG3" s="163"/>
      <c r="JQH3" s="163"/>
      <c r="JQI3" s="163"/>
      <c r="JQJ3" s="163"/>
      <c r="JQK3" s="163"/>
      <c r="JQL3" s="163"/>
      <c r="JQM3" s="163"/>
      <c r="JQN3" s="163"/>
      <c r="JQO3" s="163"/>
      <c r="JQP3" s="163"/>
      <c r="JQQ3" s="163"/>
      <c r="JQR3" s="163"/>
      <c r="JQS3" s="163"/>
      <c r="JQT3" s="163"/>
      <c r="JQU3" s="163"/>
      <c r="JQV3" s="163"/>
      <c r="JQW3" s="163"/>
      <c r="JQX3" s="163"/>
      <c r="JQY3" s="163"/>
      <c r="JQZ3" s="163"/>
      <c r="JRA3" s="163"/>
      <c r="JRB3" s="163"/>
      <c r="JRC3" s="163"/>
      <c r="JRD3" s="163"/>
      <c r="JRE3" s="163"/>
      <c r="JRF3" s="163"/>
      <c r="JRG3" s="163"/>
      <c r="JRH3" s="163"/>
      <c r="JRI3" s="163"/>
      <c r="JRJ3" s="163"/>
      <c r="JRK3" s="163"/>
      <c r="JRL3" s="163"/>
      <c r="JRM3" s="163"/>
      <c r="JRN3" s="163"/>
      <c r="JRO3" s="163"/>
      <c r="JRP3" s="163"/>
      <c r="JRQ3" s="163"/>
      <c r="JRR3" s="163"/>
      <c r="JRS3" s="163"/>
      <c r="JRT3" s="163"/>
      <c r="JRU3" s="163"/>
      <c r="JRV3" s="163"/>
      <c r="JRW3" s="163"/>
      <c r="JRX3" s="163"/>
      <c r="JRY3" s="163"/>
      <c r="JRZ3" s="163"/>
      <c r="JSA3" s="163"/>
      <c r="JSB3" s="163"/>
      <c r="JSC3" s="163"/>
      <c r="JSD3" s="163"/>
      <c r="JSE3" s="163"/>
      <c r="JSF3" s="163"/>
      <c r="JSG3" s="163"/>
      <c r="JSH3" s="163"/>
      <c r="JSI3" s="163"/>
      <c r="JSJ3" s="163"/>
      <c r="JSK3" s="163"/>
      <c r="JSL3" s="163"/>
      <c r="JSM3" s="163"/>
      <c r="JSN3" s="163"/>
      <c r="JSO3" s="163"/>
      <c r="JSP3" s="163"/>
      <c r="JSQ3" s="163"/>
      <c r="JSR3" s="163"/>
      <c r="JSS3" s="163"/>
      <c r="JST3" s="163"/>
      <c r="JSU3" s="163"/>
      <c r="JSV3" s="163"/>
      <c r="JSW3" s="163"/>
      <c r="JSX3" s="163"/>
      <c r="JSY3" s="163"/>
      <c r="JSZ3" s="163"/>
      <c r="JTA3" s="163"/>
      <c r="JTB3" s="163"/>
      <c r="JTC3" s="163"/>
      <c r="JTD3" s="163"/>
      <c r="JTE3" s="163"/>
      <c r="JTF3" s="163"/>
      <c r="JTG3" s="163"/>
      <c r="JTH3" s="163"/>
      <c r="JTI3" s="163"/>
      <c r="JTJ3" s="163"/>
      <c r="JTK3" s="163"/>
      <c r="JTL3" s="163"/>
      <c r="JTM3" s="163"/>
      <c r="JTN3" s="163"/>
      <c r="JTO3" s="163"/>
      <c r="JTP3" s="163"/>
      <c r="JTQ3" s="163"/>
      <c r="JTR3" s="163"/>
      <c r="JTS3" s="163"/>
      <c r="JTT3" s="163"/>
      <c r="JTU3" s="163"/>
      <c r="JTV3" s="163"/>
      <c r="JTW3" s="163"/>
      <c r="JTX3" s="163"/>
      <c r="JTY3" s="163"/>
      <c r="JTZ3" s="163"/>
      <c r="JUA3" s="163"/>
      <c r="JUB3" s="163"/>
      <c r="JUC3" s="163"/>
      <c r="JUD3" s="163"/>
      <c r="JUE3" s="163"/>
      <c r="JUF3" s="163"/>
      <c r="JUG3" s="163"/>
      <c r="JUH3" s="163"/>
      <c r="JUI3" s="163"/>
      <c r="JUJ3" s="163"/>
      <c r="JUK3" s="163"/>
      <c r="JUL3" s="163"/>
      <c r="JUM3" s="163"/>
      <c r="JUN3" s="163"/>
      <c r="JUO3" s="163"/>
      <c r="JUP3" s="163"/>
      <c r="JUQ3" s="163"/>
      <c r="JUR3" s="163"/>
      <c r="JUS3" s="163"/>
      <c r="JUT3" s="163"/>
      <c r="JUU3" s="163"/>
      <c r="JUV3" s="163"/>
      <c r="JUW3" s="163"/>
      <c r="JUX3" s="163"/>
      <c r="JUY3" s="163"/>
      <c r="JUZ3" s="163"/>
      <c r="JVA3" s="163"/>
      <c r="JVB3" s="163"/>
      <c r="JVC3" s="163"/>
      <c r="JVD3" s="163"/>
      <c r="JVE3" s="163"/>
      <c r="JVF3" s="163"/>
      <c r="JVG3" s="163"/>
      <c r="JVH3" s="163"/>
      <c r="JVI3" s="163"/>
      <c r="JVJ3" s="163"/>
      <c r="JVK3" s="163"/>
      <c r="JVL3" s="163"/>
      <c r="JVM3" s="163"/>
      <c r="JVN3" s="163"/>
      <c r="JVO3" s="163"/>
      <c r="JVP3" s="163"/>
      <c r="JVQ3" s="163"/>
      <c r="JVR3" s="163"/>
      <c r="JVS3" s="163"/>
      <c r="JVT3" s="163"/>
      <c r="JVU3" s="163"/>
      <c r="JVV3" s="163"/>
      <c r="JVW3" s="163"/>
      <c r="JVX3" s="163"/>
      <c r="JVY3" s="163"/>
      <c r="JVZ3" s="163"/>
      <c r="JWA3" s="163"/>
      <c r="JWB3" s="163"/>
      <c r="JWC3" s="163"/>
      <c r="JWD3" s="163"/>
      <c r="JWE3" s="163"/>
      <c r="JWF3" s="163"/>
      <c r="JWG3" s="163"/>
      <c r="JWH3" s="163"/>
      <c r="JWI3" s="163"/>
      <c r="JWJ3" s="163"/>
      <c r="JWK3" s="163"/>
      <c r="JWL3" s="163"/>
      <c r="JWM3" s="163"/>
      <c r="JWN3" s="163"/>
      <c r="JWO3" s="163"/>
      <c r="JWP3" s="163"/>
      <c r="JWQ3" s="163"/>
      <c r="JWR3" s="163"/>
      <c r="JWS3" s="163"/>
      <c r="JWT3" s="163"/>
      <c r="JWU3" s="163"/>
      <c r="JWV3" s="163"/>
      <c r="JWW3" s="163"/>
      <c r="JWX3" s="163"/>
      <c r="JWY3" s="163"/>
      <c r="JWZ3" s="163"/>
      <c r="JXA3" s="163"/>
      <c r="JXB3" s="163"/>
      <c r="JXC3" s="163"/>
      <c r="JXD3" s="163"/>
      <c r="JXE3" s="163"/>
      <c r="JXF3" s="163"/>
      <c r="JXG3" s="163"/>
      <c r="JXH3" s="163"/>
      <c r="JXI3" s="163"/>
      <c r="JXJ3" s="163"/>
      <c r="JXK3" s="163"/>
      <c r="JXL3" s="163"/>
      <c r="JXM3" s="163"/>
      <c r="JXN3" s="163"/>
      <c r="JXO3" s="163"/>
      <c r="JXP3" s="163"/>
      <c r="JXQ3" s="163"/>
      <c r="JXR3" s="163"/>
      <c r="JXS3" s="163"/>
      <c r="JXT3" s="163"/>
      <c r="JXU3" s="163"/>
      <c r="JXV3" s="163"/>
      <c r="JXW3" s="163"/>
      <c r="JXX3" s="163"/>
      <c r="JXY3" s="163"/>
      <c r="JXZ3" s="163"/>
      <c r="JYA3" s="163"/>
      <c r="JYB3" s="163"/>
      <c r="JYC3" s="163"/>
      <c r="JYD3" s="163"/>
      <c r="JYE3" s="163"/>
      <c r="JYF3" s="163"/>
      <c r="JYG3" s="163"/>
      <c r="JYH3" s="163"/>
      <c r="JYI3" s="163"/>
      <c r="JYJ3" s="163"/>
      <c r="JYK3" s="163"/>
      <c r="JYL3" s="163"/>
      <c r="JYM3" s="163"/>
      <c r="JYN3" s="163"/>
      <c r="JYO3" s="163"/>
      <c r="JYP3" s="163"/>
      <c r="JYQ3" s="163"/>
      <c r="JYR3" s="163"/>
      <c r="JYS3" s="163"/>
      <c r="JYT3" s="163"/>
      <c r="JYU3" s="163"/>
      <c r="JYV3" s="163"/>
      <c r="JYW3" s="163"/>
      <c r="JYX3" s="163"/>
      <c r="JYY3" s="163"/>
      <c r="JYZ3" s="163"/>
      <c r="JZA3" s="163"/>
      <c r="JZB3" s="163"/>
      <c r="JZC3" s="163"/>
      <c r="JZD3" s="163"/>
      <c r="JZE3" s="163"/>
      <c r="JZF3" s="163"/>
      <c r="JZG3" s="163"/>
      <c r="JZH3" s="163"/>
      <c r="JZI3" s="163"/>
      <c r="JZJ3" s="163"/>
      <c r="JZK3" s="163"/>
      <c r="JZL3" s="163"/>
      <c r="JZM3" s="163"/>
      <c r="JZN3" s="163"/>
      <c r="JZO3" s="163"/>
      <c r="JZP3" s="163"/>
      <c r="JZQ3" s="163"/>
      <c r="JZR3" s="163"/>
      <c r="JZS3" s="163"/>
      <c r="JZT3" s="163"/>
      <c r="JZU3" s="163"/>
      <c r="JZV3" s="163"/>
      <c r="JZW3" s="163"/>
      <c r="JZX3" s="163"/>
      <c r="JZY3" s="163"/>
      <c r="JZZ3" s="163"/>
      <c r="KAA3" s="163"/>
      <c r="KAB3" s="163"/>
      <c r="KAC3" s="163"/>
      <c r="KAD3" s="163"/>
      <c r="KAE3" s="163"/>
      <c r="KAF3" s="163"/>
      <c r="KAG3" s="163"/>
      <c r="KAH3" s="163"/>
      <c r="KAI3" s="163"/>
      <c r="KAJ3" s="163"/>
      <c r="KAK3" s="163"/>
      <c r="KAL3" s="163"/>
      <c r="KAM3" s="163"/>
      <c r="KAN3" s="163"/>
      <c r="KAO3" s="163"/>
      <c r="KAP3" s="163"/>
      <c r="KAQ3" s="163"/>
      <c r="KAR3" s="163"/>
      <c r="KAS3" s="163"/>
      <c r="KAT3" s="163"/>
      <c r="KAU3" s="163"/>
      <c r="KAV3" s="163"/>
      <c r="KAW3" s="163"/>
      <c r="KAX3" s="163"/>
      <c r="KAY3" s="163"/>
      <c r="KAZ3" s="163"/>
      <c r="KBA3" s="163"/>
      <c r="KBB3" s="163"/>
      <c r="KBC3" s="163"/>
      <c r="KBD3" s="163"/>
      <c r="KBE3" s="163"/>
      <c r="KBF3" s="163"/>
      <c r="KBG3" s="163"/>
      <c r="KBH3" s="163"/>
      <c r="KBI3" s="163"/>
      <c r="KBJ3" s="163"/>
      <c r="KBK3" s="163"/>
      <c r="KBL3" s="163"/>
      <c r="KBM3" s="163"/>
      <c r="KBN3" s="163"/>
      <c r="KBO3" s="163"/>
      <c r="KBP3" s="163"/>
      <c r="KBQ3" s="163"/>
      <c r="KBR3" s="163"/>
      <c r="KBS3" s="163"/>
      <c r="KBT3" s="163"/>
      <c r="KBU3" s="163"/>
      <c r="KBV3" s="163"/>
      <c r="KBW3" s="163"/>
      <c r="KBX3" s="163"/>
      <c r="KBY3" s="163"/>
      <c r="KBZ3" s="163"/>
      <c r="KCA3" s="163"/>
      <c r="KCB3" s="163"/>
      <c r="KCC3" s="163"/>
      <c r="KCD3" s="163"/>
      <c r="KCE3" s="163"/>
      <c r="KCF3" s="163"/>
      <c r="KCG3" s="163"/>
      <c r="KCH3" s="163"/>
      <c r="KCI3" s="163"/>
      <c r="KCJ3" s="163"/>
      <c r="KCK3" s="163"/>
      <c r="KCL3" s="163"/>
      <c r="KCM3" s="163"/>
      <c r="KCN3" s="163"/>
      <c r="KCO3" s="163"/>
      <c r="KCP3" s="163"/>
      <c r="KCQ3" s="163"/>
      <c r="KCR3" s="163"/>
      <c r="KCS3" s="163"/>
      <c r="KCT3" s="163"/>
      <c r="KCU3" s="163"/>
      <c r="KCV3" s="163"/>
      <c r="KCW3" s="163"/>
      <c r="KCX3" s="163"/>
      <c r="KCY3" s="163"/>
      <c r="KCZ3" s="163"/>
      <c r="KDA3" s="163"/>
      <c r="KDB3" s="163"/>
      <c r="KDC3" s="163"/>
      <c r="KDD3" s="163"/>
      <c r="KDE3" s="163"/>
      <c r="KDF3" s="163"/>
      <c r="KDG3" s="163"/>
      <c r="KDH3" s="163"/>
      <c r="KDI3" s="163"/>
      <c r="KDJ3" s="163"/>
      <c r="KDK3" s="163"/>
      <c r="KDL3" s="163"/>
      <c r="KDM3" s="163"/>
      <c r="KDN3" s="163"/>
      <c r="KDO3" s="163"/>
      <c r="KDP3" s="163"/>
      <c r="KDQ3" s="163"/>
      <c r="KDR3" s="163"/>
      <c r="KDS3" s="163"/>
      <c r="KDT3" s="163"/>
      <c r="KDU3" s="163"/>
      <c r="KDV3" s="163"/>
      <c r="KDW3" s="163"/>
      <c r="KDX3" s="163"/>
      <c r="KDY3" s="163"/>
      <c r="KDZ3" s="163"/>
      <c r="KEA3" s="163"/>
      <c r="KEB3" s="163"/>
      <c r="KEC3" s="163"/>
      <c r="KED3" s="163"/>
      <c r="KEE3" s="163"/>
      <c r="KEF3" s="163"/>
      <c r="KEG3" s="163"/>
      <c r="KEH3" s="163"/>
      <c r="KEI3" s="163"/>
      <c r="KEJ3" s="163"/>
      <c r="KEK3" s="163"/>
      <c r="KEL3" s="163"/>
      <c r="KEM3" s="163"/>
      <c r="KEN3" s="163"/>
      <c r="KEO3" s="163"/>
      <c r="KEP3" s="163"/>
      <c r="KEQ3" s="163"/>
      <c r="KER3" s="163"/>
      <c r="KES3" s="163"/>
      <c r="KET3" s="163"/>
      <c r="KEU3" s="163"/>
      <c r="KEV3" s="163"/>
      <c r="KEW3" s="163"/>
      <c r="KEX3" s="163"/>
      <c r="KEY3" s="163"/>
      <c r="KEZ3" s="163"/>
      <c r="KFA3" s="163"/>
      <c r="KFB3" s="163"/>
      <c r="KFC3" s="163"/>
      <c r="KFD3" s="163"/>
      <c r="KFE3" s="163"/>
      <c r="KFF3" s="163"/>
      <c r="KFG3" s="163"/>
      <c r="KFH3" s="163"/>
      <c r="KFI3" s="163"/>
      <c r="KFJ3" s="163"/>
      <c r="KFK3" s="163"/>
      <c r="KFL3" s="163"/>
      <c r="KFM3" s="163"/>
      <c r="KFN3" s="163"/>
      <c r="KFO3" s="163"/>
      <c r="KFP3" s="163"/>
      <c r="KFQ3" s="163"/>
      <c r="KFR3" s="163"/>
      <c r="KFS3" s="163"/>
      <c r="KFT3" s="163"/>
      <c r="KFU3" s="163"/>
      <c r="KFV3" s="163"/>
      <c r="KFW3" s="163"/>
      <c r="KFX3" s="163"/>
      <c r="KFY3" s="163"/>
      <c r="KFZ3" s="163"/>
      <c r="KGA3" s="163"/>
      <c r="KGB3" s="163"/>
      <c r="KGC3" s="163"/>
      <c r="KGD3" s="163"/>
      <c r="KGE3" s="163"/>
      <c r="KGF3" s="163"/>
      <c r="KGG3" s="163"/>
      <c r="KGH3" s="163"/>
      <c r="KGI3" s="163"/>
      <c r="KGJ3" s="163"/>
      <c r="KGK3" s="163"/>
      <c r="KGL3" s="163"/>
      <c r="KGM3" s="163"/>
      <c r="KGN3" s="163"/>
      <c r="KGO3" s="163"/>
      <c r="KGP3" s="163"/>
      <c r="KGQ3" s="163"/>
      <c r="KGR3" s="163"/>
      <c r="KGS3" s="163"/>
      <c r="KGT3" s="163"/>
      <c r="KGU3" s="163"/>
      <c r="KGV3" s="163"/>
      <c r="KGW3" s="163"/>
      <c r="KGX3" s="163"/>
      <c r="KGY3" s="163"/>
      <c r="KGZ3" s="163"/>
      <c r="KHA3" s="163"/>
      <c r="KHB3" s="163"/>
      <c r="KHC3" s="163"/>
      <c r="KHD3" s="163"/>
      <c r="KHE3" s="163"/>
      <c r="KHF3" s="163"/>
      <c r="KHG3" s="163"/>
      <c r="KHH3" s="163"/>
      <c r="KHI3" s="163"/>
      <c r="KHJ3" s="163"/>
      <c r="KHK3" s="163"/>
      <c r="KHL3" s="163"/>
      <c r="KHM3" s="163"/>
      <c r="KHN3" s="163"/>
      <c r="KHO3" s="163"/>
      <c r="KHP3" s="163"/>
      <c r="KHQ3" s="163"/>
      <c r="KHR3" s="163"/>
      <c r="KHS3" s="163"/>
      <c r="KHT3" s="163"/>
      <c r="KHU3" s="163"/>
      <c r="KHV3" s="163"/>
      <c r="KHW3" s="163"/>
      <c r="KHX3" s="163"/>
      <c r="KHY3" s="163"/>
      <c r="KHZ3" s="163"/>
      <c r="KIA3" s="163"/>
      <c r="KIB3" s="163"/>
      <c r="KIC3" s="163"/>
      <c r="KID3" s="163"/>
      <c r="KIE3" s="163"/>
      <c r="KIF3" s="163"/>
      <c r="KIG3" s="163"/>
      <c r="KIH3" s="163"/>
      <c r="KII3" s="163"/>
      <c r="KIJ3" s="163"/>
      <c r="KIK3" s="163"/>
      <c r="KIL3" s="163"/>
      <c r="KIM3" s="163"/>
      <c r="KIN3" s="163"/>
      <c r="KIO3" s="163"/>
      <c r="KIP3" s="163"/>
      <c r="KIQ3" s="163"/>
      <c r="KIR3" s="163"/>
      <c r="KIS3" s="163"/>
      <c r="KIT3" s="163"/>
      <c r="KIU3" s="163"/>
      <c r="KIV3" s="163"/>
      <c r="KIW3" s="163"/>
      <c r="KIX3" s="163"/>
      <c r="KIY3" s="163"/>
      <c r="KIZ3" s="163"/>
      <c r="KJA3" s="163"/>
      <c r="KJB3" s="163"/>
      <c r="KJC3" s="163"/>
      <c r="KJD3" s="163"/>
      <c r="KJE3" s="163"/>
      <c r="KJF3" s="163"/>
      <c r="KJG3" s="163"/>
      <c r="KJH3" s="163"/>
      <c r="KJI3" s="163"/>
      <c r="KJJ3" s="163"/>
      <c r="KJK3" s="163"/>
      <c r="KJL3" s="163"/>
      <c r="KJM3" s="163"/>
      <c r="KJN3" s="163"/>
      <c r="KJO3" s="163"/>
      <c r="KJP3" s="163"/>
      <c r="KJQ3" s="163"/>
      <c r="KJR3" s="163"/>
      <c r="KJS3" s="163"/>
      <c r="KJT3" s="163"/>
      <c r="KJU3" s="163"/>
      <c r="KJV3" s="163"/>
      <c r="KJW3" s="163"/>
      <c r="KJX3" s="163"/>
      <c r="KJY3" s="163"/>
      <c r="KJZ3" s="163"/>
      <c r="KKA3" s="163"/>
      <c r="KKB3" s="163"/>
      <c r="KKC3" s="163"/>
      <c r="KKD3" s="163"/>
      <c r="KKE3" s="163"/>
      <c r="KKF3" s="163"/>
      <c r="KKG3" s="163"/>
      <c r="KKH3" s="163"/>
      <c r="KKI3" s="163"/>
      <c r="KKJ3" s="163"/>
      <c r="KKK3" s="163"/>
      <c r="KKL3" s="163"/>
      <c r="KKM3" s="163"/>
      <c r="KKN3" s="163"/>
      <c r="KKO3" s="163"/>
      <c r="KKP3" s="163"/>
      <c r="KKQ3" s="163"/>
      <c r="KKR3" s="163"/>
      <c r="KKS3" s="163"/>
      <c r="KKT3" s="163"/>
      <c r="KKU3" s="163"/>
      <c r="KKV3" s="163"/>
      <c r="KKW3" s="163"/>
      <c r="KKX3" s="163"/>
      <c r="KKY3" s="163"/>
      <c r="KKZ3" s="163"/>
      <c r="KLA3" s="163"/>
      <c r="KLB3" s="163"/>
      <c r="KLC3" s="163"/>
      <c r="KLD3" s="163"/>
      <c r="KLE3" s="163"/>
      <c r="KLF3" s="163"/>
      <c r="KLG3" s="163"/>
      <c r="KLH3" s="163"/>
      <c r="KLI3" s="163"/>
      <c r="KLJ3" s="163"/>
      <c r="KLK3" s="163"/>
      <c r="KLL3" s="163"/>
      <c r="KLM3" s="163"/>
      <c r="KLN3" s="163"/>
      <c r="KLO3" s="163"/>
      <c r="KLP3" s="163"/>
      <c r="KLQ3" s="163"/>
      <c r="KLR3" s="163"/>
      <c r="KLS3" s="163"/>
      <c r="KLT3" s="163"/>
      <c r="KLU3" s="163"/>
      <c r="KLV3" s="163"/>
      <c r="KLW3" s="163"/>
      <c r="KLX3" s="163"/>
      <c r="KLY3" s="163"/>
      <c r="KLZ3" s="163"/>
      <c r="KMA3" s="163"/>
      <c r="KMB3" s="163"/>
      <c r="KMC3" s="163"/>
      <c r="KMD3" s="163"/>
      <c r="KME3" s="163"/>
      <c r="KMF3" s="163"/>
      <c r="KMG3" s="163"/>
      <c r="KMH3" s="163"/>
      <c r="KMI3" s="163"/>
      <c r="KMJ3" s="163"/>
      <c r="KMK3" s="163"/>
      <c r="KML3" s="163"/>
      <c r="KMM3" s="163"/>
      <c r="KMN3" s="163"/>
      <c r="KMO3" s="163"/>
      <c r="KMP3" s="163"/>
      <c r="KMQ3" s="163"/>
      <c r="KMR3" s="163"/>
      <c r="KMS3" s="163"/>
      <c r="KMT3" s="163"/>
      <c r="KMU3" s="163"/>
      <c r="KMV3" s="163"/>
      <c r="KMW3" s="163"/>
      <c r="KMX3" s="163"/>
      <c r="KMY3" s="163"/>
      <c r="KMZ3" s="163"/>
      <c r="KNA3" s="163"/>
      <c r="KNB3" s="163"/>
      <c r="KNC3" s="163"/>
      <c r="KND3" s="163"/>
      <c r="KNE3" s="163"/>
      <c r="KNF3" s="163"/>
      <c r="KNG3" s="163"/>
      <c r="KNH3" s="163"/>
      <c r="KNI3" s="163"/>
      <c r="KNJ3" s="163"/>
      <c r="KNK3" s="163"/>
      <c r="KNL3" s="163"/>
      <c r="KNM3" s="163"/>
      <c r="KNN3" s="163"/>
      <c r="KNO3" s="163"/>
      <c r="KNP3" s="163"/>
      <c r="KNQ3" s="163"/>
      <c r="KNR3" s="163"/>
      <c r="KNS3" s="163"/>
      <c r="KNT3" s="163"/>
      <c r="KNU3" s="163"/>
      <c r="KNV3" s="163"/>
      <c r="KNW3" s="163"/>
      <c r="KNX3" s="163"/>
      <c r="KNY3" s="163"/>
      <c r="KNZ3" s="163"/>
      <c r="KOA3" s="163"/>
      <c r="KOB3" s="163"/>
      <c r="KOC3" s="163"/>
      <c r="KOD3" s="163"/>
      <c r="KOE3" s="163"/>
      <c r="KOF3" s="163"/>
      <c r="KOG3" s="163"/>
      <c r="KOH3" s="163"/>
      <c r="KOI3" s="163"/>
      <c r="KOJ3" s="163"/>
      <c r="KOK3" s="163"/>
      <c r="KOL3" s="163"/>
      <c r="KOM3" s="163"/>
      <c r="KON3" s="163"/>
      <c r="KOO3" s="163"/>
      <c r="KOP3" s="163"/>
      <c r="KOQ3" s="163"/>
      <c r="KOR3" s="163"/>
      <c r="KOS3" s="163"/>
      <c r="KOT3" s="163"/>
      <c r="KOU3" s="163"/>
      <c r="KOV3" s="163"/>
      <c r="KOW3" s="163"/>
      <c r="KOX3" s="163"/>
      <c r="KOY3" s="163"/>
      <c r="KOZ3" s="163"/>
      <c r="KPA3" s="163"/>
      <c r="KPB3" s="163"/>
      <c r="KPC3" s="163"/>
      <c r="KPD3" s="163"/>
      <c r="KPE3" s="163"/>
      <c r="KPF3" s="163"/>
      <c r="KPG3" s="163"/>
      <c r="KPH3" s="163"/>
      <c r="KPI3" s="163"/>
      <c r="KPJ3" s="163"/>
      <c r="KPK3" s="163"/>
      <c r="KPL3" s="163"/>
      <c r="KPM3" s="163"/>
      <c r="KPN3" s="163"/>
      <c r="KPO3" s="163"/>
      <c r="KPP3" s="163"/>
      <c r="KPQ3" s="163"/>
      <c r="KPR3" s="163"/>
      <c r="KPS3" s="163"/>
      <c r="KPT3" s="163"/>
      <c r="KPU3" s="163"/>
      <c r="KPV3" s="163"/>
      <c r="KPW3" s="163"/>
      <c r="KPX3" s="163"/>
      <c r="KPY3" s="163"/>
      <c r="KPZ3" s="163"/>
      <c r="KQA3" s="163"/>
      <c r="KQB3" s="163"/>
      <c r="KQC3" s="163"/>
      <c r="KQD3" s="163"/>
      <c r="KQE3" s="163"/>
      <c r="KQF3" s="163"/>
      <c r="KQG3" s="163"/>
      <c r="KQH3" s="163"/>
      <c r="KQI3" s="163"/>
      <c r="KQJ3" s="163"/>
      <c r="KQK3" s="163"/>
      <c r="KQL3" s="163"/>
      <c r="KQM3" s="163"/>
      <c r="KQN3" s="163"/>
      <c r="KQO3" s="163"/>
      <c r="KQP3" s="163"/>
      <c r="KQQ3" s="163"/>
      <c r="KQR3" s="163"/>
      <c r="KQS3" s="163"/>
      <c r="KQT3" s="163"/>
      <c r="KQU3" s="163"/>
      <c r="KQV3" s="163"/>
      <c r="KQW3" s="163"/>
      <c r="KQX3" s="163"/>
      <c r="KQY3" s="163"/>
      <c r="KQZ3" s="163"/>
      <c r="KRA3" s="163"/>
      <c r="KRB3" s="163"/>
      <c r="KRC3" s="163"/>
      <c r="KRD3" s="163"/>
      <c r="KRE3" s="163"/>
      <c r="KRF3" s="163"/>
      <c r="KRG3" s="163"/>
      <c r="KRH3" s="163"/>
      <c r="KRI3" s="163"/>
      <c r="KRJ3" s="163"/>
      <c r="KRK3" s="163"/>
      <c r="KRL3" s="163"/>
      <c r="KRM3" s="163"/>
      <c r="KRN3" s="163"/>
      <c r="KRO3" s="163"/>
      <c r="KRP3" s="163"/>
      <c r="KRQ3" s="163"/>
      <c r="KRR3" s="163"/>
      <c r="KRS3" s="163"/>
      <c r="KRT3" s="163"/>
      <c r="KRU3" s="163"/>
      <c r="KRV3" s="163"/>
      <c r="KRW3" s="163"/>
      <c r="KRX3" s="163"/>
      <c r="KRY3" s="163"/>
      <c r="KRZ3" s="163"/>
      <c r="KSA3" s="163"/>
      <c r="KSB3" s="163"/>
      <c r="KSC3" s="163"/>
      <c r="KSD3" s="163"/>
      <c r="KSE3" s="163"/>
      <c r="KSF3" s="163"/>
      <c r="KSG3" s="163"/>
      <c r="KSH3" s="163"/>
      <c r="KSI3" s="163"/>
      <c r="KSJ3" s="163"/>
      <c r="KSK3" s="163"/>
      <c r="KSL3" s="163"/>
      <c r="KSM3" s="163"/>
      <c r="KSN3" s="163"/>
      <c r="KSO3" s="163"/>
      <c r="KSP3" s="163"/>
      <c r="KSQ3" s="163"/>
      <c r="KSR3" s="163"/>
      <c r="KSS3" s="163"/>
      <c r="KST3" s="163"/>
      <c r="KSU3" s="163"/>
      <c r="KSV3" s="163"/>
      <c r="KSW3" s="163"/>
      <c r="KSX3" s="163"/>
      <c r="KSY3" s="163"/>
      <c r="KSZ3" s="163"/>
      <c r="KTA3" s="163"/>
      <c r="KTB3" s="163"/>
      <c r="KTC3" s="163"/>
      <c r="KTD3" s="163"/>
      <c r="KTE3" s="163"/>
      <c r="KTF3" s="163"/>
      <c r="KTG3" s="163"/>
      <c r="KTH3" s="163"/>
      <c r="KTI3" s="163"/>
      <c r="KTJ3" s="163"/>
      <c r="KTK3" s="163"/>
      <c r="KTL3" s="163"/>
      <c r="KTM3" s="163"/>
      <c r="KTN3" s="163"/>
      <c r="KTO3" s="163"/>
      <c r="KTP3" s="163"/>
      <c r="KTQ3" s="163"/>
      <c r="KTR3" s="163"/>
      <c r="KTS3" s="163"/>
      <c r="KTT3" s="163"/>
      <c r="KTU3" s="163"/>
      <c r="KTV3" s="163"/>
      <c r="KTW3" s="163"/>
      <c r="KTX3" s="163"/>
      <c r="KTY3" s="163"/>
      <c r="KTZ3" s="163"/>
      <c r="KUA3" s="163"/>
      <c r="KUB3" s="163"/>
      <c r="KUC3" s="163"/>
      <c r="KUD3" s="163"/>
      <c r="KUE3" s="163"/>
      <c r="KUF3" s="163"/>
      <c r="KUG3" s="163"/>
      <c r="KUH3" s="163"/>
      <c r="KUI3" s="163"/>
      <c r="KUJ3" s="163"/>
      <c r="KUK3" s="163"/>
      <c r="KUL3" s="163"/>
      <c r="KUM3" s="163"/>
      <c r="KUN3" s="163"/>
      <c r="KUO3" s="163"/>
      <c r="KUP3" s="163"/>
      <c r="KUQ3" s="163"/>
      <c r="KUR3" s="163"/>
      <c r="KUS3" s="163"/>
      <c r="KUT3" s="163"/>
      <c r="KUU3" s="163"/>
      <c r="KUV3" s="163"/>
      <c r="KUW3" s="163"/>
      <c r="KUX3" s="163"/>
      <c r="KUY3" s="163"/>
      <c r="KUZ3" s="163"/>
      <c r="KVA3" s="163"/>
      <c r="KVB3" s="163"/>
      <c r="KVC3" s="163"/>
      <c r="KVD3" s="163"/>
      <c r="KVE3" s="163"/>
      <c r="KVF3" s="163"/>
      <c r="KVG3" s="163"/>
      <c r="KVH3" s="163"/>
      <c r="KVI3" s="163"/>
      <c r="KVJ3" s="163"/>
      <c r="KVK3" s="163"/>
      <c r="KVL3" s="163"/>
      <c r="KVM3" s="163"/>
      <c r="KVN3" s="163"/>
      <c r="KVO3" s="163"/>
      <c r="KVP3" s="163"/>
      <c r="KVQ3" s="163"/>
      <c r="KVR3" s="163"/>
      <c r="KVS3" s="163"/>
      <c r="KVT3" s="163"/>
      <c r="KVU3" s="163"/>
      <c r="KVV3" s="163"/>
      <c r="KVW3" s="163"/>
      <c r="KVX3" s="163"/>
      <c r="KVY3" s="163"/>
      <c r="KVZ3" s="163"/>
      <c r="KWA3" s="163"/>
      <c r="KWB3" s="163"/>
      <c r="KWC3" s="163"/>
      <c r="KWD3" s="163"/>
      <c r="KWE3" s="163"/>
      <c r="KWF3" s="163"/>
      <c r="KWG3" s="163"/>
      <c r="KWH3" s="163"/>
      <c r="KWI3" s="163"/>
      <c r="KWJ3" s="163"/>
      <c r="KWK3" s="163"/>
      <c r="KWL3" s="163"/>
      <c r="KWM3" s="163"/>
      <c r="KWN3" s="163"/>
      <c r="KWO3" s="163"/>
      <c r="KWP3" s="163"/>
      <c r="KWQ3" s="163"/>
      <c r="KWR3" s="163"/>
      <c r="KWS3" s="163"/>
      <c r="KWT3" s="163"/>
      <c r="KWU3" s="163"/>
      <c r="KWV3" s="163"/>
      <c r="KWW3" s="163"/>
      <c r="KWX3" s="163"/>
      <c r="KWY3" s="163"/>
      <c r="KWZ3" s="163"/>
      <c r="KXA3" s="163"/>
      <c r="KXB3" s="163"/>
      <c r="KXC3" s="163"/>
      <c r="KXD3" s="163"/>
      <c r="KXE3" s="163"/>
      <c r="KXF3" s="163"/>
      <c r="KXG3" s="163"/>
      <c r="KXH3" s="163"/>
      <c r="KXI3" s="163"/>
      <c r="KXJ3" s="163"/>
      <c r="KXK3" s="163"/>
      <c r="KXL3" s="163"/>
      <c r="KXM3" s="163"/>
      <c r="KXN3" s="163"/>
      <c r="KXO3" s="163"/>
      <c r="KXP3" s="163"/>
      <c r="KXQ3" s="163"/>
      <c r="KXR3" s="163"/>
      <c r="KXS3" s="163"/>
      <c r="KXT3" s="163"/>
      <c r="KXU3" s="163"/>
      <c r="KXV3" s="163"/>
      <c r="KXW3" s="163"/>
      <c r="KXX3" s="163"/>
      <c r="KXY3" s="163"/>
      <c r="KXZ3" s="163"/>
      <c r="KYA3" s="163"/>
      <c r="KYB3" s="163"/>
      <c r="KYC3" s="163"/>
      <c r="KYD3" s="163"/>
      <c r="KYE3" s="163"/>
      <c r="KYF3" s="163"/>
      <c r="KYG3" s="163"/>
      <c r="KYH3" s="163"/>
      <c r="KYI3" s="163"/>
      <c r="KYJ3" s="163"/>
      <c r="KYK3" s="163"/>
      <c r="KYL3" s="163"/>
      <c r="KYM3" s="163"/>
      <c r="KYN3" s="163"/>
      <c r="KYO3" s="163"/>
      <c r="KYP3" s="163"/>
      <c r="KYQ3" s="163"/>
      <c r="KYR3" s="163"/>
      <c r="KYS3" s="163"/>
      <c r="KYT3" s="163"/>
      <c r="KYU3" s="163"/>
      <c r="KYV3" s="163"/>
      <c r="KYW3" s="163"/>
      <c r="KYX3" s="163"/>
      <c r="KYY3" s="163"/>
      <c r="KYZ3" s="163"/>
      <c r="KZA3" s="163"/>
      <c r="KZB3" s="163"/>
      <c r="KZC3" s="163"/>
      <c r="KZD3" s="163"/>
      <c r="KZE3" s="163"/>
      <c r="KZF3" s="163"/>
      <c r="KZG3" s="163"/>
      <c r="KZH3" s="163"/>
      <c r="KZI3" s="163"/>
      <c r="KZJ3" s="163"/>
      <c r="KZK3" s="163"/>
      <c r="KZL3" s="163"/>
      <c r="KZM3" s="163"/>
      <c r="KZN3" s="163"/>
      <c r="KZO3" s="163"/>
      <c r="KZP3" s="163"/>
      <c r="KZQ3" s="163"/>
      <c r="KZR3" s="163"/>
      <c r="KZS3" s="163"/>
      <c r="KZT3" s="163"/>
      <c r="KZU3" s="163"/>
      <c r="KZV3" s="163"/>
      <c r="KZW3" s="163"/>
      <c r="KZX3" s="163"/>
      <c r="KZY3" s="163"/>
      <c r="KZZ3" s="163"/>
      <c r="LAA3" s="163"/>
      <c r="LAB3" s="163"/>
      <c r="LAC3" s="163"/>
      <c r="LAD3" s="163"/>
      <c r="LAE3" s="163"/>
      <c r="LAF3" s="163"/>
      <c r="LAG3" s="163"/>
      <c r="LAH3" s="163"/>
      <c r="LAI3" s="163"/>
      <c r="LAJ3" s="163"/>
      <c r="LAK3" s="163"/>
      <c r="LAL3" s="163"/>
      <c r="LAM3" s="163"/>
      <c r="LAN3" s="163"/>
      <c r="LAO3" s="163"/>
      <c r="LAP3" s="163"/>
      <c r="LAQ3" s="163"/>
      <c r="LAR3" s="163"/>
      <c r="LAS3" s="163"/>
      <c r="LAT3" s="163"/>
      <c r="LAU3" s="163"/>
      <c r="LAV3" s="163"/>
      <c r="LAW3" s="163"/>
      <c r="LAX3" s="163"/>
      <c r="LAY3" s="163"/>
      <c r="LAZ3" s="163"/>
      <c r="LBA3" s="163"/>
      <c r="LBB3" s="163"/>
      <c r="LBC3" s="163"/>
      <c r="LBD3" s="163"/>
      <c r="LBE3" s="163"/>
      <c r="LBF3" s="163"/>
      <c r="LBG3" s="163"/>
      <c r="LBH3" s="163"/>
      <c r="LBI3" s="163"/>
      <c r="LBJ3" s="163"/>
      <c r="LBK3" s="163"/>
      <c r="LBL3" s="163"/>
      <c r="LBM3" s="163"/>
      <c r="LBN3" s="163"/>
      <c r="LBO3" s="163"/>
      <c r="LBP3" s="163"/>
      <c r="LBQ3" s="163"/>
      <c r="LBR3" s="163"/>
      <c r="LBS3" s="163"/>
      <c r="LBT3" s="163"/>
      <c r="LBU3" s="163"/>
      <c r="LBV3" s="163"/>
      <c r="LBW3" s="163"/>
      <c r="LBX3" s="163"/>
      <c r="LBY3" s="163"/>
      <c r="LBZ3" s="163"/>
      <c r="LCA3" s="163"/>
      <c r="LCB3" s="163"/>
      <c r="LCC3" s="163"/>
      <c r="LCD3" s="163"/>
      <c r="LCE3" s="163"/>
      <c r="LCF3" s="163"/>
      <c r="LCG3" s="163"/>
      <c r="LCH3" s="163"/>
      <c r="LCI3" s="163"/>
      <c r="LCJ3" s="163"/>
      <c r="LCK3" s="163"/>
      <c r="LCL3" s="163"/>
      <c r="LCM3" s="163"/>
      <c r="LCN3" s="163"/>
      <c r="LCO3" s="163"/>
      <c r="LCP3" s="163"/>
      <c r="LCQ3" s="163"/>
      <c r="LCR3" s="163"/>
      <c r="LCS3" s="163"/>
      <c r="LCT3" s="163"/>
      <c r="LCU3" s="163"/>
      <c r="LCV3" s="163"/>
      <c r="LCW3" s="163"/>
      <c r="LCX3" s="163"/>
      <c r="LCY3" s="163"/>
      <c r="LCZ3" s="163"/>
      <c r="LDA3" s="163"/>
      <c r="LDB3" s="163"/>
      <c r="LDC3" s="163"/>
      <c r="LDD3" s="163"/>
      <c r="LDE3" s="163"/>
      <c r="LDF3" s="163"/>
      <c r="LDG3" s="163"/>
      <c r="LDH3" s="163"/>
      <c r="LDI3" s="163"/>
      <c r="LDJ3" s="163"/>
      <c r="LDK3" s="163"/>
      <c r="LDL3" s="163"/>
      <c r="LDM3" s="163"/>
      <c r="LDN3" s="163"/>
      <c r="LDO3" s="163"/>
      <c r="LDP3" s="163"/>
      <c r="LDQ3" s="163"/>
      <c r="LDR3" s="163"/>
      <c r="LDS3" s="163"/>
      <c r="LDT3" s="163"/>
      <c r="LDU3" s="163"/>
      <c r="LDV3" s="163"/>
      <c r="LDW3" s="163"/>
      <c r="LDX3" s="163"/>
      <c r="LDY3" s="163"/>
      <c r="LDZ3" s="163"/>
      <c r="LEA3" s="163"/>
      <c r="LEB3" s="163"/>
      <c r="LEC3" s="163"/>
      <c r="LED3" s="163"/>
      <c r="LEE3" s="163"/>
      <c r="LEF3" s="163"/>
      <c r="LEG3" s="163"/>
      <c r="LEH3" s="163"/>
      <c r="LEI3" s="163"/>
      <c r="LEJ3" s="163"/>
      <c r="LEK3" s="163"/>
      <c r="LEL3" s="163"/>
      <c r="LEM3" s="163"/>
      <c r="LEN3" s="163"/>
      <c r="LEO3" s="163"/>
      <c r="LEP3" s="163"/>
      <c r="LEQ3" s="163"/>
      <c r="LER3" s="163"/>
      <c r="LES3" s="163"/>
      <c r="LET3" s="163"/>
      <c r="LEU3" s="163"/>
      <c r="LEV3" s="163"/>
      <c r="LEW3" s="163"/>
      <c r="LEX3" s="163"/>
      <c r="LEY3" s="163"/>
      <c r="LEZ3" s="163"/>
      <c r="LFA3" s="163"/>
      <c r="LFB3" s="163"/>
      <c r="LFC3" s="163"/>
      <c r="LFD3" s="163"/>
      <c r="LFE3" s="163"/>
      <c r="LFF3" s="163"/>
      <c r="LFG3" s="163"/>
      <c r="LFH3" s="163"/>
      <c r="LFI3" s="163"/>
      <c r="LFJ3" s="163"/>
      <c r="LFK3" s="163"/>
      <c r="LFL3" s="163"/>
      <c r="LFM3" s="163"/>
      <c r="LFN3" s="163"/>
      <c r="LFO3" s="163"/>
      <c r="LFP3" s="163"/>
      <c r="LFQ3" s="163"/>
      <c r="LFR3" s="163"/>
      <c r="LFS3" s="163"/>
      <c r="LFT3" s="163"/>
      <c r="LFU3" s="163"/>
      <c r="LFV3" s="163"/>
      <c r="LFW3" s="163"/>
      <c r="LFX3" s="163"/>
      <c r="LFY3" s="163"/>
      <c r="LFZ3" s="163"/>
      <c r="LGA3" s="163"/>
      <c r="LGB3" s="163"/>
      <c r="LGC3" s="163"/>
      <c r="LGD3" s="163"/>
      <c r="LGE3" s="163"/>
      <c r="LGF3" s="163"/>
      <c r="LGG3" s="163"/>
      <c r="LGH3" s="163"/>
      <c r="LGI3" s="163"/>
      <c r="LGJ3" s="163"/>
      <c r="LGK3" s="163"/>
      <c r="LGL3" s="163"/>
      <c r="LGM3" s="163"/>
      <c r="LGN3" s="163"/>
      <c r="LGO3" s="163"/>
      <c r="LGP3" s="163"/>
      <c r="LGQ3" s="163"/>
      <c r="LGR3" s="163"/>
      <c r="LGS3" s="163"/>
      <c r="LGT3" s="163"/>
      <c r="LGU3" s="163"/>
      <c r="LGV3" s="163"/>
      <c r="LGW3" s="163"/>
      <c r="LGX3" s="163"/>
      <c r="LGY3" s="163"/>
      <c r="LGZ3" s="163"/>
      <c r="LHA3" s="163"/>
      <c r="LHB3" s="163"/>
      <c r="LHC3" s="163"/>
      <c r="LHD3" s="163"/>
      <c r="LHE3" s="163"/>
      <c r="LHF3" s="163"/>
      <c r="LHG3" s="163"/>
      <c r="LHH3" s="163"/>
      <c r="LHI3" s="163"/>
      <c r="LHJ3" s="163"/>
      <c r="LHK3" s="163"/>
      <c r="LHL3" s="163"/>
      <c r="LHM3" s="163"/>
      <c r="LHN3" s="163"/>
      <c r="LHO3" s="163"/>
      <c r="LHP3" s="163"/>
      <c r="LHQ3" s="163"/>
      <c r="LHR3" s="163"/>
      <c r="LHS3" s="163"/>
      <c r="LHT3" s="163"/>
      <c r="LHU3" s="163"/>
      <c r="LHV3" s="163"/>
      <c r="LHW3" s="163"/>
      <c r="LHX3" s="163"/>
      <c r="LHY3" s="163"/>
      <c r="LHZ3" s="163"/>
      <c r="LIA3" s="163"/>
      <c r="LIB3" s="163"/>
      <c r="LIC3" s="163"/>
      <c r="LID3" s="163"/>
      <c r="LIE3" s="163"/>
      <c r="LIF3" s="163"/>
      <c r="LIG3" s="163"/>
      <c r="LIH3" s="163"/>
      <c r="LII3" s="163"/>
      <c r="LIJ3" s="163"/>
      <c r="LIK3" s="163"/>
      <c r="LIL3" s="163"/>
      <c r="LIM3" s="163"/>
      <c r="LIN3" s="163"/>
      <c r="LIO3" s="163"/>
      <c r="LIP3" s="163"/>
      <c r="LIQ3" s="163"/>
      <c r="LIR3" s="163"/>
      <c r="LIS3" s="163"/>
      <c r="LIT3" s="163"/>
      <c r="LIU3" s="163"/>
      <c r="LIV3" s="163"/>
      <c r="LIW3" s="163"/>
      <c r="LIX3" s="163"/>
      <c r="LIY3" s="163"/>
      <c r="LIZ3" s="163"/>
      <c r="LJA3" s="163"/>
      <c r="LJB3" s="163"/>
      <c r="LJC3" s="163"/>
      <c r="LJD3" s="163"/>
      <c r="LJE3" s="163"/>
      <c r="LJF3" s="163"/>
      <c r="LJG3" s="163"/>
      <c r="LJH3" s="163"/>
      <c r="LJI3" s="163"/>
      <c r="LJJ3" s="163"/>
      <c r="LJK3" s="163"/>
      <c r="LJL3" s="163"/>
      <c r="LJM3" s="163"/>
      <c r="LJN3" s="163"/>
      <c r="LJO3" s="163"/>
      <c r="LJP3" s="163"/>
      <c r="LJQ3" s="163"/>
      <c r="LJR3" s="163"/>
      <c r="LJS3" s="163"/>
      <c r="LJT3" s="163"/>
      <c r="LJU3" s="163"/>
      <c r="LJV3" s="163"/>
      <c r="LJW3" s="163"/>
      <c r="LJX3" s="163"/>
      <c r="LJY3" s="163"/>
      <c r="LJZ3" s="163"/>
      <c r="LKA3" s="163"/>
      <c r="LKB3" s="163"/>
      <c r="LKC3" s="163"/>
      <c r="LKD3" s="163"/>
      <c r="LKE3" s="163"/>
      <c r="LKF3" s="163"/>
      <c r="LKG3" s="163"/>
      <c r="LKH3" s="163"/>
      <c r="LKI3" s="163"/>
      <c r="LKJ3" s="163"/>
      <c r="LKK3" s="163"/>
      <c r="LKL3" s="163"/>
      <c r="LKM3" s="163"/>
      <c r="LKN3" s="163"/>
      <c r="LKO3" s="163"/>
      <c r="LKP3" s="163"/>
      <c r="LKQ3" s="163"/>
      <c r="LKR3" s="163"/>
      <c r="LKS3" s="163"/>
      <c r="LKT3" s="163"/>
      <c r="LKU3" s="163"/>
      <c r="LKV3" s="163"/>
      <c r="LKW3" s="163"/>
      <c r="LKX3" s="163"/>
      <c r="LKY3" s="163"/>
      <c r="LKZ3" s="163"/>
      <c r="LLA3" s="163"/>
      <c r="LLB3" s="163"/>
      <c r="LLC3" s="163"/>
      <c r="LLD3" s="163"/>
      <c r="LLE3" s="163"/>
      <c r="LLF3" s="163"/>
      <c r="LLG3" s="163"/>
      <c r="LLH3" s="163"/>
      <c r="LLI3" s="163"/>
      <c r="LLJ3" s="163"/>
      <c r="LLK3" s="163"/>
      <c r="LLL3" s="163"/>
      <c r="LLM3" s="163"/>
      <c r="LLN3" s="163"/>
      <c r="LLO3" s="163"/>
      <c r="LLP3" s="163"/>
      <c r="LLQ3" s="163"/>
      <c r="LLR3" s="163"/>
      <c r="LLS3" s="163"/>
      <c r="LLT3" s="163"/>
      <c r="LLU3" s="163"/>
      <c r="LLV3" s="163"/>
      <c r="LLW3" s="163"/>
      <c r="LLX3" s="163"/>
      <c r="LLY3" s="163"/>
      <c r="LLZ3" s="163"/>
      <c r="LMA3" s="163"/>
      <c r="LMB3" s="163"/>
      <c r="LMC3" s="163"/>
      <c r="LMD3" s="163"/>
      <c r="LME3" s="163"/>
      <c r="LMF3" s="163"/>
      <c r="LMG3" s="163"/>
      <c r="LMH3" s="163"/>
      <c r="LMI3" s="163"/>
      <c r="LMJ3" s="163"/>
      <c r="LMK3" s="163"/>
      <c r="LML3" s="163"/>
      <c r="LMM3" s="163"/>
      <c r="LMN3" s="163"/>
      <c r="LMO3" s="163"/>
      <c r="LMP3" s="163"/>
      <c r="LMQ3" s="163"/>
      <c r="LMR3" s="163"/>
      <c r="LMS3" s="163"/>
      <c r="LMT3" s="163"/>
      <c r="LMU3" s="163"/>
      <c r="LMV3" s="163"/>
      <c r="LMW3" s="163"/>
      <c r="LMX3" s="163"/>
      <c r="LMY3" s="163"/>
      <c r="LMZ3" s="163"/>
      <c r="LNA3" s="163"/>
      <c r="LNB3" s="163"/>
      <c r="LNC3" s="163"/>
      <c r="LND3" s="163"/>
      <c r="LNE3" s="163"/>
      <c r="LNF3" s="163"/>
      <c r="LNG3" s="163"/>
      <c r="LNH3" s="163"/>
      <c r="LNI3" s="163"/>
      <c r="LNJ3" s="163"/>
      <c r="LNK3" s="163"/>
      <c r="LNL3" s="163"/>
      <c r="LNM3" s="163"/>
      <c r="LNN3" s="163"/>
      <c r="LNO3" s="163"/>
      <c r="LNP3" s="163"/>
      <c r="LNQ3" s="163"/>
      <c r="LNR3" s="163"/>
      <c r="LNS3" s="163"/>
      <c r="LNT3" s="163"/>
      <c r="LNU3" s="163"/>
      <c r="LNV3" s="163"/>
      <c r="LNW3" s="163"/>
      <c r="LNX3" s="163"/>
      <c r="LNY3" s="163"/>
      <c r="LNZ3" s="163"/>
      <c r="LOA3" s="163"/>
      <c r="LOB3" s="163"/>
      <c r="LOC3" s="163"/>
      <c r="LOD3" s="163"/>
      <c r="LOE3" s="163"/>
      <c r="LOF3" s="163"/>
      <c r="LOG3" s="163"/>
      <c r="LOH3" s="163"/>
      <c r="LOI3" s="163"/>
      <c r="LOJ3" s="163"/>
      <c r="LOK3" s="163"/>
      <c r="LOL3" s="163"/>
      <c r="LOM3" s="163"/>
      <c r="LON3" s="163"/>
      <c r="LOO3" s="163"/>
      <c r="LOP3" s="163"/>
      <c r="LOQ3" s="163"/>
      <c r="LOR3" s="163"/>
      <c r="LOS3" s="163"/>
      <c r="LOT3" s="163"/>
      <c r="LOU3" s="163"/>
      <c r="LOV3" s="163"/>
      <c r="LOW3" s="163"/>
      <c r="LOX3" s="163"/>
      <c r="LOY3" s="163"/>
      <c r="LOZ3" s="163"/>
      <c r="LPA3" s="163"/>
      <c r="LPB3" s="163"/>
      <c r="LPC3" s="163"/>
      <c r="LPD3" s="163"/>
      <c r="LPE3" s="163"/>
      <c r="LPF3" s="163"/>
      <c r="LPG3" s="163"/>
      <c r="LPH3" s="163"/>
      <c r="LPI3" s="163"/>
      <c r="LPJ3" s="163"/>
      <c r="LPK3" s="163"/>
      <c r="LPL3" s="163"/>
      <c r="LPM3" s="163"/>
      <c r="LPN3" s="163"/>
      <c r="LPO3" s="163"/>
      <c r="LPP3" s="163"/>
      <c r="LPQ3" s="163"/>
      <c r="LPR3" s="163"/>
      <c r="LPS3" s="163"/>
      <c r="LPT3" s="163"/>
      <c r="LPU3" s="163"/>
      <c r="LPV3" s="163"/>
      <c r="LPW3" s="163"/>
      <c r="LPX3" s="163"/>
      <c r="LPY3" s="163"/>
      <c r="LPZ3" s="163"/>
      <c r="LQA3" s="163"/>
      <c r="LQB3" s="163"/>
      <c r="LQC3" s="163"/>
      <c r="LQD3" s="163"/>
      <c r="LQE3" s="163"/>
      <c r="LQF3" s="163"/>
      <c r="LQG3" s="163"/>
      <c r="LQH3" s="163"/>
      <c r="LQI3" s="163"/>
      <c r="LQJ3" s="163"/>
      <c r="LQK3" s="163"/>
      <c r="LQL3" s="163"/>
      <c r="LQM3" s="163"/>
      <c r="LQN3" s="163"/>
      <c r="LQO3" s="163"/>
      <c r="LQP3" s="163"/>
      <c r="LQQ3" s="163"/>
      <c r="LQR3" s="163"/>
      <c r="LQS3" s="163"/>
      <c r="LQT3" s="163"/>
      <c r="LQU3" s="163"/>
      <c r="LQV3" s="163"/>
      <c r="LQW3" s="163"/>
      <c r="LQX3" s="163"/>
      <c r="LQY3" s="163"/>
      <c r="LQZ3" s="163"/>
      <c r="LRA3" s="163"/>
      <c r="LRB3" s="163"/>
      <c r="LRC3" s="163"/>
      <c r="LRD3" s="163"/>
      <c r="LRE3" s="163"/>
      <c r="LRF3" s="163"/>
      <c r="LRG3" s="163"/>
      <c r="LRH3" s="163"/>
      <c r="LRI3" s="163"/>
      <c r="LRJ3" s="163"/>
      <c r="LRK3" s="163"/>
      <c r="LRL3" s="163"/>
      <c r="LRM3" s="163"/>
      <c r="LRN3" s="163"/>
      <c r="LRO3" s="163"/>
      <c r="LRP3" s="163"/>
      <c r="LRQ3" s="163"/>
      <c r="LRR3" s="163"/>
      <c r="LRS3" s="163"/>
      <c r="LRT3" s="163"/>
      <c r="LRU3" s="163"/>
      <c r="LRV3" s="163"/>
      <c r="LRW3" s="163"/>
      <c r="LRX3" s="163"/>
      <c r="LRY3" s="163"/>
      <c r="LRZ3" s="163"/>
      <c r="LSA3" s="163"/>
      <c r="LSB3" s="163"/>
      <c r="LSC3" s="163"/>
      <c r="LSD3" s="163"/>
      <c r="LSE3" s="163"/>
      <c r="LSF3" s="163"/>
      <c r="LSG3" s="163"/>
      <c r="LSH3" s="163"/>
      <c r="LSI3" s="163"/>
      <c r="LSJ3" s="163"/>
      <c r="LSK3" s="163"/>
      <c r="LSL3" s="163"/>
      <c r="LSM3" s="163"/>
      <c r="LSN3" s="163"/>
      <c r="LSO3" s="163"/>
      <c r="LSP3" s="163"/>
      <c r="LSQ3" s="163"/>
      <c r="LSR3" s="163"/>
      <c r="LSS3" s="163"/>
      <c r="LST3" s="163"/>
      <c r="LSU3" s="163"/>
      <c r="LSV3" s="163"/>
      <c r="LSW3" s="163"/>
      <c r="LSX3" s="163"/>
      <c r="LSY3" s="163"/>
      <c r="LSZ3" s="163"/>
      <c r="LTA3" s="163"/>
      <c r="LTB3" s="163"/>
      <c r="LTC3" s="163"/>
      <c r="LTD3" s="163"/>
      <c r="LTE3" s="163"/>
      <c r="LTF3" s="163"/>
      <c r="LTG3" s="163"/>
      <c r="LTH3" s="163"/>
      <c r="LTI3" s="163"/>
      <c r="LTJ3" s="163"/>
      <c r="LTK3" s="163"/>
      <c r="LTL3" s="163"/>
      <c r="LTM3" s="163"/>
      <c r="LTN3" s="163"/>
      <c r="LTO3" s="163"/>
      <c r="LTP3" s="163"/>
      <c r="LTQ3" s="163"/>
      <c r="LTR3" s="163"/>
      <c r="LTS3" s="163"/>
      <c r="LTT3" s="163"/>
      <c r="LTU3" s="163"/>
      <c r="LTV3" s="163"/>
      <c r="LTW3" s="163"/>
      <c r="LTX3" s="163"/>
      <c r="LTY3" s="163"/>
      <c r="LTZ3" s="163"/>
      <c r="LUA3" s="163"/>
      <c r="LUB3" s="163"/>
      <c r="LUC3" s="163"/>
      <c r="LUD3" s="163"/>
      <c r="LUE3" s="163"/>
      <c r="LUF3" s="163"/>
      <c r="LUG3" s="163"/>
      <c r="LUH3" s="163"/>
      <c r="LUI3" s="163"/>
      <c r="LUJ3" s="163"/>
      <c r="LUK3" s="163"/>
      <c r="LUL3" s="163"/>
      <c r="LUM3" s="163"/>
      <c r="LUN3" s="163"/>
      <c r="LUO3" s="163"/>
      <c r="LUP3" s="163"/>
      <c r="LUQ3" s="163"/>
      <c r="LUR3" s="163"/>
      <c r="LUS3" s="163"/>
      <c r="LUT3" s="163"/>
      <c r="LUU3" s="163"/>
      <c r="LUV3" s="163"/>
      <c r="LUW3" s="163"/>
      <c r="LUX3" s="163"/>
      <c r="LUY3" s="163"/>
      <c r="LUZ3" s="163"/>
      <c r="LVA3" s="163"/>
      <c r="LVB3" s="163"/>
      <c r="LVC3" s="163"/>
      <c r="LVD3" s="163"/>
      <c r="LVE3" s="163"/>
      <c r="LVF3" s="163"/>
      <c r="LVG3" s="163"/>
      <c r="LVH3" s="163"/>
      <c r="LVI3" s="163"/>
      <c r="LVJ3" s="163"/>
      <c r="LVK3" s="163"/>
      <c r="LVL3" s="163"/>
      <c r="LVM3" s="163"/>
      <c r="LVN3" s="163"/>
      <c r="LVO3" s="163"/>
      <c r="LVP3" s="163"/>
      <c r="LVQ3" s="163"/>
      <c r="LVR3" s="163"/>
      <c r="LVS3" s="163"/>
      <c r="LVT3" s="163"/>
      <c r="LVU3" s="163"/>
      <c r="LVV3" s="163"/>
      <c r="LVW3" s="163"/>
      <c r="LVX3" s="163"/>
      <c r="LVY3" s="163"/>
      <c r="LVZ3" s="163"/>
      <c r="LWA3" s="163"/>
      <c r="LWB3" s="163"/>
      <c r="LWC3" s="163"/>
      <c r="LWD3" s="163"/>
      <c r="LWE3" s="163"/>
      <c r="LWF3" s="163"/>
      <c r="LWG3" s="163"/>
      <c r="LWH3" s="163"/>
      <c r="LWI3" s="163"/>
      <c r="LWJ3" s="163"/>
      <c r="LWK3" s="163"/>
      <c r="LWL3" s="163"/>
      <c r="LWM3" s="163"/>
      <c r="LWN3" s="163"/>
      <c r="LWO3" s="163"/>
      <c r="LWP3" s="163"/>
      <c r="LWQ3" s="163"/>
      <c r="LWR3" s="163"/>
      <c r="LWS3" s="163"/>
      <c r="LWT3" s="163"/>
      <c r="LWU3" s="163"/>
      <c r="LWV3" s="163"/>
      <c r="LWW3" s="163"/>
      <c r="LWX3" s="163"/>
      <c r="LWY3" s="163"/>
      <c r="LWZ3" s="163"/>
      <c r="LXA3" s="163"/>
      <c r="LXB3" s="163"/>
      <c r="LXC3" s="163"/>
      <c r="LXD3" s="163"/>
      <c r="LXE3" s="163"/>
      <c r="LXF3" s="163"/>
      <c r="LXG3" s="163"/>
      <c r="LXH3" s="163"/>
      <c r="LXI3" s="163"/>
      <c r="LXJ3" s="163"/>
      <c r="LXK3" s="163"/>
      <c r="LXL3" s="163"/>
      <c r="LXM3" s="163"/>
      <c r="LXN3" s="163"/>
      <c r="LXO3" s="163"/>
      <c r="LXP3" s="163"/>
      <c r="LXQ3" s="163"/>
      <c r="LXR3" s="163"/>
      <c r="LXS3" s="163"/>
      <c r="LXT3" s="163"/>
      <c r="LXU3" s="163"/>
      <c r="LXV3" s="163"/>
      <c r="LXW3" s="163"/>
      <c r="LXX3" s="163"/>
      <c r="LXY3" s="163"/>
      <c r="LXZ3" s="163"/>
      <c r="LYA3" s="163"/>
      <c r="LYB3" s="163"/>
      <c r="LYC3" s="163"/>
      <c r="LYD3" s="163"/>
      <c r="LYE3" s="163"/>
      <c r="LYF3" s="163"/>
      <c r="LYG3" s="163"/>
      <c r="LYH3" s="163"/>
      <c r="LYI3" s="163"/>
      <c r="LYJ3" s="163"/>
      <c r="LYK3" s="163"/>
      <c r="LYL3" s="163"/>
      <c r="LYM3" s="163"/>
      <c r="LYN3" s="163"/>
      <c r="LYO3" s="163"/>
      <c r="LYP3" s="163"/>
      <c r="LYQ3" s="163"/>
      <c r="LYR3" s="163"/>
      <c r="LYS3" s="163"/>
      <c r="LYT3" s="163"/>
      <c r="LYU3" s="163"/>
      <c r="LYV3" s="163"/>
      <c r="LYW3" s="163"/>
      <c r="LYX3" s="163"/>
      <c r="LYY3" s="163"/>
      <c r="LYZ3" s="163"/>
      <c r="LZA3" s="163"/>
      <c r="LZB3" s="163"/>
      <c r="LZC3" s="163"/>
      <c r="LZD3" s="163"/>
      <c r="LZE3" s="163"/>
      <c r="LZF3" s="163"/>
      <c r="LZG3" s="163"/>
      <c r="LZH3" s="163"/>
      <c r="LZI3" s="163"/>
      <c r="LZJ3" s="163"/>
      <c r="LZK3" s="163"/>
      <c r="LZL3" s="163"/>
      <c r="LZM3" s="163"/>
      <c r="LZN3" s="163"/>
      <c r="LZO3" s="163"/>
      <c r="LZP3" s="163"/>
      <c r="LZQ3" s="163"/>
      <c r="LZR3" s="163"/>
      <c r="LZS3" s="163"/>
      <c r="LZT3" s="163"/>
      <c r="LZU3" s="163"/>
      <c r="LZV3" s="163"/>
      <c r="LZW3" s="163"/>
      <c r="LZX3" s="163"/>
      <c r="LZY3" s="163"/>
      <c r="LZZ3" s="163"/>
      <c r="MAA3" s="163"/>
      <c r="MAB3" s="163"/>
      <c r="MAC3" s="163"/>
      <c r="MAD3" s="163"/>
      <c r="MAE3" s="163"/>
      <c r="MAF3" s="163"/>
      <c r="MAG3" s="163"/>
      <c r="MAH3" s="163"/>
      <c r="MAI3" s="163"/>
      <c r="MAJ3" s="163"/>
      <c r="MAK3" s="163"/>
      <c r="MAL3" s="163"/>
      <c r="MAM3" s="163"/>
      <c r="MAN3" s="163"/>
      <c r="MAO3" s="163"/>
      <c r="MAP3" s="163"/>
      <c r="MAQ3" s="163"/>
      <c r="MAR3" s="163"/>
      <c r="MAS3" s="163"/>
      <c r="MAT3" s="163"/>
      <c r="MAU3" s="163"/>
      <c r="MAV3" s="163"/>
      <c r="MAW3" s="163"/>
      <c r="MAX3" s="163"/>
      <c r="MAY3" s="163"/>
      <c r="MAZ3" s="163"/>
      <c r="MBA3" s="163"/>
      <c r="MBB3" s="163"/>
      <c r="MBC3" s="163"/>
      <c r="MBD3" s="163"/>
      <c r="MBE3" s="163"/>
      <c r="MBF3" s="163"/>
      <c r="MBG3" s="163"/>
      <c r="MBH3" s="163"/>
      <c r="MBI3" s="163"/>
      <c r="MBJ3" s="163"/>
      <c r="MBK3" s="163"/>
      <c r="MBL3" s="163"/>
      <c r="MBM3" s="163"/>
      <c r="MBN3" s="163"/>
      <c r="MBO3" s="163"/>
      <c r="MBP3" s="163"/>
      <c r="MBQ3" s="163"/>
      <c r="MBR3" s="163"/>
      <c r="MBS3" s="163"/>
      <c r="MBT3" s="163"/>
      <c r="MBU3" s="163"/>
      <c r="MBV3" s="163"/>
      <c r="MBW3" s="163"/>
      <c r="MBX3" s="163"/>
      <c r="MBY3" s="163"/>
      <c r="MBZ3" s="163"/>
      <c r="MCA3" s="163"/>
      <c r="MCB3" s="163"/>
      <c r="MCC3" s="163"/>
      <c r="MCD3" s="163"/>
      <c r="MCE3" s="163"/>
      <c r="MCF3" s="163"/>
      <c r="MCG3" s="163"/>
      <c r="MCH3" s="163"/>
      <c r="MCI3" s="163"/>
      <c r="MCJ3" s="163"/>
      <c r="MCK3" s="163"/>
      <c r="MCL3" s="163"/>
      <c r="MCM3" s="163"/>
      <c r="MCN3" s="163"/>
      <c r="MCO3" s="163"/>
      <c r="MCP3" s="163"/>
      <c r="MCQ3" s="163"/>
      <c r="MCR3" s="163"/>
      <c r="MCS3" s="163"/>
      <c r="MCT3" s="163"/>
      <c r="MCU3" s="163"/>
      <c r="MCV3" s="163"/>
      <c r="MCW3" s="163"/>
      <c r="MCX3" s="163"/>
      <c r="MCY3" s="163"/>
      <c r="MCZ3" s="163"/>
      <c r="MDA3" s="163"/>
      <c r="MDB3" s="163"/>
      <c r="MDC3" s="163"/>
      <c r="MDD3" s="163"/>
      <c r="MDE3" s="163"/>
      <c r="MDF3" s="163"/>
      <c r="MDG3" s="163"/>
      <c r="MDH3" s="163"/>
      <c r="MDI3" s="163"/>
      <c r="MDJ3" s="163"/>
      <c r="MDK3" s="163"/>
      <c r="MDL3" s="163"/>
      <c r="MDM3" s="163"/>
      <c r="MDN3" s="163"/>
      <c r="MDO3" s="163"/>
      <c r="MDP3" s="163"/>
      <c r="MDQ3" s="163"/>
      <c r="MDR3" s="163"/>
      <c r="MDS3" s="163"/>
      <c r="MDT3" s="163"/>
      <c r="MDU3" s="163"/>
      <c r="MDV3" s="163"/>
      <c r="MDW3" s="163"/>
      <c r="MDX3" s="163"/>
      <c r="MDY3" s="163"/>
      <c r="MDZ3" s="163"/>
      <c r="MEA3" s="163"/>
      <c r="MEB3" s="163"/>
      <c r="MEC3" s="163"/>
      <c r="MED3" s="163"/>
      <c r="MEE3" s="163"/>
      <c r="MEF3" s="163"/>
      <c r="MEG3" s="163"/>
      <c r="MEH3" s="163"/>
      <c r="MEI3" s="163"/>
      <c r="MEJ3" s="163"/>
      <c r="MEK3" s="163"/>
      <c r="MEL3" s="163"/>
      <c r="MEM3" s="163"/>
      <c r="MEN3" s="163"/>
      <c r="MEO3" s="163"/>
      <c r="MEP3" s="163"/>
      <c r="MEQ3" s="163"/>
      <c r="MER3" s="163"/>
      <c r="MES3" s="163"/>
      <c r="MET3" s="163"/>
      <c r="MEU3" s="163"/>
      <c r="MEV3" s="163"/>
      <c r="MEW3" s="163"/>
      <c r="MEX3" s="163"/>
      <c r="MEY3" s="163"/>
      <c r="MEZ3" s="163"/>
      <c r="MFA3" s="163"/>
      <c r="MFB3" s="163"/>
      <c r="MFC3" s="163"/>
      <c r="MFD3" s="163"/>
      <c r="MFE3" s="163"/>
      <c r="MFF3" s="163"/>
      <c r="MFG3" s="163"/>
      <c r="MFH3" s="163"/>
      <c r="MFI3" s="163"/>
      <c r="MFJ3" s="163"/>
      <c r="MFK3" s="163"/>
      <c r="MFL3" s="163"/>
      <c r="MFM3" s="163"/>
      <c r="MFN3" s="163"/>
      <c r="MFO3" s="163"/>
      <c r="MFP3" s="163"/>
      <c r="MFQ3" s="163"/>
      <c r="MFR3" s="163"/>
      <c r="MFS3" s="163"/>
      <c r="MFT3" s="163"/>
      <c r="MFU3" s="163"/>
      <c r="MFV3" s="163"/>
      <c r="MFW3" s="163"/>
      <c r="MFX3" s="163"/>
      <c r="MFY3" s="163"/>
      <c r="MFZ3" s="163"/>
      <c r="MGA3" s="163"/>
      <c r="MGB3" s="163"/>
      <c r="MGC3" s="163"/>
      <c r="MGD3" s="163"/>
      <c r="MGE3" s="163"/>
      <c r="MGF3" s="163"/>
      <c r="MGG3" s="163"/>
      <c r="MGH3" s="163"/>
      <c r="MGI3" s="163"/>
      <c r="MGJ3" s="163"/>
      <c r="MGK3" s="163"/>
      <c r="MGL3" s="163"/>
      <c r="MGM3" s="163"/>
      <c r="MGN3" s="163"/>
      <c r="MGO3" s="163"/>
      <c r="MGP3" s="163"/>
      <c r="MGQ3" s="163"/>
      <c r="MGR3" s="163"/>
      <c r="MGS3" s="163"/>
      <c r="MGT3" s="163"/>
      <c r="MGU3" s="163"/>
      <c r="MGV3" s="163"/>
      <c r="MGW3" s="163"/>
      <c r="MGX3" s="163"/>
      <c r="MGY3" s="163"/>
      <c r="MGZ3" s="163"/>
      <c r="MHA3" s="163"/>
      <c r="MHB3" s="163"/>
      <c r="MHC3" s="163"/>
      <c r="MHD3" s="163"/>
      <c r="MHE3" s="163"/>
      <c r="MHF3" s="163"/>
      <c r="MHG3" s="163"/>
      <c r="MHH3" s="163"/>
      <c r="MHI3" s="163"/>
      <c r="MHJ3" s="163"/>
      <c r="MHK3" s="163"/>
      <c r="MHL3" s="163"/>
      <c r="MHM3" s="163"/>
      <c r="MHN3" s="163"/>
      <c r="MHO3" s="163"/>
      <c r="MHP3" s="163"/>
      <c r="MHQ3" s="163"/>
      <c r="MHR3" s="163"/>
      <c r="MHS3" s="163"/>
      <c r="MHT3" s="163"/>
      <c r="MHU3" s="163"/>
      <c r="MHV3" s="163"/>
      <c r="MHW3" s="163"/>
      <c r="MHX3" s="163"/>
      <c r="MHY3" s="163"/>
      <c r="MHZ3" s="163"/>
      <c r="MIA3" s="163"/>
      <c r="MIB3" s="163"/>
      <c r="MIC3" s="163"/>
      <c r="MID3" s="163"/>
      <c r="MIE3" s="163"/>
      <c r="MIF3" s="163"/>
      <c r="MIG3" s="163"/>
      <c r="MIH3" s="163"/>
      <c r="MII3" s="163"/>
      <c r="MIJ3" s="163"/>
      <c r="MIK3" s="163"/>
      <c r="MIL3" s="163"/>
      <c r="MIM3" s="163"/>
      <c r="MIN3" s="163"/>
      <c r="MIO3" s="163"/>
      <c r="MIP3" s="163"/>
      <c r="MIQ3" s="163"/>
      <c r="MIR3" s="163"/>
      <c r="MIS3" s="163"/>
      <c r="MIT3" s="163"/>
      <c r="MIU3" s="163"/>
      <c r="MIV3" s="163"/>
      <c r="MIW3" s="163"/>
      <c r="MIX3" s="163"/>
      <c r="MIY3" s="163"/>
      <c r="MIZ3" s="163"/>
      <c r="MJA3" s="163"/>
      <c r="MJB3" s="163"/>
      <c r="MJC3" s="163"/>
      <c r="MJD3" s="163"/>
      <c r="MJE3" s="163"/>
      <c r="MJF3" s="163"/>
      <c r="MJG3" s="163"/>
      <c r="MJH3" s="163"/>
      <c r="MJI3" s="163"/>
      <c r="MJJ3" s="163"/>
      <c r="MJK3" s="163"/>
      <c r="MJL3" s="163"/>
      <c r="MJM3" s="163"/>
      <c r="MJN3" s="163"/>
      <c r="MJO3" s="163"/>
      <c r="MJP3" s="163"/>
      <c r="MJQ3" s="163"/>
      <c r="MJR3" s="163"/>
      <c r="MJS3" s="163"/>
      <c r="MJT3" s="163"/>
      <c r="MJU3" s="163"/>
      <c r="MJV3" s="163"/>
      <c r="MJW3" s="163"/>
      <c r="MJX3" s="163"/>
      <c r="MJY3" s="163"/>
      <c r="MJZ3" s="163"/>
      <c r="MKA3" s="163"/>
      <c r="MKB3" s="163"/>
      <c r="MKC3" s="163"/>
      <c r="MKD3" s="163"/>
      <c r="MKE3" s="163"/>
      <c r="MKF3" s="163"/>
      <c r="MKG3" s="163"/>
      <c r="MKH3" s="163"/>
      <c r="MKI3" s="163"/>
      <c r="MKJ3" s="163"/>
      <c r="MKK3" s="163"/>
      <c r="MKL3" s="163"/>
      <c r="MKM3" s="163"/>
      <c r="MKN3" s="163"/>
      <c r="MKO3" s="163"/>
      <c r="MKP3" s="163"/>
      <c r="MKQ3" s="163"/>
      <c r="MKR3" s="163"/>
      <c r="MKS3" s="163"/>
      <c r="MKT3" s="163"/>
      <c r="MKU3" s="163"/>
      <c r="MKV3" s="163"/>
      <c r="MKW3" s="163"/>
      <c r="MKX3" s="163"/>
      <c r="MKY3" s="163"/>
      <c r="MKZ3" s="163"/>
      <c r="MLA3" s="163"/>
      <c r="MLB3" s="163"/>
      <c r="MLC3" s="163"/>
      <c r="MLD3" s="163"/>
      <c r="MLE3" s="163"/>
      <c r="MLF3" s="163"/>
      <c r="MLG3" s="163"/>
      <c r="MLH3" s="163"/>
      <c r="MLI3" s="163"/>
      <c r="MLJ3" s="163"/>
      <c r="MLK3" s="163"/>
      <c r="MLL3" s="163"/>
      <c r="MLM3" s="163"/>
      <c r="MLN3" s="163"/>
      <c r="MLO3" s="163"/>
      <c r="MLP3" s="163"/>
      <c r="MLQ3" s="163"/>
      <c r="MLR3" s="163"/>
      <c r="MLS3" s="163"/>
      <c r="MLT3" s="163"/>
      <c r="MLU3" s="163"/>
      <c r="MLV3" s="163"/>
      <c r="MLW3" s="163"/>
      <c r="MLX3" s="163"/>
      <c r="MLY3" s="163"/>
      <c r="MLZ3" s="163"/>
      <c r="MMA3" s="163"/>
      <c r="MMB3" s="163"/>
      <c r="MMC3" s="163"/>
      <c r="MMD3" s="163"/>
      <c r="MME3" s="163"/>
      <c r="MMF3" s="163"/>
      <c r="MMG3" s="163"/>
      <c r="MMH3" s="163"/>
      <c r="MMI3" s="163"/>
      <c r="MMJ3" s="163"/>
      <c r="MMK3" s="163"/>
      <c r="MML3" s="163"/>
      <c r="MMM3" s="163"/>
      <c r="MMN3" s="163"/>
      <c r="MMO3" s="163"/>
      <c r="MMP3" s="163"/>
      <c r="MMQ3" s="163"/>
      <c r="MMR3" s="163"/>
      <c r="MMS3" s="163"/>
      <c r="MMT3" s="163"/>
      <c r="MMU3" s="163"/>
      <c r="MMV3" s="163"/>
      <c r="MMW3" s="163"/>
      <c r="MMX3" s="163"/>
      <c r="MMY3" s="163"/>
      <c r="MMZ3" s="163"/>
      <c r="MNA3" s="163"/>
      <c r="MNB3" s="163"/>
      <c r="MNC3" s="163"/>
      <c r="MND3" s="163"/>
      <c r="MNE3" s="163"/>
      <c r="MNF3" s="163"/>
      <c r="MNG3" s="163"/>
      <c r="MNH3" s="163"/>
      <c r="MNI3" s="163"/>
      <c r="MNJ3" s="163"/>
      <c r="MNK3" s="163"/>
      <c r="MNL3" s="163"/>
      <c r="MNM3" s="163"/>
      <c r="MNN3" s="163"/>
      <c r="MNO3" s="163"/>
      <c r="MNP3" s="163"/>
      <c r="MNQ3" s="163"/>
      <c r="MNR3" s="163"/>
      <c r="MNS3" s="163"/>
      <c r="MNT3" s="163"/>
      <c r="MNU3" s="163"/>
      <c r="MNV3" s="163"/>
      <c r="MNW3" s="163"/>
      <c r="MNX3" s="163"/>
      <c r="MNY3" s="163"/>
      <c r="MNZ3" s="163"/>
      <c r="MOA3" s="163"/>
      <c r="MOB3" s="163"/>
      <c r="MOC3" s="163"/>
      <c r="MOD3" s="163"/>
      <c r="MOE3" s="163"/>
      <c r="MOF3" s="163"/>
      <c r="MOG3" s="163"/>
      <c r="MOH3" s="163"/>
      <c r="MOI3" s="163"/>
      <c r="MOJ3" s="163"/>
      <c r="MOK3" s="163"/>
      <c r="MOL3" s="163"/>
      <c r="MOM3" s="163"/>
      <c r="MON3" s="163"/>
      <c r="MOO3" s="163"/>
      <c r="MOP3" s="163"/>
      <c r="MOQ3" s="163"/>
      <c r="MOR3" s="163"/>
      <c r="MOS3" s="163"/>
      <c r="MOT3" s="163"/>
      <c r="MOU3" s="163"/>
      <c r="MOV3" s="163"/>
      <c r="MOW3" s="163"/>
      <c r="MOX3" s="163"/>
      <c r="MOY3" s="163"/>
      <c r="MOZ3" s="163"/>
      <c r="MPA3" s="163"/>
      <c r="MPB3" s="163"/>
      <c r="MPC3" s="163"/>
      <c r="MPD3" s="163"/>
      <c r="MPE3" s="163"/>
      <c r="MPF3" s="163"/>
      <c r="MPG3" s="163"/>
      <c r="MPH3" s="163"/>
      <c r="MPI3" s="163"/>
      <c r="MPJ3" s="163"/>
      <c r="MPK3" s="163"/>
      <c r="MPL3" s="163"/>
      <c r="MPM3" s="163"/>
      <c r="MPN3" s="163"/>
      <c r="MPO3" s="163"/>
      <c r="MPP3" s="163"/>
      <c r="MPQ3" s="163"/>
      <c r="MPR3" s="163"/>
      <c r="MPS3" s="163"/>
      <c r="MPT3" s="163"/>
      <c r="MPU3" s="163"/>
      <c r="MPV3" s="163"/>
      <c r="MPW3" s="163"/>
      <c r="MPX3" s="163"/>
      <c r="MPY3" s="163"/>
      <c r="MPZ3" s="163"/>
      <c r="MQA3" s="163"/>
      <c r="MQB3" s="163"/>
      <c r="MQC3" s="163"/>
      <c r="MQD3" s="163"/>
      <c r="MQE3" s="163"/>
      <c r="MQF3" s="163"/>
      <c r="MQG3" s="163"/>
      <c r="MQH3" s="163"/>
      <c r="MQI3" s="163"/>
      <c r="MQJ3" s="163"/>
      <c r="MQK3" s="163"/>
      <c r="MQL3" s="163"/>
      <c r="MQM3" s="163"/>
      <c r="MQN3" s="163"/>
      <c r="MQO3" s="163"/>
      <c r="MQP3" s="163"/>
      <c r="MQQ3" s="163"/>
      <c r="MQR3" s="163"/>
      <c r="MQS3" s="163"/>
      <c r="MQT3" s="163"/>
      <c r="MQU3" s="163"/>
      <c r="MQV3" s="163"/>
      <c r="MQW3" s="163"/>
      <c r="MQX3" s="163"/>
      <c r="MQY3" s="163"/>
      <c r="MQZ3" s="163"/>
      <c r="MRA3" s="163"/>
      <c r="MRB3" s="163"/>
      <c r="MRC3" s="163"/>
      <c r="MRD3" s="163"/>
      <c r="MRE3" s="163"/>
      <c r="MRF3" s="163"/>
      <c r="MRG3" s="163"/>
      <c r="MRH3" s="163"/>
      <c r="MRI3" s="163"/>
      <c r="MRJ3" s="163"/>
      <c r="MRK3" s="163"/>
      <c r="MRL3" s="163"/>
      <c r="MRM3" s="163"/>
      <c r="MRN3" s="163"/>
      <c r="MRO3" s="163"/>
      <c r="MRP3" s="163"/>
      <c r="MRQ3" s="163"/>
      <c r="MRR3" s="163"/>
      <c r="MRS3" s="163"/>
      <c r="MRT3" s="163"/>
      <c r="MRU3" s="163"/>
      <c r="MRV3" s="163"/>
      <c r="MRW3" s="163"/>
      <c r="MRX3" s="163"/>
      <c r="MRY3" s="163"/>
      <c r="MRZ3" s="163"/>
      <c r="MSA3" s="163"/>
      <c r="MSB3" s="163"/>
      <c r="MSC3" s="163"/>
      <c r="MSD3" s="163"/>
      <c r="MSE3" s="163"/>
      <c r="MSF3" s="163"/>
      <c r="MSG3" s="163"/>
      <c r="MSH3" s="163"/>
      <c r="MSI3" s="163"/>
      <c r="MSJ3" s="163"/>
      <c r="MSK3" s="163"/>
      <c r="MSL3" s="163"/>
      <c r="MSM3" s="163"/>
      <c r="MSN3" s="163"/>
      <c r="MSO3" s="163"/>
      <c r="MSP3" s="163"/>
      <c r="MSQ3" s="163"/>
      <c r="MSR3" s="163"/>
      <c r="MSS3" s="163"/>
      <c r="MST3" s="163"/>
      <c r="MSU3" s="163"/>
      <c r="MSV3" s="163"/>
      <c r="MSW3" s="163"/>
      <c r="MSX3" s="163"/>
      <c r="MSY3" s="163"/>
      <c r="MSZ3" s="163"/>
      <c r="MTA3" s="163"/>
      <c r="MTB3" s="163"/>
      <c r="MTC3" s="163"/>
      <c r="MTD3" s="163"/>
      <c r="MTE3" s="163"/>
      <c r="MTF3" s="163"/>
      <c r="MTG3" s="163"/>
      <c r="MTH3" s="163"/>
      <c r="MTI3" s="163"/>
      <c r="MTJ3" s="163"/>
      <c r="MTK3" s="163"/>
      <c r="MTL3" s="163"/>
      <c r="MTM3" s="163"/>
      <c r="MTN3" s="163"/>
      <c r="MTO3" s="163"/>
      <c r="MTP3" s="163"/>
      <c r="MTQ3" s="163"/>
      <c r="MTR3" s="163"/>
      <c r="MTS3" s="163"/>
      <c r="MTT3" s="163"/>
      <c r="MTU3" s="163"/>
      <c r="MTV3" s="163"/>
      <c r="MTW3" s="163"/>
      <c r="MTX3" s="163"/>
      <c r="MTY3" s="163"/>
      <c r="MTZ3" s="163"/>
      <c r="MUA3" s="163"/>
      <c r="MUB3" s="163"/>
      <c r="MUC3" s="163"/>
      <c r="MUD3" s="163"/>
      <c r="MUE3" s="163"/>
      <c r="MUF3" s="163"/>
      <c r="MUG3" s="163"/>
      <c r="MUH3" s="163"/>
      <c r="MUI3" s="163"/>
      <c r="MUJ3" s="163"/>
      <c r="MUK3" s="163"/>
      <c r="MUL3" s="163"/>
      <c r="MUM3" s="163"/>
      <c r="MUN3" s="163"/>
      <c r="MUO3" s="163"/>
      <c r="MUP3" s="163"/>
      <c r="MUQ3" s="163"/>
      <c r="MUR3" s="163"/>
      <c r="MUS3" s="163"/>
      <c r="MUT3" s="163"/>
      <c r="MUU3" s="163"/>
      <c r="MUV3" s="163"/>
      <c r="MUW3" s="163"/>
      <c r="MUX3" s="163"/>
      <c r="MUY3" s="163"/>
      <c r="MUZ3" s="163"/>
      <c r="MVA3" s="163"/>
      <c r="MVB3" s="163"/>
      <c r="MVC3" s="163"/>
      <c r="MVD3" s="163"/>
      <c r="MVE3" s="163"/>
      <c r="MVF3" s="163"/>
      <c r="MVG3" s="163"/>
      <c r="MVH3" s="163"/>
      <c r="MVI3" s="163"/>
      <c r="MVJ3" s="163"/>
      <c r="MVK3" s="163"/>
      <c r="MVL3" s="163"/>
      <c r="MVM3" s="163"/>
      <c r="MVN3" s="163"/>
      <c r="MVO3" s="163"/>
      <c r="MVP3" s="163"/>
      <c r="MVQ3" s="163"/>
      <c r="MVR3" s="163"/>
      <c r="MVS3" s="163"/>
      <c r="MVT3" s="163"/>
      <c r="MVU3" s="163"/>
      <c r="MVV3" s="163"/>
      <c r="MVW3" s="163"/>
      <c r="MVX3" s="163"/>
      <c r="MVY3" s="163"/>
      <c r="MVZ3" s="163"/>
      <c r="MWA3" s="163"/>
      <c r="MWB3" s="163"/>
      <c r="MWC3" s="163"/>
      <c r="MWD3" s="163"/>
      <c r="MWE3" s="163"/>
      <c r="MWF3" s="163"/>
      <c r="MWG3" s="163"/>
      <c r="MWH3" s="163"/>
      <c r="MWI3" s="163"/>
      <c r="MWJ3" s="163"/>
      <c r="MWK3" s="163"/>
      <c r="MWL3" s="163"/>
      <c r="MWM3" s="163"/>
      <c r="MWN3" s="163"/>
      <c r="MWO3" s="163"/>
      <c r="MWP3" s="163"/>
      <c r="MWQ3" s="163"/>
      <c r="MWR3" s="163"/>
      <c r="MWS3" s="163"/>
      <c r="MWT3" s="163"/>
      <c r="MWU3" s="163"/>
      <c r="MWV3" s="163"/>
      <c r="MWW3" s="163"/>
      <c r="MWX3" s="163"/>
      <c r="MWY3" s="163"/>
      <c r="MWZ3" s="163"/>
      <c r="MXA3" s="163"/>
      <c r="MXB3" s="163"/>
      <c r="MXC3" s="163"/>
      <c r="MXD3" s="163"/>
      <c r="MXE3" s="163"/>
      <c r="MXF3" s="163"/>
      <c r="MXG3" s="163"/>
      <c r="MXH3" s="163"/>
      <c r="MXI3" s="163"/>
      <c r="MXJ3" s="163"/>
      <c r="MXK3" s="163"/>
      <c r="MXL3" s="163"/>
      <c r="MXM3" s="163"/>
      <c r="MXN3" s="163"/>
      <c r="MXO3" s="163"/>
      <c r="MXP3" s="163"/>
      <c r="MXQ3" s="163"/>
      <c r="MXR3" s="163"/>
      <c r="MXS3" s="163"/>
      <c r="MXT3" s="163"/>
      <c r="MXU3" s="163"/>
      <c r="MXV3" s="163"/>
      <c r="MXW3" s="163"/>
      <c r="MXX3" s="163"/>
      <c r="MXY3" s="163"/>
      <c r="MXZ3" s="163"/>
      <c r="MYA3" s="163"/>
      <c r="MYB3" s="163"/>
      <c r="MYC3" s="163"/>
      <c r="MYD3" s="163"/>
      <c r="MYE3" s="163"/>
      <c r="MYF3" s="163"/>
      <c r="MYG3" s="163"/>
      <c r="MYH3" s="163"/>
      <c r="MYI3" s="163"/>
      <c r="MYJ3" s="163"/>
      <c r="MYK3" s="163"/>
      <c r="MYL3" s="163"/>
      <c r="MYM3" s="163"/>
      <c r="MYN3" s="163"/>
      <c r="MYO3" s="163"/>
      <c r="MYP3" s="163"/>
      <c r="MYQ3" s="163"/>
      <c r="MYR3" s="163"/>
      <c r="MYS3" s="163"/>
      <c r="MYT3" s="163"/>
      <c r="MYU3" s="163"/>
      <c r="MYV3" s="163"/>
      <c r="MYW3" s="163"/>
      <c r="MYX3" s="163"/>
      <c r="MYY3" s="163"/>
      <c r="MYZ3" s="163"/>
      <c r="MZA3" s="163"/>
      <c r="MZB3" s="163"/>
      <c r="MZC3" s="163"/>
      <c r="MZD3" s="163"/>
      <c r="MZE3" s="163"/>
      <c r="MZF3" s="163"/>
      <c r="MZG3" s="163"/>
      <c r="MZH3" s="163"/>
      <c r="MZI3" s="163"/>
      <c r="MZJ3" s="163"/>
      <c r="MZK3" s="163"/>
      <c r="MZL3" s="163"/>
      <c r="MZM3" s="163"/>
      <c r="MZN3" s="163"/>
      <c r="MZO3" s="163"/>
      <c r="MZP3" s="163"/>
      <c r="MZQ3" s="163"/>
      <c r="MZR3" s="163"/>
      <c r="MZS3" s="163"/>
      <c r="MZT3" s="163"/>
      <c r="MZU3" s="163"/>
      <c r="MZV3" s="163"/>
      <c r="MZW3" s="163"/>
      <c r="MZX3" s="163"/>
      <c r="MZY3" s="163"/>
      <c r="MZZ3" s="163"/>
      <c r="NAA3" s="163"/>
      <c r="NAB3" s="163"/>
      <c r="NAC3" s="163"/>
      <c r="NAD3" s="163"/>
      <c r="NAE3" s="163"/>
      <c r="NAF3" s="163"/>
      <c r="NAG3" s="163"/>
      <c r="NAH3" s="163"/>
      <c r="NAI3" s="163"/>
      <c r="NAJ3" s="163"/>
      <c r="NAK3" s="163"/>
      <c r="NAL3" s="163"/>
      <c r="NAM3" s="163"/>
      <c r="NAN3" s="163"/>
      <c r="NAO3" s="163"/>
      <c r="NAP3" s="163"/>
      <c r="NAQ3" s="163"/>
      <c r="NAR3" s="163"/>
      <c r="NAS3" s="163"/>
      <c r="NAT3" s="163"/>
      <c r="NAU3" s="163"/>
      <c r="NAV3" s="163"/>
      <c r="NAW3" s="163"/>
      <c r="NAX3" s="163"/>
      <c r="NAY3" s="163"/>
      <c r="NAZ3" s="163"/>
      <c r="NBA3" s="163"/>
      <c r="NBB3" s="163"/>
      <c r="NBC3" s="163"/>
      <c r="NBD3" s="163"/>
      <c r="NBE3" s="163"/>
      <c r="NBF3" s="163"/>
      <c r="NBG3" s="163"/>
      <c r="NBH3" s="163"/>
      <c r="NBI3" s="163"/>
      <c r="NBJ3" s="163"/>
      <c r="NBK3" s="163"/>
      <c r="NBL3" s="163"/>
      <c r="NBM3" s="163"/>
      <c r="NBN3" s="163"/>
      <c r="NBO3" s="163"/>
      <c r="NBP3" s="163"/>
      <c r="NBQ3" s="163"/>
      <c r="NBR3" s="163"/>
      <c r="NBS3" s="163"/>
      <c r="NBT3" s="163"/>
      <c r="NBU3" s="163"/>
      <c r="NBV3" s="163"/>
      <c r="NBW3" s="163"/>
      <c r="NBX3" s="163"/>
      <c r="NBY3" s="163"/>
      <c r="NBZ3" s="163"/>
      <c r="NCA3" s="163"/>
      <c r="NCB3" s="163"/>
      <c r="NCC3" s="163"/>
      <c r="NCD3" s="163"/>
      <c r="NCE3" s="163"/>
      <c r="NCF3" s="163"/>
      <c r="NCG3" s="163"/>
      <c r="NCH3" s="163"/>
      <c r="NCI3" s="163"/>
      <c r="NCJ3" s="163"/>
      <c r="NCK3" s="163"/>
      <c r="NCL3" s="163"/>
      <c r="NCM3" s="163"/>
      <c r="NCN3" s="163"/>
      <c r="NCO3" s="163"/>
      <c r="NCP3" s="163"/>
      <c r="NCQ3" s="163"/>
      <c r="NCR3" s="163"/>
      <c r="NCS3" s="163"/>
      <c r="NCT3" s="163"/>
      <c r="NCU3" s="163"/>
      <c r="NCV3" s="163"/>
      <c r="NCW3" s="163"/>
      <c r="NCX3" s="163"/>
      <c r="NCY3" s="163"/>
      <c r="NCZ3" s="163"/>
      <c r="NDA3" s="163"/>
      <c r="NDB3" s="163"/>
      <c r="NDC3" s="163"/>
      <c r="NDD3" s="163"/>
      <c r="NDE3" s="163"/>
      <c r="NDF3" s="163"/>
      <c r="NDG3" s="163"/>
      <c r="NDH3" s="163"/>
      <c r="NDI3" s="163"/>
      <c r="NDJ3" s="163"/>
      <c r="NDK3" s="163"/>
      <c r="NDL3" s="163"/>
      <c r="NDM3" s="163"/>
      <c r="NDN3" s="163"/>
      <c r="NDO3" s="163"/>
      <c r="NDP3" s="163"/>
      <c r="NDQ3" s="163"/>
      <c r="NDR3" s="163"/>
      <c r="NDS3" s="163"/>
      <c r="NDT3" s="163"/>
      <c r="NDU3" s="163"/>
      <c r="NDV3" s="163"/>
      <c r="NDW3" s="163"/>
      <c r="NDX3" s="163"/>
      <c r="NDY3" s="163"/>
      <c r="NDZ3" s="163"/>
      <c r="NEA3" s="163"/>
      <c r="NEB3" s="163"/>
      <c r="NEC3" s="163"/>
      <c r="NED3" s="163"/>
      <c r="NEE3" s="163"/>
      <c r="NEF3" s="163"/>
      <c r="NEG3" s="163"/>
      <c r="NEH3" s="163"/>
      <c r="NEI3" s="163"/>
      <c r="NEJ3" s="163"/>
      <c r="NEK3" s="163"/>
      <c r="NEL3" s="163"/>
      <c r="NEM3" s="163"/>
      <c r="NEN3" s="163"/>
      <c r="NEO3" s="163"/>
      <c r="NEP3" s="163"/>
      <c r="NEQ3" s="163"/>
      <c r="NER3" s="163"/>
      <c r="NES3" s="163"/>
      <c r="NET3" s="163"/>
      <c r="NEU3" s="163"/>
      <c r="NEV3" s="163"/>
      <c r="NEW3" s="163"/>
      <c r="NEX3" s="163"/>
      <c r="NEY3" s="163"/>
      <c r="NEZ3" s="163"/>
      <c r="NFA3" s="163"/>
      <c r="NFB3" s="163"/>
      <c r="NFC3" s="163"/>
      <c r="NFD3" s="163"/>
      <c r="NFE3" s="163"/>
      <c r="NFF3" s="163"/>
      <c r="NFG3" s="163"/>
      <c r="NFH3" s="163"/>
      <c r="NFI3" s="163"/>
      <c r="NFJ3" s="163"/>
      <c r="NFK3" s="163"/>
      <c r="NFL3" s="163"/>
      <c r="NFM3" s="163"/>
      <c r="NFN3" s="163"/>
      <c r="NFO3" s="163"/>
      <c r="NFP3" s="163"/>
      <c r="NFQ3" s="163"/>
      <c r="NFR3" s="163"/>
      <c r="NFS3" s="163"/>
      <c r="NFT3" s="163"/>
      <c r="NFU3" s="163"/>
      <c r="NFV3" s="163"/>
      <c r="NFW3" s="163"/>
      <c r="NFX3" s="163"/>
      <c r="NFY3" s="163"/>
      <c r="NFZ3" s="163"/>
      <c r="NGA3" s="163"/>
      <c r="NGB3" s="163"/>
      <c r="NGC3" s="163"/>
      <c r="NGD3" s="163"/>
      <c r="NGE3" s="163"/>
      <c r="NGF3" s="163"/>
      <c r="NGG3" s="163"/>
      <c r="NGH3" s="163"/>
      <c r="NGI3" s="163"/>
      <c r="NGJ3" s="163"/>
      <c r="NGK3" s="163"/>
      <c r="NGL3" s="163"/>
      <c r="NGM3" s="163"/>
      <c r="NGN3" s="163"/>
      <c r="NGO3" s="163"/>
      <c r="NGP3" s="163"/>
      <c r="NGQ3" s="163"/>
      <c r="NGR3" s="163"/>
      <c r="NGS3" s="163"/>
      <c r="NGT3" s="163"/>
      <c r="NGU3" s="163"/>
      <c r="NGV3" s="163"/>
      <c r="NGW3" s="163"/>
      <c r="NGX3" s="163"/>
      <c r="NGY3" s="163"/>
      <c r="NGZ3" s="163"/>
      <c r="NHA3" s="163"/>
      <c r="NHB3" s="163"/>
      <c r="NHC3" s="163"/>
      <c r="NHD3" s="163"/>
      <c r="NHE3" s="163"/>
      <c r="NHF3" s="163"/>
      <c r="NHG3" s="163"/>
      <c r="NHH3" s="163"/>
      <c r="NHI3" s="163"/>
      <c r="NHJ3" s="163"/>
      <c r="NHK3" s="163"/>
      <c r="NHL3" s="163"/>
      <c r="NHM3" s="163"/>
      <c r="NHN3" s="163"/>
      <c r="NHO3" s="163"/>
      <c r="NHP3" s="163"/>
      <c r="NHQ3" s="163"/>
      <c r="NHR3" s="163"/>
      <c r="NHS3" s="163"/>
      <c r="NHT3" s="163"/>
      <c r="NHU3" s="163"/>
      <c r="NHV3" s="163"/>
      <c r="NHW3" s="163"/>
      <c r="NHX3" s="163"/>
      <c r="NHY3" s="163"/>
      <c r="NHZ3" s="163"/>
      <c r="NIA3" s="163"/>
      <c r="NIB3" s="163"/>
      <c r="NIC3" s="163"/>
      <c r="NID3" s="163"/>
      <c r="NIE3" s="163"/>
      <c r="NIF3" s="163"/>
      <c r="NIG3" s="163"/>
      <c r="NIH3" s="163"/>
      <c r="NII3" s="163"/>
      <c r="NIJ3" s="163"/>
      <c r="NIK3" s="163"/>
      <c r="NIL3" s="163"/>
      <c r="NIM3" s="163"/>
      <c r="NIN3" s="163"/>
      <c r="NIO3" s="163"/>
      <c r="NIP3" s="163"/>
      <c r="NIQ3" s="163"/>
      <c r="NIR3" s="163"/>
      <c r="NIS3" s="163"/>
      <c r="NIT3" s="163"/>
      <c r="NIU3" s="163"/>
      <c r="NIV3" s="163"/>
      <c r="NIW3" s="163"/>
      <c r="NIX3" s="163"/>
      <c r="NIY3" s="163"/>
      <c r="NIZ3" s="163"/>
      <c r="NJA3" s="163"/>
      <c r="NJB3" s="163"/>
      <c r="NJC3" s="163"/>
      <c r="NJD3" s="163"/>
      <c r="NJE3" s="163"/>
      <c r="NJF3" s="163"/>
      <c r="NJG3" s="163"/>
      <c r="NJH3" s="163"/>
      <c r="NJI3" s="163"/>
      <c r="NJJ3" s="163"/>
      <c r="NJK3" s="163"/>
      <c r="NJL3" s="163"/>
      <c r="NJM3" s="163"/>
      <c r="NJN3" s="163"/>
      <c r="NJO3" s="163"/>
      <c r="NJP3" s="163"/>
      <c r="NJQ3" s="163"/>
      <c r="NJR3" s="163"/>
      <c r="NJS3" s="163"/>
      <c r="NJT3" s="163"/>
      <c r="NJU3" s="163"/>
      <c r="NJV3" s="163"/>
      <c r="NJW3" s="163"/>
      <c r="NJX3" s="163"/>
      <c r="NJY3" s="163"/>
      <c r="NJZ3" s="163"/>
      <c r="NKA3" s="163"/>
      <c r="NKB3" s="163"/>
      <c r="NKC3" s="163"/>
      <c r="NKD3" s="163"/>
      <c r="NKE3" s="163"/>
      <c r="NKF3" s="163"/>
      <c r="NKG3" s="163"/>
      <c r="NKH3" s="163"/>
      <c r="NKI3" s="163"/>
      <c r="NKJ3" s="163"/>
      <c r="NKK3" s="163"/>
      <c r="NKL3" s="163"/>
      <c r="NKM3" s="163"/>
      <c r="NKN3" s="163"/>
      <c r="NKO3" s="163"/>
      <c r="NKP3" s="163"/>
      <c r="NKQ3" s="163"/>
      <c r="NKR3" s="163"/>
      <c r="NKS3" s="163"/>
      <c r="NKT3" s="163"/>
      <c r="NKU3" s="163"/>
      <c r="NKV3" s="163"/>
      <c r="NKW3" s="163"/>
      <c r="NKX3" s="163"/>
      <c r="NKY3" s="163"/>
      <c r="NKZ3" s="163"/>
      <c r="NLA3" s="163"/>
      <c r="NLB3" s="163"/>
      <c r="NLC3" s="163"/>
      <c r="NLD3" s="163"/>
      <c r="NLE3" s="163"/>
      <c r="NLF3" s="163"/>
      <c r="NLG3" s="163"/>
      <c r="NLH3" s="163"/>
      <c r="NLI3" s="163"/>
      <c r="NLJ3" s="163"/>
      <c r="NLK3" s="163"/>
      <c r="NLL3" s="163"/>
      <c r="NLM3" s="163"/>
      <c r="NLN3" s="163"/>
      <c r="NLO3" s="163"/>
      <c r="NLP3" s="163"/>
      <c r="NLQ3" s="163"/>
      <c r="NLR3" s="163"/>
      <c r="NLS3" s="163"/>
      <c r="NLT3" s="163"/>
      <c r="NLU3" s="163"/>
      <c r="NLV3" s="163"/>
      <c r="NLW3" s="163"/>
      <c r="NLX3" s="163"/>
      <c r="NLY3" s="163"/>
      <c r="NLZ3" s="163"/>
      <c r="NMA3" s="163"/>
      <c r="NMB3" s="163"/>
      <c r="NMC3" s="163"/>
      <c r="NMD3" s="163"/>
      <c r="NME3" s="163"/>
      <c r="NMF3" s="163"/>
      <c r="NMG3" s="163"/>
      <c r="NMH3" s="163"/>
      <c r="NMI3" s="163"/>
      <c r="NMJ3" s="163"/>
      <c r="NMK3" s="163"/>
      <c r="NML3" s="163"/>
      <c r="NMM3" s="163"/>
      <c r="NMN3" s="163"/>
      <c r="NMO3" s="163"/>
      <c r="NMP3" s="163"/>
      <c r="NMQ3" s="163"/>
      <c r="NMR3" s="163"/>
      <c r="NMS3" s="163"/>
      <c r="NMT3" s="163"/>
      <c r="NMU3" s="163"/>
      <c r="NMV3" s="163"/>
      <c r="NMW3" s="163"/>
      <c r="NMX3" s="163"/>
      <c r="NMY3" s="163"/>
      <c r="NMZ3" s="163"/>
      <c r="NNA3" s="163"/>
      <c r="NNB3" s="163"/>
      <c r="NNC3" s="163"/>
      <c r="NND3" s="163"/>
      <c r="NNE3" s="163"/>
      <c r="NNF3" s="163"/>
      <c r="NNG3" s="163"/>
      <c r="NNH3" s="163"/>
      <c r="NNI3" s="163"/>
      <c r="NNJ3" s="163"/>
      <c r="NNK3" s="163"/>
      <c r="NNL3" s="163"/>
      <c r="NNM3" s="163"/>
      <c r="NNN3" s="163"/>
      <c r="NNO3" s="163"/>
      <c r="NNP3" s="163"/>
      <c r="NNQ3" s="163"/>
      <c r="NNR3" s="163"/>
      <c r="NNS3" s="163"/>
      <c r="NNT3" s="163"/>
      <c r="NNU3" s="163"/>
      <c r="NNV3" s="163"/>
      <c r="NNW3" s="163"/>
      <c r="NNX3" s="163"/>
      <c r="NNY3" s="163"/>
      <c r="NNZ3" s="163"/>
      <c r="NOA3" s="163"/>
      <c r="NOB3" s="163"/>
      <c r="NOC3" s="163"/>
      <c r="NOD3" s="163"/>
      <c r="NOE3" s="163"/>
      <c r="NOF3" s="163"/>
      <c r="NOG3" s="163"/>
      <c r="NOH3" s="163"/>
      <c r="NOI3" s="163"/>
      <c r="NOJ3" s="163"/>
      <c r="NOK3" s="163"/>
      <c r="NOL3" s="163"/>
      <c r="NOM3" s="163"/>
      <c r="NON3" s="163"/>
      <c r="NOO3" s="163"/>
      <c r="NOP3" s="163"/>
      <c r="NOQ3" s="163"/>
      <c r="NOR3" s="163"/>
      <c r="NOS3" s="163"/>
      <c r="NOT3" s="163"/>
      <c r="NOU3" s="163"/>
      <c r="NOV3" s="163"/>
      <c r="NOW3" s="163"/>
      <c r="NOX3" s="163"/>
      <c r="NOY3" s="163"/>
      <c r="NOZ3" s="163"/>
      <c r="NPA3" s="163"/>
      <c r="NPB3" s="163"/>
      <c r="NPC3" s="163"/>
      <c r="NPD3" s="163"/>
      <c r="NPE3" s="163"/>
      <c r="NPF3" s="163"/>
      <c r="NPG3" s="163"/>
      <c r="NPH3" s="163"/>
      <c r="NPI3" s="163"/>
      <c r="NPJ3" s="163"/>
      <c r="NPK3" s="163"/>
      <c r="NPL3" s="163"/>
      <c r="NPM3" s="163"/>
      <c r="NPN3" s="163"/>
      <c r="NPO3" s="163"/>
      <c r="NPP3" s="163"/>
      <c r="NPQ3" s="163"/>
      <c r="NPR3" s="163"/>
      <c r="NPS3" s="163"/>
      <c r="NPT3" s="163"/>
      <c r="NPU3" s="163"/>
      <c r="NPV3" s="163"/>
      <c r="NPW3" s="163"/>
      <c r="NPX3" s="163"/>
      <c r="NPY3" s="163"/>
      <c r="NPZ3" s="163"/>
      <c r="NQA3" s="163"/>
      <c r="NQB3" s="163"/>
      <c r="NQC3" s="163"/>
      <c r="NQD3" s="163"/>
      <c r="NQE3" s="163"/>
      <c r="NQF3" s="163"/>
      <c r="NQG3" s="163"/>
      <c r="NQH3" s="163"/>
      <c r="NQI3" s="163"/>
      <c r="NQJ3" s="163"/>
      <c r="NQK3" s="163"/>
      <c r="NQL3" s="163"/>
      <c r="NQM3" s="163"/>
      <c r="NQN3" s="163"/>
      <c r="NQO3" s="163"/>
      <c r="NQP3" s="163"/>
      <c r="NQQ3" s="163"/>
      <c r="NQR3" s="163"/>
      <c r="NQS3" s="163"/>
      <c r="NQT3" s="163"/>
      <c r="NQU3" s="163"/>
      <c r="NQV3" s="163"/>
      <c r="NQW3" s="163"/>
      <c r="NQX3" s="163"/>
      <c r="NQY3" s="163"/>
      <c r="NQZ3" s="163"/>
      <c r="NRA3" s="163"/>
      <c r="NRB3" s="163"/>
      <c r="NRC3" s="163"/>
      <c r="NRD3" s="163"/>
      <c r="NRE3" s="163"/>
      <c r="NRF3" s="163"/>
      <c r="NRG3" s="163"/>
      <c r="NRH3" s="163"/>
      <c r="NRI3" s="163"/>
      <c r="NRJ3" s="163"/>
      <c r="NRK3" s="163"/>
      <c r="NRL3" s="163"/>
      <c r="NRM3" s="163"/>
      <c r="NRN3" s="163"/>
      <c r="NRO3" s="163"/>
      <c r="NRP3" s="163"/>
      <c r="NRQ3" s="163"/>
      <c r="NRR3" s="163"/>
      <c r="NRS3" s="163"/>
      <c r="NRT3" s="163"/>
      <c r="NRU3" s="163"/>
      <c r="NRV3" s="163"/>
      <c r="NRW3" s="163"/>
      <c r="NRX3" s="163"/>
      <c r="NRY3" s="163"/>
      <c r="NRZ3" s="163"/>
      <c r="NSA3" s="163"/>
      <c r="NSB3" s="163"/>
      <c r="NSC3" s="163"/>
      <c r="NSD3" s="163"/>
      <c r="NSE3" s="163"/>
      <c r="NSF3" s="163"/>
      <c r="NSG3" s="163"/>
      <c r="NSH3" s="163"/>
      <c r="NSI3" s="163"/>
      <c r="NSJ3" s="163"/>
      <c r="NSK3" s="163"/>
      <c r="NSL3" s="163"/>
      <c r="NSM3" s="163"/>
      <c r="NSN3" s="163"/>
      <c r="NSO3" s="163"/>
      <c r="NSP3" s="163"/>
      <c r="NSQ3" s="163"/>
      <c r="NSR3" s="163"/>
      <c r="NSS3" s="163"/>
      <c r="NST3" s="163"/>
      <c r="NSU3" s="163"/>
      <c r="NSV3" s="163"/>
      <c r="NSW3" s="163"/>
      <c r="NSX3" s="163"/>
      <c r="NSY3" s="163"/>
      <c r="NSZ3" s="163"/>
      <c r="NTA3" s="163"/>
      <c r="NTB3" s="163"/>
      <c r="NTC3" s="163"/>
      <c r="NTD3" s="163"/>
      <c r="NTE3" s="163"/>
      <c r="NTF3" s="163"/>
      <c r="NTG3" s="163"/>
      <c r="NTH3" s="163"/>
      <c r="NTI3" s="163"/>
      <c r="NTJ3" s="163"/>
      <c r="NTK3" s="163"/>
      <c r="NTL3" s="163"/>
      <c r="NTM3" s="163"/>
      <c r="NTN3" s="163"/>
      <c r="NTO3" s="163"/>
      <c r="NTP3" s="163"/>
      <c r="NTQ3" s="163"/>
      <c r="NTR3" s="163"/>
      <c r="NTS3" s="163"/>
      <c r="NTT3" s="163"/>
      <c r="NTU3" s="163"/>
      <c r="NTV3" s="163"/>
      <c r="NTW3" s="163"/>
      <c r="NTX3" s="163"/>
      <c r="NTY3" s="163"/>
      <c r="NTZ3" s="163"/>
      <c r="NUA3" s="163"/>
      <c r="NUB3" s="163"/>
      <c r="NUC3" s="163"/>
      <c r="NUD3" s="163"/>
      <c r="NUE3" s="163"/>
      <c r="NUF3" s="163"/>
      <c r="NUG3" s="163"/>
      <c r="NUH3" s="163"/>
      <c r="NUI3" s="163"/>
      <c r="NUJ3" s="163"/>
      <c r="NUK3" s="163"/>
      <c r="NUL3" s="163"/>
      <c r="NUM3" s="163"/>
      <c r="NUN3" s="163"/>
      <c r="NUO3" s="163"/>
      <c r="NUP3" s="163"/>
      <c r="NUQ3" s="163"/>
      <c r="NUR3" s="163"/>
      <c r="NUS3" s="163"/>
      <c r="NUT3" s="163"/>
      <c r="NUU3" s="163"/>
      <c r="NUV3" s="163"/>
      <c r="NUW3" s="163"/>
      <c r="NUX3" s="163"/>
      <c r="NUY3" s="163"/>
      <c r="NUZ3" s="163"/>
      <c r="NVA3" s="163"/>
      <c r="NVB3" s="163"/>
      <c r="NVC3" s="163"/>
      <c r="NVD3" s="163"/>
      <c r="NVE3" s="163"/>
      <c r="NVF3" s="163"/>
      <c r="NVG3" s="163"/>
      <c r="NVH3" s="163"/>
      <c r="NVI3" s="163"/>
      <c r="NVJ3" s="163"/>
      <c r="NVK3" s="163"/>
      <c r="NVL3" s="163"/>
      <c r="NVM3" s="163"/>
      <c r="NVN3" s="163"/>
      <c r="NVO3" s="163"/>
      <c r="NVP3" s="163"/>
      <c r="NVQ3" s="163"/>
      <c r="NVR3" s="163"/>
      <c r="NVS3" s="163"/>
      <c r="NVT3" s="163"/>
      <c r="NVU3" s="163"/>
      <c r="NVV3" s="163"/>
      <c r="NVW3" s="163"/>
      <c r="NVX3" s="163"/>
      <c r="NVY3" s="163"/>
      <c r="NVZ3" s="163"/>
      <c r="NWA3" s="163"/>
      <c r="NWB3" s="163"/>
      <c r="NWC3" s="163"/>
      <c r="NWD3" s="163"/>
      <c r="NWE3" s="163"/>
      <c r="NWF3" s="163"/>
      <c r="NWG3" s="163"/>
      <c r="NWH3" s="163"/>
      <c r="NWI3" s="163"/>
      <c r="NWJ3" s="163"/>
      <c r="NWK3" s="163"/>
      <c r="NWL3" s="163"/>
      <c r="NWM3" s="163"/>
      <c r="NWN3" s="163"/>
      <c r="NWO3" s="163"/>
      <c r="NWP3" s="163"/>
      <c r="NWQ3" s="163"/>
      <c r="NWR3" s="163"/>
      <c r="NWS3" s="163"/>
      <c r="NWT3" s="163"/>
      <c r="NWU3" s="163"/>
      <c r="NWV3" s="163"/>
      <c r="NWW3" s="163"/>
      <c r="NWX3" s="163"/>
      <c r="NWY3" s="163"/>
      <c r="NWZ3" s="163"/>
      <c r="NXA3" s="163"/>
      <c r="NXB3" s="163"/>
      <c r="NXC3" s="163"/>
      <c r="NXD3" s="163"/>
      <c r="NXE3" s="163"/>
      <c r="NXF3" s="163"/>
      <c r="NXG3" s="163"/>
      <c r="NXH3" s="163"/>
      <c r="NXI3" s="163"/>
      <c r="NXJ3" s="163"/>
      <c r="NXK3" s="163"/>
      <c r="NXL3" s="163"/>
      <c r="NXM3" s="163"/>
      <c r="NXN3" s="163"/>
      <c r="NXO3" s="163"/>
      <c r="NXP3" s="163"/>
      <c r="NXQ3" s="163"/>
      <c r="NXR3" s="163"/>
      <c r="NXS3" s="163"/>
      <c r="NXT3" s="163"/>
      <c r="NXU3" s="163"/>
      <c r="NXV3" s="163"/>
      <c r="NXW3" s="163"/>
      <c r="NXX3" s="163"/>
      <c r="NXY3" s="163"/>
      <c r="NXZ3" s="163"/>
      <c r="NYA3" s="163"/>
      <c r="NYB3" s="163"/>
      <c r="NYC3" s="163"/>
      <c r="NYD3" s="163"/>
      <c r="NYE3" s="163"/>
      <c r="NYF3" s="163"/>
      <c r="NYG3" s="163"/>
      <c r="NYH3" s="163"/>
      <c r="NYI3" s="163"/>
      <c r="NYJ3" s="163"/>
      <c r="NYK3" s="163"/>
      <c r="NYL3" s="163"/>
      <c r="NYM3" s="163"/>
      <c r="NYN3" s="163"/>
      <c r="NYO3" s="163"/>
      <c r="NYP3" s="163"/>
      <c r="NYQ3" s="163"/>
      <c r="NYR3" s="163"/>
      <c r="NYS3" s="163"/>
      <c r="NYT3" s="163"/>
      <c r="NYU3" s="163"/>
      <c r="NYV3" s="163"/>
      <c r="NYW3" s="163"/>
      <c r="NYX3" s="163"/>
      <c r="NYY3" s="163"/>
      <c r="NYZ3" s="163"/>
      <c r="NZA3" s="163"/>
      <c r="NZB3" s="163"/>
      <c r="NZC3" s="163"/>
      <c r="NZD3" s="163"/>
      <c r="NZE3" s="163"/>
      <c r="NZF3" s="163"/>
      <c r="NZG3" s="163"/>
      <c r="NZH3" s="163"/>
      <c r="NZI3" s="163"/>
      <c r="NZJ3" s="163"/>
      <c r="NZK3" s="163"/>
      <c r="NZL3" s="163"/>
      <c r="NZM3" s="163"/>
      <c r="NZN3" s="163"/>
      <c r="NZO3" s="163"/>
      <c r="NZP3" s="163"/>
      <c r="NZQ3" s="163"/>
      <c r="NZR3" s="163"/>
      <c r="NZS3" s="163"/>
      <c r="NZT3" s="163"/>
      <c r="NZU3" s="163"/>
      <c r="NZV3" s="163"/>
      <c r="NZW3" s="163"/>
      <c r="NZX3" s="163"/>
      <c r="NZY3" s="163"/>
      <c r="NZZ3" s="163"/>
      <c r="OAA3" s="163"/>
      <c r="OAB3" s="163"/>
      <c r="OAC3" s="163"/>
      <c r="OAD3" s="163"/>
      <c r="OAE3" s="163"/>
      <c r="OAF3" s="163"/>
      <c r="OAG3" s="163"/>
      <c r="OAH3" s="163"/>
      <c r="OAI3" s="163"/>
      <c r="OAJ3" s="163"/>
      <c r="OAK3" s="163"/>
      <c r="OAL3" s="163"/>
      <c r="OAM3" s="163"/>
      <c r="OAN3" s="163"/>
      <c r="OAO3" s="163"/>
      <c r="OAP3" s="163"/>
      <c r="OAQ3" s="163"/>
      <c r="OAR3" s="163"/>
      <c r="OAS3" s="163"/>
      <c r="OAT3" s="163"/>
      <c r="OAU3" s="163"/>
      <c r="OAV3" s="163"/>
      <c r="OAW3" s="163"/>
      <c r="OAX3" s="163"/>
      <c r="OAY3" s="163"/>
      <c r="OAZ3" s="163"/>
      <c r="OBA3" s="163"/>
      <c r="OBB3" s="163"/>
      <c r="OBC3" s="163"/>
      <c r="OBD3" s="163"/>
      <c r="OBE3" s="163"/>
      <c r="OBF3" s="163"/>
      <c r="OBG3" s="163"/>
      <c r="OBH3" s="163"/>
      <c r="OBI3" s="163"/>
      <c r="OBJ3" s="163"/>
      <c r="OBK3" s="163"/>
      <c r="OBL3" s="163"/>
      <c r="OBM3" s="163"/>
      <c r="OBN3" s="163"/>
      <c r="OBO3" s="163"/>
      <c r="OBP3" s="163"/>
      <c r="OBQ3" s="163"/>
      <c r="OBR3" s="163"/>
      <c r="OBS3" s="163"/>
      <c r="OBT3" s="163"/>
      <c r="OBU3" s="163"/>
      <c r="OBV3" s="163"/>
      <c r="OBW3" s="163"/>
      <c r="OBX3" s="163"/>
      <c r="OBY3" s="163"/>
      <c r="OBZ3" s="163"/>
      <c r="OCA3" s="163"/>
      <c r="OCB3" s="163"/>
      <c r="OCC3" s="163"/>
      <c r="OCD3" s="163"/>
      <c r="OCE3" s="163"/>
      <c r="OCF3" s="163"/>
      <c r="OCG3" s="163"/>
      <c r="OCH3" s="163"/>
      <c r="OCI3" s="163"/>
      <c r="OCJ3" s="163"/>
      <c r="OCK3" s="163"/>
      <c r="OCL3" s="163"/>
      <c r="OCM3" s="163"/>
      <c r="OCN3" s="163"/>
      <c r="OCO3" s="163"/>
      <c r="OCP3" s="163"/>
      <c r="OCQ3" s="163"/>
      <c r="OCR3" s="163"/>
      <c r="OCS3" s="163"/>
      <c r="OCT3" s="163"/>
      <c r="OCU3" s="163"/>
      <c r="OCV3" s="163"/>
      <c r="OCW3" s="163"/>
      <c r="OCX3" s="163"/>
      <c r="OCY3" s="163"/>
      <c r="OCZ3" s="163"/>
      <c r="ODA3" s="163"/>
      <c r="ODB3" s="163"/>
      <c r="ODC3" s="163"/>
      <c r="ODD3" s="163"/>
      <c r="ODE3" s="163"/>
      <c r="ODF3" s="163"/>
      <c r="ODG3" s="163"/>
      <c r="ODH3" s="163"/>
      <c r="ODI3" s="163"/>
      <c r="ODJ3" s="163"/>
      <c r="ODK3" s="163"/>
      <c r="ODL3" s="163"/>
      <c r="ODM3" s="163"/>
      <c r="ODN3" s="163"/>
      <c r="ODO3" s="163"/>
      <c r="ODP3" s="163"/>
      <c r="ODQ3" s="163"/>
      <c r="ODR3" s="163"/>
      <c r="ODS3" s="163"/>
      <c r="ODT3" s="163"/>
      <c r="ODU3" s="163"/>
      <c r="ODV3" s="163"/>
      <c r="ODW3" s="163"/>
      <c r="ODX3" s="163"/>
      <c r="ODY3" s="163"/>
      <c r="ODZ3" s="163"/>
      <c r="OEA3" s="163"/>
      <c r="OEB3" s="163"/>
      <c r="OEC3" s="163"/>
      <c r="OED3" s="163"/>
      <c r="OEE3" s="163"/>
      <c r="OEF3" s="163"/>
      <c r="OEG3" s="163"/>
      <c r="OEH3" s="163"/>
      <c r="OEI3" s="163"/>
      <c r="OEJ3" s="163"/>
      <c r="OEK3" s="163"/>
      <c r="OEL3" s="163"/>
      <c r="OEM3" s="163"/>
      <c r="OEN3" s="163"/>
      <c r="OEO3" s="163"/>
      <c r="OEP3" s="163"/>
      <c r="OEQ3" s="163"/>
      <c r="OER3" s="163"/>
      <c r="OES3" s="163"/>
      <c r="OET3" s="163"/>
      <c r="OEU3" s="163"/>
      <c r="OEV3" s="163"/>
      <c r="OEW3" s="163"/>
      <c r="OEX3" s="163"/>
      <c r="OEY3" s="163"/>
      <c r="OEZ3" s="163"/>
      <c r="OFA3" s="163"/>
      <c r="OFB3" s="163"/>
      <c r="OFC3" s="163"/>
      <c r="OFD3" s="163"/>
      <c r="OFE3" s="163"/>
      <c r="OFF3" s="163"/>
      <c r="OFG3" s="163"/>
      <c r="OFH3" s="163"/>
      <c r="OFI3" s="163"/>
      <c r="OFJ3" s="163"/>
      <c r="OFK3" s="163"/>
      <c r="OFL3" s="163"/>
      <c r="OFM3" s="163"/>
      <c r="OFN3" s="163"/>
      <c r="OFO3" s="163"/>
      <c r="OFP3" s="163"/>
      <c r="OFQ3" s="163"/>
      <c r="OFR3" s="163"/>
      <c r="OFS3" s="163"/>
      <c r="OFT3" s="163"/>
      <c r="OFU3" s="163"/>
      <c r="OFV3" s="163"/>
      <c r="OFW3" s="163"/>
      <c r="OFX3" s="163"/>
      <c r="OFY3" s="163"/>
      <c r="OFZ3" s="163"/>
      <c r="OGA3" s="163"/>
      <c r="OGB3" s="163"/>
      <c r="OGC3" s="163"/>
      <c r="OGD3" s="163"/>
      <c r="OGE3" s="163"/>
      <c r="OGF3" s="163"/>
      <c r="OGG3" s="163"/>
      <c r="OGH3" s="163"/>
      <c r="OGI3" s="163"/>
      <c r="OGJ3" s="163"/>
      <c r="OGK3" s="163"/>
      <c r="OGL3" s="163"/>
      <c r="OGM3" s="163"/>
      <c r="OGN3" s="163"/>
      <c r="OGO3" s="163"/>
      <c r="OGP3" s="163"/>
      <c r="OGQ3" s="163"/>
      <c r="OGR3" s="163"/>
      <c r="OGS3" s="163"/>
      <c r="OGT3" s="163"/>
      <c r="OGU3" s="163"/>
      <c r="OGV3" s="163"/>
      <c r="OGW3" s="163"/>
      <c r="OGX3" s="163"/>
      <c r="OGY3" s="163"/>
      <c r="OGZ3" s="163"/>
      <c r="OHA3" s="163"/>
      <c r="OHB3" s="163"/>
      <c r="OHC3" s="163"/>
      <c r="OHD3" s="163"/>
      <c r="OHE3" s="163"/>
      <c r="OHF3" s="163"/>
      <c r="OHG3" s="163"/>
      <c r="OHH3" s="163"/>
      <c r="OHI3" s="163"/>
      <c r="OHJ3" s="163"/>
      <c r="OHK3" s="163"/>
      <c r="OHL3" s="163"/>
      <c r="OHM3" s="163"/>
      <c r="OHN3" s="163"/>
      <c r="OHO3" s="163"/>
      <c r="OHP3" s="163"/>
      <c r="OHQ3" s="163"/>
      <c r="OHR3" s="163"/>
      <c r="OHS3" s="163"/>
      <c r="OHT3" s="163"/>
      <c r="OHU3" s="163"/>
      <c r="OHV3" s="163"/>
      <c r="OHW3" s="163"/>
      <c r="OHX3" s="163"/>
      <c r="OHY3" s="163"/>
      <c r="OHZ3" s="163"/>
      <c r="OIA3" s="163"/>
      <c r="OIB3" s="163"/>
      <c r="OIC3" s="163"/>
      <c r="OID3" s="163"/>
      <c r="OIE3" s="163"/>
      <c r="OIF3" s="163"/>
      <c r="OIG3" s="163"/>
      <c r="OIH3" s="163"/>
      <c r="OII3" s="163"/>
      <c r="OIJ3" s="163"/>
      <c r="OIK3" s="163"/>
      <c r="OIL3" s="163"/>
      <c r="OIM3" s="163"/>
      <c r="OIN3" s="163"/>
      <c r="OIO3" s="163"/>
      <c r="OIP3" s="163"/>
      <c r="OIQ3" s="163"/>
      <c r="OIR3" s="163"/>
      <c r="OIS3" s="163"/>
      <c r="OIT3" s="163"/>
      <c r="OIU3" s="163"/>
      <c r="OIV3" s="163"/>
      <c r="OIW3" s="163"/>
      <c r="OIX3" s="163"/>
      <c r="OIY3" s="163"/>
      <c r="OIZ3" s="163"/>
      <c r="OJA3" s="163"/>
      <c r="OJB3" s="163"/>
      <c r="OJC3" s="163"/>
      <c r="OJD3" s="163"/>
      <c r="OJE3" s="163"/>
      <c r="OJF3" s="163"/>
      <c r="OJG3" s="163"/>
      <c r="OJH3" s="163"/>
      <c r="OJI3" s="163"/>
      <c r="OJJ3" s="163"/>
      <c r="OJK3" s="163"/>
      <c r="OJL3" s="163"/>
      <c r="OJM3" s="163"/>
      <c r="OJN3" s="163"/>
      <c r="OJO3" s="163"/>
      <c r="OJP3" s="163"/>
      <c r="OJQ3" s="163"/>
      <c r="OJR3" s="163"/>
      <c r="OJS3" s="163"/>
      <c r="OJT3" s="163"/>
      <c r="OJU3" s="163"/>
      <c r="OJV3" s="163"/>
      <c r="OJW3" s="163"/>
      <c r="OJX3" s="163"/>
      <c r="OJY3" s="163"/>
      <c r="OJZ3" s="163"/>
      <c r="OKA3" s="163"/>
      <c r="OKB3" s="163"/>
      <c r="OKC3" s="163"/>
      <c r="OKD3" s="163"/>
      <c r="OKE3" s="163"/>
      <c r="OKF3" s="163"/>
      <c r="OKG3" s="163"/>
      <c r="OKH3" s="163"/>
      <c r="OKI3" s="163"/>
      <c r="OKJ3" s="163"/>
      <c r="OKK3" s="163"/>
      <c r="OKL3" s="163"/>
      <c r="OKM3" s="163"/>
      <c r="OKN3" s="163"/>
      <c r="OKO3" s="163"/>
      <c r="OKP3" s="163"/>
      <c r="OKQ3" s="163"/>
      <c r="OKR3" s="163"/>
      <c r="OKS3" s="163"/>
      <c r="OKT3" s="163"/>
      <c r="OKU3" s="163"/>
      <c r="OKV3" s="163"/>
      <c r="OKW3" s="163"/>
      <c r="OKX3" s="163"/>
      <c r="OKY3" s="163"/>
      <c r="OKZ3" s="163"/>
      <c r="OLA3" s="163"/>
      <c r="OLB3" s="163"/>
      <c r="OLC3" s="163"/>
      <c r="OLD3" s="163"/>
      <c r="OLE3" s="163"/>
      <c r="OLF3" s="163"/>
      <c r="OLG3" s="163"/>
      <c r="OLH3" s="163"/>
      <c r="OLI3" s="163"/>
      <c r="OLJ3" s="163"/>
      <c r="OLK3" s="163"/>
      <c r="OLL3" s="163"/>
      <c r="OLM3" s="163"/>
      <c r="OLN3" s="163"/>
      <c r="OLO3" s="163"/>
      <c r="OLP3" s="163"/>
      <c r="OLQ3" s="163"/>
      <c r="OLR3" s="163"/>
      <c r="OLS3" s="163"/>
      <c r="OLT3" s="163"/>
      <c r="OLU3" s="163"/>
      <c r="OLV3" s="163"/>
      <c r="OLW3" s="163"/>
      <c r="OLX3" s="163"/>
      <c r="OLY3" s="163"/>
      <c r="OLZ3" s="163"/>
      <c r="OMA3" s="163"/>
      <c r="OMB3" s="163"/>
      <c r="OMC3" s="163"/>
      <c r="OMD3" s="163"/>
      <c r="OME3" s="163"/>
      <c r="OMF3" s="163"/>
      <c r="OMG3" s="163"/>
      <c r="OMH3" s="163"/>
      <c r="OMI3" s="163"/>
      <c r="OMJ3" s="163"/>
      <c r="OMK3" s="163"/>
      <c r="OML3" s="163"/>
      <c r="OMM3" s="163"/>
      <c r="OMN3" s="163"/>
      <c r="OMO3" s="163"/>
      <c r="OMP3" s="163"/>
      <c r="OMQ3" s="163"/>
      <c r="OMR3" s="163"/>
      <c r="OMS3" s="163"/>
      <c r="OMT3" s="163"/>
      <c r="OMU3" s="163"/>
      <c r="OMV3" s="163"/>
      <c r="OMW3" s="163"/>
      <c r="OMX3" s="163"/>
      <c r="OMY3" s="163"/>
      <c r="OMZ3" s="163"/>
      <c r="ONA3" s="163"/>
      <c r="ONB3" s="163"/>
      <c r="ONC3" s="163"/>
      <c r="OND3" s="163"/>
      <c r="ONE3" s="163"/>
      <c r="ONF3" s="163"/>
      <c r="ONG3" s="163"/>
      <c r="ONH3" s="163"/>
      <c r="ONI3" s="163"/>
      <c r="ONJ3" s="163"/>
      <c r="ONK3" s="163"/>
      <c r="ONL3" s="163"/>
      <c r="ONM3" s="163"/>
      <c r="ONN3" s="163"/>
      <c r="ONO3" s="163"/>
      <c r="ONP3" s="163"/>
      <c r="ONQ3" s="163"/>
      <c r="ONR3" s="163"/>
      <c r="ONS3" s="163"/>
      <c r="ONT3" s="163"/>
      <c r="ONU3" s="163"/>
      <c r="ONV3" s="163"/>
      <c r="ONW3" s="163"/>
      <c r="ONX3" s="163"/>
      <c r="ONY3" s="163"/>
      <c r="ONZ3" s="163"/>
      <c r="OOA3" s="163"/>
      <c r="OOB3" s="163"/>
      <c r="OOC3" s="163"/>
      <c r="OOD3" s="163"/>
      <c r="OOE3" s="163"/>
      <c r="OOF3" s="163"/>
      <c r="OOG3" s="163"/>
      <c r="OOH3" s="163"/>
      <c r="OOI3" s="163"/>
      <c r="OOJ3" s="163"/>
      <c r="OOK3" s="163"/>
      <c r="OOL3" s="163"/>
      <c r="OOM3" s="163"/>
      <c r="OON3" s="163"/>
      <c r="OOO3" s="163"/>
      <c r="OOP3" s="163"/>
      <c r="OOQ3" s="163"/>
      <c r="OOR3" s="163"/>
      <c r="OOS3" s="163"/>
      <c r="OOT3" s="163"/>
      <c r="OOU3" s="163"/>
      <c r="OOV3" s="163"/>
      <c r="OOW3" s="163"/>
      <c r="OOX3" s="163"/>
      <c r="OOY3" s="163"/>
      <c r="OOZ3" s="163"/>
      <c r="OPA3" s="163"/>
      <c r="OPB3" s="163"/>
      <c r="OPC3" s="163"/>
      <c r="OPD3" s="163"/>
      <c r="OPE3" s="163"/>
      <c r="OPF3" s="163"/>
      <c r="OPG3" s="163"/>
      <c r="OPH3" s="163"/>
      <c r="OPI3" s="163"/>
      <c r="OPJ3" s="163"/>
      <c r="OPK3" s="163"/>
      <c r="OPL3" s="163"/>
      <c r="OPM3" s="163"/>
      <c r="OPN3" s="163"/>
      <c r="OPO3" s="163"/>
      <c r="OPP3" s="163"/>
      <c r="OPQ3" s="163"/>
      <c r="OPR3" s="163"/>
      <c r="OPS3" s="163"/>
      <c r="OPT3" s="163"/>
      <c r="OPU3" s="163"/>
      <c r="OPV3" s="163"/>
      <c r="OPW3" s="163"/>
      <c r="OPX3" s="163"/>
      <c r="OPY3" s="163"/>
      <c r="OPZ3" s="163"/>
      <c r="OQA3" s="163"/>
      <c r="OQB3" s="163"/>
      <c r="OQC3" s="163"/>
      <c r="OQD3" s="163"/>
      <c r="OQE3" s="163"/>
      <c r="OQF3" s="163"/>
      <c r="OQG3" s="163"/>
      <c r="OQH3" s="163"/>
      <c r="OQI3" s="163"/>
      <c r="OQJ3" s="163"/>
      <c r="OQK3" s="163"/>
      <c r="OQL3" s="163"/>
      <c r="OQM3" s="163"/>
      <c r="OQN3" s="163"/>
      <c r="OQO3" s="163"/>
      <c r="OQP3" s="163"/>
      <c r="OQQ3" s="163"/>
      <c r="OQR3" s="163"/>
      <c r="OQS3" s="163"/>
      <c r="OQT3" s="163"/>
      <c r="OQU3" s="163"/>
      <c r="OQV3" s="163"/>
      <c r="OQW3" s="163"/>
      <c r="OQX3" s="163"/>
      <c r="OQY3" s="163"/>
      <c r="OQZ3" s="163"/>
      <c r="ORA3" s="163"/>
      <c r="ORB3" s="163"/>
      <c r="ORC3" s="163"/>
      <c r="ORD3" s="163"/>
      <c r="ORE3" s="163"/>
      <c r="ORF3" s="163"/>
      <c r="ORG3" s="163"/>
      <c r="ORH3" s="163"/>
      <c r="ORI3" s="163"/>
      <c r="ORJ3" s="163"/>
      <c r="ORK3" s="163"/>
      <c r="ORL3" s="163"/>
      <c r="ORM3" s="163"/>
      <c r="ORN3" s="163"/>
      <c r="ORO3" s="163"/>
      <c r="ORP3" s="163"/>
      <c r="ORQ3" s="163"/>
      <c r="ORR3" s="163"/>
      <c r="ORS3" s="163"/>
      <c r="ORT3" s="163"/>
      <c r="ORU3" s="163"/>
      <c r="ORV3" s="163"/>
      <c r="ORW3" s="163"/>
      <c r="ORX3" s="163"/>
      <c r="ORY3" s="163"/>
      <c r="ORZ3" s="163"/>
      <c r="OSA3" s="163"/>
      <c r="OSB3" s="163"/>
      <c r="OSC3" s="163"/>
      <c r="OSD3" s="163"/>
      <c r="OSE3" s="163"/>
      <c r="OSF3" s="163"/>
      <c r="OSG3" s="163"/>
      <c r="OSH3" s="163"/>
      <c r="OSI3" s="163"/>
      <c r="OSJ3" s="163"/>
      <c r="OSK3" s="163"/>
      <c r="OSL3" s="163"/>
      <c r="OSM3" s="163"/>
      <c r="OSN3" s="163"/>
      <c r="OSO3" s="163"/>
      <c r="OSP3" s="163"/>
      <c r="OSQ3" s="163"/>
      <c r="OSR3" s="163"/>
      <c r="OSS3" s="163"/>
      <c r="OST3" s="163"/>
      <c r="OSU3" s="163"/>
      <c r="OSV3" s="163"/>
      <c r="OSW3" s="163"/>
      <c r="OSX3" s="163"/>
      <c r="OSY3" s="163"/>
      <c r="OSZ3" s="163"/>
      <c r="OTA3" s="163"/>
      <c r="OTB3" s="163"/>
      <c r="OTC3" s="163"/>
      <c r="OTD3" s="163"/>
      <c r="OTE3" s="163"/>
      <c r="OTF3" s="163"/>
      <c r="OTG3" s="163"/>
      <c r="OTH3" s="163"/>
      <c r="OTI3" s="163"/>
      <c r="OTJ3" s="163"/>
      <c r="OTK3" s="163"/>
      <c r="OTL3" s="163"/>
      <c r="OTM3" s="163"/>
      <c r="OTN3" s="163"/>
      <c r="OTO3" s="163"/>
      <c r="OTP3" s="163"/>
      <c r="OTQ3" s="163"/>
      <c r="OTR3" s="163"/>
      <c r="OTS3" s="163"/>
      <c r="OTT3" s="163"/>
      <c r="OTU3" s="163"/>
      <c r="OTV3" s="163"/>
      <c r="OTW3" s="163"/>
      <c r="OTX3" s="163"/>
      <c r="OTY3" s="163"/>
      <c r="OTZ3" s="163"/>
      <c r="OUA3" s="163"/>
      <c r="OUB3" s="163"/>
      <c r="OUC3" s="163"/>
      <c r="OUD3" s="163"/>
      <c r="OUE3" s="163"/>
      <c r="OUF3" s="163"/>
      <c r="OUG3" s="163"/>
      <c r="OUH3" s="163"/>
      <c r="OUI3" s="163"/>
      <c r="OUJ3" s="163"/>
      <c r="OUK3" s="163"/>
      <c r="OUL3" s="163"/>
      <c r="OUM3" s="163"/>
      <c r="OUN3" s="163"/>
      <c r="OUO3" s="163"/>
      <c r="OUP3" s="163"/>
      <c r="OUQ3" s="163"/>
      <c r="OUR3" s="163"/>
      <c r="OUS3" s="163"/>
      <c r="OUT3" s="163"/>
      <c r="OUU3" s="163"/>
      <c r="OUV3" s="163"/>
      <c r="OUW3" s="163"/>
      <c r="OUX3" s="163"/>
      <c r="OUY3" s="163"/>
      <c r="OUZ3" s="163"/>
      <c r="OVA3" s="163"/>
      <c r="OVB3" s="163"/>
      <c r="OVC3" s="163"/>
      <c r="OVD3" s="163"/>
      <c r="OVE3" s="163"/>
      <c r="OVF3" s="163"/>
      <c r="OVG3" s="163"/>
      <c r="OVH3" s="163"/>
      <c r="OVI3" s="163"/>
      <c r="OVJ3" s="163"/>
      <c r="OVK3" s="163"/>
      <c r="OVL3" s="163"/>
      <c r="OVM3" s="163"/>
      <c r="OVN3" s="163"/>
      <c r="OVO3" s="163"/>
      <c r="OVP3" s="163"/>
      <c r="OVQ3" s="163"/>
      <c r="OVR3" s="163"/>
      <c r="OVS3" s="163"/>
      <c r="OVT3" s="163"/>
      <c r="OVU3" s="163"/>
      <c r="OVV3" s="163"/>
      <c r="OVW3" s="163"/>
      <c r="OVX3" s="163"/>
      <c r="OVY3" s="163"/>
      <c r="OVZ3" s="163"/>
      <c r="OWA3" s="163"/>
      <c r="OWB3" s="163"/>
      <c r="OWC3" s="163"/>
      <c r="OWD3" s="163"/>
      <c r="OWE3" s="163"/>
      <c r="OWF3" s="163"/>
      <c r="OWG3" s="163"/>
      <c r="OWH3" s="163"/>
      <c r="OWI3" s="163"/>
      <c r="OWJ3" s="163"/>
      <c r="OWK3" s="163"/>
      <c r="OWL3" s="163"/>
      <c r="OWM3" s="163"/>
      <c r="OWN3" s="163"/>
      <c r="OWO3" s="163"/>
      <c r="OWP3" s="163"/>
      <c r="OWQ3" s="163"/>
      <c r="OWR3" s="163"/>
      <c r="OWS3" s="163"/>
      <c r="OWT3" s="163"/>
      <c r="OWU3" s="163"/>
      <c r="OWV3" s="163"/>
      <c r="OWW3" s="163"/>
      <c r="OWX3" s="163"/>
      <c r="OWY3" s="163"/>
      <c r="OWZ3" s="163"/>
      <c r="OXA3" s="163"/>
      <c r="OXB3" s="163"/>
      <c r="OXC3" s="163"/>
      <c r="OXD3" s="163"/>
      <c r="OXE3" s="163"/>
      <c r="OXF3" s="163"/>
      <c r="OXG3" s="163"/>
      <c r="OXH3" s="163"/>
      <c r="OXI3" s="163"/>
      <c r="OXJ3" s="163"/>
      <c r="OXK3" s="163"/>
      <c r="OXL3" s="163"/>
      <c r="OXM3" s="163"/>
      <c r="OXN3" s="163"/>
      <c r="OXO3" s="163"/>
      <c r="OXP3" s="163"/>
      <c r="OXQ3" s="163"/>
      <c r="OXR3" s="163"/>
      <c r="OXS3" s="163"/>
      <c r="OXT3" s="163"/>
      <c r="OXU3" s="163"/>
      <c r="OXV3" s="163"/>
      <c r="OXW3" s="163"/>
      <c r="OXX3" s="163"/>
      <c r="OXY3" s="163"/>
      <c r="OXZ3" s="163"/>
      <c r="OYA3" s="163"/>
      <c r="OYB3" s="163"/>
      <c r="OYC3" s="163"/>
      <c r="OYD3" s="163"/>
      <c r="OYE3" s="163"/>
      <c r="OYF3" s="163"/>
      <c r="OYG3" s="163"/>
      <c r="OYH3" s="163"/>
      <c r="OYI3" s="163"/>
      <c r="OYJ3" s="163"/>
      <c r="OYK3" s="163"/>
      <c r="OYL3" s="163"/>
      <c r="OYM3" s="163"/>
      <c r="OYN3" s="163"/>
      <c r="OYO3" s="163"/>
      <c r="OYP3" s="163"/>
      <c r="OYQ3" s="163"/>
      <c r="OYR3" s="163"/>
      <c r="OYS3" s="163"/>
      <c r="OYT3" s="163"/>
      <c r="OYU3" s="163"/>
      <c r="OYV3" s="163"/>
      <c r="OYW3" s="163"/>
      <c r="OYX3" s="163"/>
      <c r="OYY3" s="163"/>
      <c r="OYZ3" s="163"/>
      <c r="OZA3" s="163"/>
      <c r="OZB3" s="163"/>
      <c r="OZC3" s="163"/>
      <c r="OZD3" s="163"/>
      <c r="OZE3" s="163"/>
      <c r="OZF3" s="163"/>
      <c r="OZG3" s="163"/>
      <c r="OZH3" s="163"/>
      <c r="OZI3" s="163"/>
      <c r="OZJ3" s="163"/>
      <c r="OZK3" s="163"/>
      <c r="OZL3" s="163"/>
      <c r="OZM3" s="163"/>
      <c r="OZN3" s="163"/>
      <c r="OZO3" s="163"/>
      <c r="OZP3" s="163"/>
      <c r="OZQ3" s="163"/>
      <c r="OZR3" s="163"/>
      <c r="OZS3" s="163"/>
      <c r="OZT3" s="163"/>
      <c r="OZU3" s="163"/>
      <c r="OZV3" s="163"/>
      <c r="OZW3" s="163"/>
      <c r="OZX3" s="163"/>
      <c r="OZY3" s="163"/>
      <c r="OZZ3" s="163"/>
      <c r="PAA3" s="163"/>
      <c r="PAB3" s="163"/>
      <c r="PAC3" s="163"/>
      <c r="PAD3" s="163"/>
      <c r="PAE3" s="163"/>
      <c r="PAF3" s="163"/>
      <c r="PAG3" s="163"/>
      <c r="PAH3" s="163"/>
      <c r="PAI3" s="163"/>
      <c r="PAJ3" s="163"/>
      <c r="PAK3" s="163"/>
      <c r="PAL3" s="163"/>
      <c r="PAM3" s="163"/>
      <c r="PAN3" s="163"/>
      <c r="PAO3" s="163"/>
      <c r="PAP3" s="163"/>
      <c r="PAQ3" s="163"/>
      <c r="PAR3" s="163"/>
      <c r="PAS3" s="163"/>
      <c r="PAT3" s="163"/>
      <c r="PAU3" s="163"/>
      <c r="PAV3" s="163"/>
      <c r="PAW3" s="163"/>
      <c r="PAX3" s="163"/>
      <c r="PAY3" s="163"/>
      <c r="PAZ3" s="163"/>
      <c r="PBA3" s="163"/>
      <c r="PBB3" s="163"/>
      <c r="PBC3" s="163"/>
      <c r="PBD3" s="163"/>
      <c r="PBE3" s="163"/>
      <c r="PBF3" s="163"/>
      <c r="PBG3" s="163"/>
      <c r="PBH3" s="163"/>
      <c r="PBI3" s="163"/>
      <c r="PBJ3" s="163"/>
      <c r="PBK3" s="163"/>
      <c r="PBL3" s="163"/>
      <c r="PBM3" s="163"/>
      <c r="PBN3" s="163"/>
      <c r="PBO3" s="163"/>
      <c r="PBP3" s="163"/>
      <c r="PBQ3" s="163"/>
      <c r="PBR3" s="163"/>
      <c r="PBS3" s="163"/>
      <c r="PBT3" s="163"/>
      <c r="PBU3" s="163"/>
      <c r="PBV3" s="163"/>
      <c r="PBW3" s="163"/>
      <c r="PBX3" s="163"/>
      <c r="PBY3" s="163"/>
      <c r="PBZ3" s="163"/>
      <c r="PCA3" s="163"/>
      <c r="PCB3" s="163"/>
      <c r="PCC3" s="163"/>
      <c r="PCD3" s="163"/>
      <c r="PCE3" s="163"/>
      <c r="PCF3" s="163"/>
      <c r="PCG3" s="163"/>
      <c r="PCH3" s="163"/>
      <c r="PCI3" s="163"/>
      <c r="PCJ3" s="163"/>
      <c r="PCK3" s="163"/>
      <c r="PCL3" s="163"/>
      <c r="PCM3" s="163"/>
      <c r="PCN3" s="163"/>
      <c r="PCO3" s="163"/>
      <c r="PCP3" s="163"/>
      <c r="PCQ3" s="163"/>
      <c r="PCR3" s="163"/>
      <c r="PCS3" s="163"/>
      <c r="PCT3" s="163"/>
      <c r="PCU3" s="163"/>
      <c r="PCV3" s="163"/>
      <c r="PCW3" s="163"/>
      <c r="PCX3" s="163"/>
      <c r="PCY3" s="163"/>
      <c r="PCZ3" s="163"/>
      <c r="PDA3" s="163"/>
      <c r="PDB3" s="163"/>
      <c r="PDC3" s="163"/>
      <c r="PDD3" s="163"/>
      <c r="PDE3" s="163"/>
      <c r="PDF3" s="163"/>
      <c r="PDG3" s="163"/>
      <c r="PDH3" s="163"/>
      <c r="PDI3" s="163"/>
      <c r="PDJ3" s="163"/>
      <c r="PDK3" s="163"/>
      <c r="PDL3" s="163"/>
      <c r="PDM3" s="163"/>
      <c r="PDN3" s="163"/>
      <c r="PDO3" s="163"/>
      <c r="PDP3" s="163"/>
      <c r="PDQ3" s="163"/>
      <c r="PDR3" s="163"/>
      <c r="PDS3" s="163"/>
      <c r="PDT3" s="163"/>
      <c r="PDU3" s="163"/>
      <c r="PDV3" s="163"/>
      <c r="PDW3" s="163"/>
      <c r="PDX3" s="163"/>
      <c r="PDY3" s="163"/>
      <c r="PDZ3" s="163"/>
      <c r="PEA3" s="163"/>
      <c r="PEB3" s="163"/>
      <c r="PEC3" s="163"/>
      <c r="PED3" s="163"/>
      <c r="PEE3" s="163"/>
      <c r="PEF3" s="163"/>
      <c r="PEG3" s="163"/>
      <c r="PEH3" s="163"/>
      <c r="PEI3" s="163"/>
      <c r="PEJ3" s="163"/>
      <c r="PEK3" s="163"/>
      <c r="PEL3" s="163"/>
      <c r="PEM3" s="163"/>
      <c r="PEN3" s="163"/>
      <c r="PEO3" s="163"/>
      <c r="PEP3" s="163"/>
      <c r="PEQ3" s="163"/>
      <c r="PER3" s="163"/>
      <c r="PES3" s="163"/>
      <c r="PET3" s="163"/>
      <c r="PEU3" s="163"/>
      <c r="PEV3" s="163"/>
      <c r="PEW3" s="163"/>
      <c r="PEX3" s="163"/>
      <c r="PEY3" s="163"/>
      <c r="PEZ3" s="163"/>
      <c r="PFA3" s="163"/>
      <c r="PFB3" s="163"/>
      <c r="PFC3" s="163"/>
      <c r="PFD3" s="163"/>
      <c r="PFE3" s="163"/>
      <c r="PFF3" s="163"/>
      <c r="PFG3" s="163"/>
      <c r="PFH3" s="163"/>
      <c r="PFI3" s="163"/>
      <c r="PFJ3" s="163"/>
      <c r="PFK3" s="163"/>
      <c r="PFL3" s="163"/>
      <c r="PFM3" s="163"/>
      <c r="PFN3" s="163"/>
      <c r="PFO3" s="163"/>
      <c r="PFP3" s="163"/>
      <c r="PFQ3" s="163"/>
      <c r="PFR3" s="163"/>
      <c r="PFS3" s="163"/>
      <c r="PFT3" s="163"/>
      <c r="PFU3" s="163"/>
      <c r="PFV3" s="163"/>
      <c r="PFW3" s="163"/>
      <c r="PFX3" s="163"/>
      <c r="PFY3" s="163"/>
      <c r="PFZ3" s="163"/>
      <c r="PGA3" s="163"/>
      <c r="PGB3" s="163"/>
      <c r="PGC3" s="163"/>
      <c r="PGD3" s="163"/>
      <c r="PGE3" s="163"/>
      <c r="PGF3" s="163"/>
      <c r="PGG3" s="163"/>
      <c r="PGH3" s="163"/>
      <c r="PGI3" s="163"/>
      <c r="PGJ3" s="163"/>
      <c r="PGK3" s="163"/>
      <c r="PGL3" s="163"/>
      <c r="PGM3" s="163"/>
      <c r="PGN3" s="163"/>
      <c r="PGO3" s="163"/>
      <c r="PGP3" s="163"/>
      <c r="PGQ3" s="163"/>
      <c r="PGR3" s="163"/>
      <c r="PGS3" s="163"/>
      <c r="PGT3" s="163"/>
      <c r="PGU3" s="163"/>
      <c r="PGV3" s="163"/>
      <c r="PGW3" s="163"/>
      <c r="PGX3" s="163"/>
      <c r="PGY3" s="163"/>
      <c r="PGZ3" s="163"/>
      <c r="PHA3" s="163"/>
      <c r="PHB3" s="163"/>
      <c r="PHC3" s="163"/>
      <c r="PHD3" s="163"/>
      <c r="PHE3" s="163"/>
      <c r="PHF3" s="163"/>
      <c r="PHG3" s="163"/>
      <c r="PHH3" s="163"/>
      <c r="PHI3" s="163"/>
      <c r="PHJ3" s="163"/>
      <c r="PHK3" s="163"/>
      <c r="PHL3" s="163"/>
      <c r="PHM3" s="163"/>
      <c r="PHN3" s="163"/>
      <c r="PHO3" s="163"/>
      <c r="PHP3" s="163"/>
      <c r="PHQ3" s="163"/>
      <c r="PHR3" s="163"/>
      <c r="PHS3" s="163"/>
      <c r="PHT3" s="163"/>
      <c r="PHU3" s="163"/>
      <c r="PHV3" s="163"/>
      <c r="PHW3" s="163"/>
      <c r="PHX3" s="163"/>
      <c r="PHY3" s="163"/>
      <c r="PHZ3" s="163"/>
      <c r="PIA3" s="163"/>
      <c r="PIB3" s="163"/>
      <c r="PIC3" s="163"/>
      <c r="PID3" s="163"/>
      <c r="PIE3" s="163"/>
      <c r="PIF3" s="163"/>
      <c r="PIG3" s="163"/>
      <c r="PIH3" s="163"/>
      <c r="PII3" s="163"/>
      <c r="PIJ3" s="163"/>
      <c r="PIK3" s="163"/>
      <c r="PIL3" s="163"/>
      <c r="PIM3" s="163"/>
      <c r="PIN3" s="163"/>
      <c r="PIO3" s="163"/>
      <c r="PIP3" s="163"/>
      <c r="PIQ3" s="163"/>
      <c r="PIR3" s="163"/>
      <c r="PIS3" s="163"/>
      <c r="PIT3" s="163"/>
      <c r="PIU3" s="163"/>
      <c r="PIV3" s="163"/>
      <c r="PIW3" s="163"/>
      <c r="PIX3" s="163"/>
      <c r="PIY3" s="163"/>
      <c r="PIZ3" s="163"/>
      <c r="PJA3" s="163"/>
      <c r="PJB3" s="163"/>
      <c r="PJC3" s="163"/>
      <c r="PJD3" s="163"/>
      <c r="PJE3" s="163"/>
      <c r="PJF3" s="163"/>
      <c r="PJG3" s="163"/>
      <c r="PJH3" s="163"/>
      <c r="PJI3" s="163"/>
      <c r="PJJ3" s="163"/>
      <c r="PJK3" s="163"/>
      <c r="PJL3" s="163"/>
      <c r="PJM3" s="163"/>
      <c r="PJN3" s="163"/>
      <c r="PJO3" s="163"/>
      <c r="PJP3" s="163"/>
      <c r="PJQ3" s="163"/>
      <c r="PJR3" s="163"/>
      <c r="PJS3" s="163"/>
      <c r="PJT3" s="163"/>
      <c r="PJU3" s="163"/>
      <c r="PJV3" s="163"/>
      <c r="PJW3" s="163"/>
      <c r="PJX3" s="163"/>
      <c r="PJY3" s="163"/>
      <c r="PJZ3" s="163"/>
      <c r="PKA3" s="163"/>
      <c r="PKB3" s="163"/>
      <c r="PKC3" s="163"/>
      <c r="PKD3" s="163"/>
      <c r="PKE3" s="163"/>
      <c r="PKF3" s="163"/>
      <c r="PKG3" s="163"/>
      <c r="PKH3" s="163"/>
      <c r="PKI3" s="163"/>
      <c r="PKJ3" s="163"/>
      <c r="PKK3" s="163"/>
      <c r="PKL3" s="163"/>
      <c r="PKM3" s="163"/>
      <c r="PKN3" s="163"/>
      <c r="PKO3" s="163"/>
      <c r="PKP3" s="163"/>
      <c r="PKQ3" s="163"/>
      <c r="PKR3" s="163"/>
      <c r="PKS3" s="163"/>
      <c r="PKT3" s="163"/>
      <c r="PKU3" s="163"/>
      <c r="PKV3" s="163"/>
      <c r="PKW3" s="163"/>
      <c r="PKX3" s="163"/>
      <c r="PKY3" s="163"/>
      <c r="PKZ3" s="163"/>
      <c r="PLA3" s="163"/>
      <c r="PLB3" s="163"/>
      <c r="PLC3" s="163"/>
      <c r="PLD3" s="163"/>
      <c r="PLE3" s="163"/>
      <c r="PLF3" s="163"/>
      <c r="PLG3" s="163"/>
      <c r="PLH3" s="163"/>
      <c r="PLI3" s="163"/>
      <c r="PLJ3" s="163"/>
      <c r="PLK3" s="163"/>
      <c r="PLL3" s="163"/>
      <c r="PLM3" s="163"/>
      <c r="PLN3" s="163"/>
      <c r="PLO3" s="163"/>
      <c r="PLP3" s="163"/>
      <c r="PLQ3" s="163"/>
      <c r="PLR3" s="163"/>
      <c r="PLS3" s="163"/>
      <c r="PLT3" s="163"/>
      <c r="PLU3" s="163"/>
      <c r="PLV3" s="163"/>
      <c r="PLW3" s="163"/>
      <c r="PLX3" s="163"/>
      <c r="PLY3" s="163"/>
      <c r="PLZ3" s="163"/>
      <c r="PMA3" s="163"/>
      <c r="PMB3" s="163"/>
      <c r="PMC3" s="163"/>
      <c r="PMD3" s="163"/>
      <c r="PME3" s="163"/>
      <c r="PMF3" s="163"/>
      <c r="PMG3" s="163"/>
      <c r="PMH3" s="163"/>
      <c r="PMI3" s="163"/>
      <c r="PMJ3" s="163"/>
      <c r="PMK3" s="163"/>
      <c r="PML3" s="163"/>
      <c r="PMM3" s="163"/>
      <c r="PMN3" s="163"/>
      <c r="PMO3" s="163"/>
      <c r="PMP3" s="163"/>
      <c r="PMQ3" s="163"/>
      <c r="PMR3" s="163"/>
      <c r="PMS3" s="163"/>
      <c r="PMT3" s="163"/>
      <c r="PMU3" s="163"/>
      <c r="PMV3" s="163"/>
      <c r="PMW3" s="163"/>
      <c r="PMX3" s="163"/>
      <c r="PMY3" s="163"/>
      <c r="PMZ3" s="163"/>
      <c r="PNA3" s="163"/>
      <c r="PNB3" s="163"/>
      <c r="PNC3" s="163"/>
      <c r="PND3" s="163"/>
      <c r="PNE3" s="163"/>
      <c r="PNF3" s="163"/>
      <c r="PNG3" s="163"/>
      <c r="PNH3" s="163"/>
      <c r="PNI3" s="163"/>
      <c r="PNJ3" s="163"/>
      <c r="PNK3" s="163"/>
      <c r="PNL3" s="163"/>
      <c r="PNM3" s="163"/>
      <c r="PNN3" s="163"/>
      <c r="PNO3" s="163"/>
      <c r="PNP3" s="163"/>
      <c r="PNQ3" s="163"/>
      <c r="PNR3" s="163"/>
      <c r="PNS3" s="163"/>
      <c r="PNT3" s="163"/>
      <c r="PNU3" s="163"/>
      <c r="PNV3" s="163"/>
      <c r="PNW3" s="163"/>
      <c r="PNX3" s="163"/>
      <c r="PNY3" s="163"/>
      <c r="PNZ3" s="163"/>
      <c r="POA3" s="163"/>
      <c r="POB3" s="163"/>
      <c r="POC3" s="163"/>
      <c r="POD3" s="163"/>
      <c r="POE3" s="163"/>
      <c r="POF3" s="163"/>
      <c r="POG3" s="163"/>
      <c r="POH3" s="163"/>
      <c r="POI3" s="163"/>
      <c r="POJ3" s="163"/>
      <c r="POK3" s="163"/>
      <c r="POL3" s="163"/>
      <c r="POM3" s="163"/>
      <c r="PON3" s="163"/>
      <c r="POO3" s="163"/>
      <c r="POP3" s="163"/>
      <c r="POQ3" s="163"/>
      <c r="POR3" s="163"/>
      <c r="POS3" s="163"/>
      <c r="POT3" s="163"/>
      <c r="POU3" s="163"/>
      <c r="POV3" s="163"/>
      <c r="POW3" s="163"/>
      <c r="POX3" s="163"/>
      <c r="POY3" s="163"/>
      <c r="POZ3" s="163"/>
      <c r="PPA3" s="163"/>
      <c r="PPB3" s="163"/>
      <c r="PPC3" s="163"/>
      <c r="PPD3" s="163"/>
      <c r="PPE3" s="163"/>
      <c r="PPF3" s="163"/>
      <c r="PPG3" s="163"/>
      <c r="PPH3" s="163"/>
      <c r="PPI3" s="163"/>
      <c r="PPJ3" s="163"/>
      <c r="PPK3" s="163"/>
      <c r="PPL3" s="163"/>
      <c r="PPM3" s="163"/>
      <c r="PPN3" s="163"/>
      <c r="PPO3" s="163"/>
      <c r="PPP3" s="163"/>
      <c r="PPQ3" s="163"/>
      <c r="PPR3" s="163"/>
      <c r="PPS3" s="163"/>
      <c r="PPT3" s="163"/>
      <c r="PPU3" s="163"/>
      <c r="PPV3" s="163"/>
      <c r="PPW3" s="163"/>
      <c r="PPX3" s="163"/>
      <c r="PPY3" s="163"/>
      <c r="PPZ3" s="163"/>
      <c r="PQA3" s="163"/>
      <c r="PQB3" s="163"/>
      <c r="PQC3" s="163"/>
      <c r="PQD3" s="163"/>
      <c r="PQE3" s="163"/>
      <c r="PQF3" s="163"/>
      <c r="PQG3" s="163"/>
      <c r="PQH3" s="163"/>
      <c r="PQI3" s="163"/>
      <c r="PQJ3" s="163"/>
      <c r="PQK3" s="163"/>
      <c r="PQL3" s="163"/>
      <c r="PQM3" s="163"/>
      <c r="PQN3" s="163"/>
      <c r="PQO3" s="163"/>
      <c r="PQP3" s="163"/>
      <c r="PQQ3" s="163"/>
      <c r="PQR3" s="163"/>
      <c r="PQS3" s="163"/>
      <c r="PQT3" s="163"/>
      <c r="PQU3" s="163"/>
      <c r="PQV3" s="163"/>
      <c r="PQW3" s="163"/>
      <c r="PQX3" s="163"/>
      <c r="PQY3" s="163"/>
      <c r="PQZ3" s="163"/>
      <c r="PRA3" s="163"/>
      <c r="PRB3" s="163"/>
      <c r="PRC3" s="163"/>
      <c r="PRD3" s="163"/>
      <c r="PRE3" s="163"/>
      <c r="PRF3" s="163"/>
      <c r="PRG3" s="163"/>
      <c r="PRH3" s="163"/>
      <c r="PRI3" s="163"/>
      <c r="PRJ3" s="163"/>
      <c r="PRK3" s="163"/>
      <c r="PRL3" s="163"/>
      <c r="PRM3" s="163"/>
      <c r="PRN3" s="163"/>
      <c r="PRO3" s="163"/>
      <c r="PRP3" s="163"/>
      <c r="PRQ3" s="163"/>
      <c r="PRR3" s="163"/>
      <c r="PRS3" s="163"/>
      <c r="PRT3" s="163"/>
      <c r="PRU3" s="163"/>
      <c r="PRV3" s="163"/>
      <c r="PRW3" s="163"/>
      <c r="PRX3" s="163"/>
      <c r="PRY3" s="163"/>
      <c r="PRZ3" s="163"/>
      <c r="PSA3" s="163"/>
      <c r="PSB3" s="163"/>
      <c r="PSC3" s="163"/>
      <c r="PSD3" s="163"/>
      <c r="PSE3" s="163"/>
      <c r="PSF3" s="163"/>
      <c r="PSG3" s="163"/>
      <c r="PSH3" s="163"/>
      <c r="PSI3" s="163"/>
      <c r="PSJ3" s="163"/>
      <c r="PSK3" s="163"/>
      <c r="PSL3" s="163"/>
      <c r="PSM3" s="163"/>
      <c r="PSN3" s="163"/>
      <c r="PSO3" s="163"/>
      <c r="PSP3" s="163"/>
      <c r="PSQ3" s="163"/>
      <c r="PSR3" s="163"/>
      <c r="PSS3" s="163"/>
      <c r="PST3" s="163"/>
      <c r="PSU3" s="163"/>
      <c r="PSV3" s="163"/>
      <c r="PSW3" s="163"/>
      <c r="PSX3" s="163"/>
      <c r="PSY3" s="163"/>
      <c r="PSZ3" s="163"/>
      <c r="PTA3" s="163"/>
      <c r="PTB3" s="163"/>
      <c r="PTC3" s="163"/>
      <c r="PTD3" s="163"/>
      <c r="PTE3" s="163"/>
      <c r="PTF3" s="163"/>
      <c r="PTG3" s="163"/>
      <c r="PTH3" s="163"/>
      <c r="PTI3" s="163"/>
      <c r="PTJ3" s="163"/>
      <c r="PTK3" s="163"/>
      <c r="PTL3" s="163"/>
      <c r="PTM3" s="163"/>
      <c r="PTN3" s="163"/>
      <c r="PTO3" s="163"/>
      <c r="PTP3" s="163"/>
      <c r="PTQ3" s="163"/>
      <c r="PTR3" s="163"/>
      <c r="PTS3" s="163"/>
      <c r="PTT3" s="163"/>
      <c r="PTU3" s="163"/>
      <c r="PTV3" s="163"/>
      <c r="PTW3" s="163"/>
      <c r="PTX3" s="163"/>
      <c r="PTY3" s="163"/>
      <c r="PTZ3" s="163"/>
      <c r="PUA3" s="163"/>
      <c r="PUB3" s="163"/>
      <c r="PUC3" s="163"/>
      <c r="PUD3" s="163"/>
      <c r="PUE3" s="163"/>
      <c r="PUF3" s="163"/>
      <c r="PUG3" s="163"/>
      <c r="PUH3" s="163"/>
      <c r="PUI3" s="163"/>
      <c r="PUJ3" s="163"/>
      <c r="PUK3" s="163"/>
      <c r="PUL3" s="163"/>
      <c r="PUM3" s="163"/>
      <c r="PUN3" s="163"/>
      <c r="PUO3" s="163"/>
      <c r="PUP3" s="163"/>
      <c r="PUQ3" s="163"/>
      <c r="PUR3" s="163"/>
      <c r="PUS3" s="163"/>
      <c r="PUT3" s="163"/>
      <c r="PUU3" s="163"/>
      <c r="PUV3" s="163"/>
      <c r="PUW3" s="163"/>
      <c r="PUX3" s="163"/>
      <c r="PUY3" s="163"/>
      <c r="PUZ3" s="163"/>
      <c r="PVA3" s="163"/>
      <c r="PVB3" s="163"/>
      <c r="PVC3" s="163"/>
      <c r="PVD3" s="163"/>
      <c r="PVE3" s="163"/>
      <c r="PVF3" s="163"/>
      <c r="PVG3" s="163"/>
      <c r="PVH3" s="163"/>
      <c r="PVI3" s="163"/>
      <c r="PVJ3" s="163"/>
      <c r="PVK3" s="163"/>
      <c r="PVL3" s="163"/>
      <c r="PVM3" s="163"/>
      <c r="PVN3" s="163"/>
      <c r="PVO3" s="163"/>
      <c r="PVP3" s="163"/>
      <c r="PVQ3" s="163"/>
      <c r="PVR3" s="163"/>
      <c r="PVS3" s="163"/>
      <c r="PVT3" s="163"/>
      <c r="PVU3" s="163"/>
      <c r="PVV3" s="163"/>
      <c r="PVW3" s="163"/>
      <c r="PVX3" s="163"/>
      <c r="PVY3" s="163"/>
      <c r="PVZ3" s="163"/>
      <c r="PWA3" s="163"/>
      <c r="PWB3" s="163"/>
      <c r="PWC3" s="163"/>
      <c r="PWD3" s="163"/>
      <c r="PWE3" s="163"/>
      <c r="PWF3" s="163"/>
      <c r="PWG3" s="163"/>
      <c r="PWH3" s="163"/>
      <c r="PWI3" s="163"/>
      <c r="PWJ3" s="163"/>
      <c r="PWK3" s="163"/>
      <c r="PWL3" s="163"/>
      <c r="PWM3" s="163"/>
      <c r="PWN3" s="163"/>
      <c r="PWO3" s="163"/>
      <c r="PWP3" s="163"/>
      <c r="PWQ3" s="163"/>
      <c r="PWR3" s="163"/>
      <c r="PWS3" s="163"/>
      <c r="PWT3" s="163"/>
      <c r="PWU3" s="163"/>
      <c r="PWV3" s="163"/>
      <c r="PWW3" s="163"/>
      <c r="PWX3" s="163"/>
      <c r="PWY3" s="163"/>
      <c r="PWZ3" s="163"/>
      <c r="PXA3" s="163"/>
      <c r="PXB3" s="163"/>
      <c r="PXC3" s="163"/>
      <c r="PXD3" s="163"/>
      <c r="PXE3" s="163"/>
      <c r="PXF3" s="163"/>
      <c r="PXG3" s="163"/>
      <c r="PXH3" s="163"/>
      <c r="PXI3" s="163"/>
      <c r="PXJ3" s="163"/>
      <c r="PXK3" s="163"/>
      <c r="PXL3" s="163"/>
      <c r="PXM3" s="163"/>
      <c r="PXN3" s="163"/>
      <c r="PXO3" s="163"/>
      <c r="PXP3" s="163"/>
      <c r="PXQ3" s="163"/>
      <c r="PXR3" s="163"/>
      <c r="PXS3" s="163"/>
      <c r="PXT3" s="163"/>
      <c r="PXU3" s="163"/>
      <c r="PXV3" s="163"/>
      <c r="PXW3" s="163"/>
      <c r="PXX3" s="163"/>
      <c r="PXY3" s="163"/>
      <c r="PXZ3" s="163"/>
      <c r="PYA3" s="163"/>
      <c r="PYB3" s="163"/>
      <c r="PYC3" s="163"/>
      <c r="PYD3" s="163"/>
      <c r="PYE3" s="163"/>
      <c r="PYF3" s="163"/>
      <c r="PYG3" s="163"/>
      <c r="PYH3" s="163"/>
      <c r="PYI3" s="163"/>
      <c r="PYJ3" s="163"/>
      <c r="PYK3" s="163"/>
      <c r="PYL3" s="163"/>
      <c r="PYM3" s="163"/>
      <c r="PYN3" s="163"/>
      <c r="PYO3" s="163"/>
      <c r="PYP3" s="163"/>
      <c r="PYQ3" s="163"/>
      <c r="PYR3" s="163"/>
      <c r="PYS3" s="163"/>
      <c r="PYT3" s="163"/>
      <c r="PYU3" s="163"/>
      <c r="PYV3" s="163"/>
      <c r="PYW3" s="163"/>
      <c r="PYX3" s="163"/>
      <c r="PYY3" s="163"/>
      <c r="PYZ3" s="163"/>
      <c r="PZA3" s="163"/>
      <c r="PZB3" s="163"/>
      <c r="PZC3" s="163"/>
      <c r="PZD3" s="163"/>
      <c r="PZE3" s="163"/>
      <c r="PZF3" s="163"/>
      <c r="PZG3" s="163"/>
      <c r="PZH3" s="163"/>
      <c r="PZI3" s="163"/>
      <c r="PZJ3" s="163"/>
      <c r="PZK3" s="163"/>
      <c r="PZL3" s="163"/>
      <c r="PZM3" s="163"/>
      <c r="PZN3" s="163"/>
      <c r="PZO3" s="163"/>
      <c r="PZP3" s="163"/>
      <c r="PZQ3" s="163"/>
      <c r="PZR3" s="163"/>
      <c r="PZS3" s="163"/>
      <c r="PZT3" s="163"/>
      <c r="PZU3" s="163"/>
      <c r="PZV3" s="163"/>
      <c r="PZW3" s="163"/>
      <c r="PZX3" s="163"/>
      <c r="PZY3" s="163"/>
      <c r="PZZ3" s="163"/>
      <c r="QAA3" s="163"/>
      <c r="QAB3" s="163"/>
      <c r="QAC3" s="163"/>
      <c r="QAD3" s="163"/>
      <c r="QAE3" s="163"/>
      <c r="QAF3" s="163"/>
      <c r="QAG3" s="163"/>
      <c r="QAH3" s="163"/>
      <c r="QAI3" s="163"/>
      <c r="QAJ3" s="163"/>
      <c r="QAK3" s="163"/>
      <c r="QAL3" s="163"/>
      <c r="QAM3" s="163"/>
      <c r="QAN3" s="163"/>
      <c r="QAO3" s="163"/>
      <c r="QAP3" s="163"/>
      <c r="QAQ3" s="163"/>
      <c r="QAR3" s="163"/>
      <c r="QAS3" s="163"/>
      <c r="QAT3" s="163"/>
      <c r="QAU3" s="163"/>
      <c r="QAV3" s="163"/>
      <c r="QAW3" s="163"/>
      <c r="QAX3" s="163"/>
      <c r="QAY3" s="163"/>
      <c r="QAZ3" s="163"/>
      <c r="QBA3" s="163"/>
      <c r="QBB3" s="163"/>
      <c r="QBC3" s="163"/>
      <c r="QBD3" s="163"/>
      <c r="QBE3" s="163"/>
      <c r="QBF3" s="163"/>
      <c r="QBG3" s="163"/>
      <c r="QBH3" s="163"/>
      <c r="QBI3" s="163"/>
      <c r="QBJ3" s="163"/>
      <c r="QBK3" s="163"/>
      <c r="QBL3" s="163"/>
      <c r="QBM3" s="163"/>
      <c r="QBN3" s="163"/>
      <c r="QBO3" s="163"/>
      <c r="QBP3" s="163"/>
      <c r="QBQ3" s="163"/>
      <c r="QBR3" s="163"/>
      <c r="QBS3" s="163"/>
      <c r="QBT3" s="163"/>
      <c r="QBU3" s="163"/>
      <c r="QBV3" s="163"/>
      <c r="QBW3" s="163"/>
      <c r="QBX3" s="163"/>
      <c r="QBY3" s="163"/>
      <c r="QBZ3" s="163"/>
      <c r="QCA3" s="163"/>
      <c r="QCB3" s="163"/>
      <c r="QCC3" s="163"/>
      <c r="QCD3" s="163"/>
      <c r="QCE3" s="163"/>
      <c r="QCF3" s="163"/>
      <c r="QCG3" s="163"/>
      <c r="QCH3" s="163"/>
      <c r="QCI3" s="163"/>
      <c r="QCJ3" s="163"/>
      <c r="QCK3" s="163"/>
      <c r="QCL3" s="163"/>
      <c r="QCM3" s="163"/>
      <c r="QCN3" s="163"/>
      <c r="QCO3" s="163"/>
      <c r="QCP3" s="163"/>
      <c r="QCQ3" s="163"/>
      <c r="QCR3" s="163"/>
      <c r="QCS3" s="163"/>
      <c r="QCT3" s="163"/>
      <c r="QCU3" s="163"/>
      <c r="QCV3" s="163"/>
      <c r="QCW3" s="163"/>
      <c r="QCX3" s="163"/>
      <c r="QCY3" s="163"/>
      <c r="QCZ3" s="163"/>
      <c r="QDA3" s="163"/>
      <c r="QDB3" s="163"/>
      <c r="QDC3" s="163"/>
      <c r="QDD3" s="163"/>
      <c r="QDE3" s="163"/>
      <c r="QDF3" s="163"/>
      <c r="QDG3" s="163"/>
      <c r="QDH3" s="163"/>
      <c r="QDI3" s="163"/>
      <c r="QDJ3" s="163"/>
      <c r="QDK3" s="163"/>
      <c r="QDL3" s="163"/>
      <c r="QDM3" s="163"/>
      <c r="QDN3" s="163"/>
      <c r="QDO3" s="163"/>
      <c r="QDP3" s="163"/>
      <c r="QDQ3" s="163"/>
      <c r="QDR3" s="163"/>
      <c r="QDS3" s="163"/>
      <c r="QDT3" s="163"/>
      <c r="QDU3" s="163"/>
      <c r="QDV3" s="163"/>
      <c r="QDW3" s="163"/>
      <c r="QDX3" s="163"/>
      <c r="QDY3" s="163"/>
      <c r="QDZ3" s="163"/>
      <c r="QEA3" s="163"/>
      <c r="QEB3" s="163"/>
      <c r="QEC3" s="163"/>
      <c r="QED3" s="163"/>
      <c r="QEE3" s="163"/>
      <c r="QEF3" s="163"/>
      <c r="QEG3" s="163"/>
      <c r="QEH3" s="163"/>
      <c r="QEI3" s="163"/>
      <c r="QEJ3" s="163"/>
      <c r="QEK3" s="163"/>
      <c r="QEL3" s="163"/>
      <c r="QEM3" s="163"/>
      <c r="QEN3" s="163"/>
      <c r="QEO3" s="163"/>
      <c r="QEP3" s="163"/>
      <c r="QEQ3" s="163"/>
      <c r="QER3" s="163"/>
      <c r="QES3" s="163"/>
      <c r="QET3" s="163"/>
      <c r="QEU3" s="163"/>
      <c r="QEV3" s="163"/>
      <c r="QEW3" s="163"/>
      <c r="QEX3" s="163"/>
      <c r="QEY3" s="163"/>
      <c r="QEZ3" s="163"/>
      <c r="QFA3" s="163"/>
      <c r="QFB3" s="163"/>
      <c r="QFC3" s="163"/>
      <c r="QFD3" s="163"/>
      <c r="QFE3" s="163"/>
      <c r="QFF3" s="163"/>
      <c r="QFG3" s="163"/>
      <c r="QFH3" s="163"/>
      <c r="QFI3" s="163"/>
      <c r="QFJ3" s="163"/>
      <c r="QFK3" s="163"/>
      <c r="QFL3" s="163"/>
      <c r="QFM3" s="163"/>
      <c r="QFN3" s="163"/>
      <c r="QFO3" s="163"/>
      <c r="QFP3" s="163"/>
      <c r="QFQ3" s="163"/>
      <c r="QFR3" s="163"/>
      <c r="QFS3" s="163"/>
      <c r="QFT3" s="163"/>
      <c r="QFU3" s="163"/>
      <c r="QFV3" s="163"/>
      <c r="QFW3" s="163"/>
      <c r="QFX3" s="163"/>
      <c r="QFY3" s="163"/>
      <c r="QFZ3" s="163"/>
      <c r="QGA3" s="163"/>
      <c r="QGB3" s="163"/>
      <c r="QGC3" s="163"/>
      <c r="QGD3" s="163"/>
      <c r="QGE3" s="163"/>
      <c r="QGF3" s="163"/>
      <c r="QGG3" s="163"/>
      <c r="QGH3" s="163"/>
      <c r="QGI3" s="163"/>
      <c r="QGJ3" s="163"/>
      <c r="QGK3" s="163"/>
      <c r="QGL3" s="163"/>
      <c r="QGM3" s="163"/>
      <c r="QGN3" s="163"/>
      <c r="QGO3" s="163"/>
      <c r="QGP3" s="163"/>
      <c r="QGQ3" s="163"/>
      <c r="QGR3" s="163"/>
      <c r="QGS3" s="163"/>
      <c r="QGT3" s="163"/>
      <c r="QGU3" s="163"/>
      <c r="QGV3" s="163"/>
      <c r="QGW3" s="163"/>
      <c r="QGX3" s="163"/>
      <c r="QGY3" s="163"/>
      <c r="QGZ3" s="163"/>
      <c r="QHA3" s="163"/>
      <c r="QHB3" s="163"/>
      <c r="QHC3" s="163"/>
      <c r="QHD3" s="163"/>
      <c r="QHE3" s="163"/>
      <c r="QHF3" s="163"/>
      <c r="QHG3" s="163"/>
      <c r="QHH3" s="163"/>
      <c r="QHI3" s="163"/>
      <c r="QHJ3" s="163"/>
      <c r="QHK3" s="163"/>
      <c r="QHL3" s="163"/>
      <c r="QHM3" s="163"/>
      <c r="QHN3" s="163"/>
      <c r="QHO3" s="163"/>
      <c r="QHP3" s="163"/>
      <c r="QHQ3" s="163"/>
      <c r="QHR3" s="163"/>
      <c r="QHS3" s="163"/>
      <c r="QHT3" s="163"/>
      <c r="QHU3" s="163"/>
      <c r="QHV3" s="163"/>
      <c r="QHW3" s="163"/>
      <c r="QHX3" s="163"/>
      <c r="QHY3" s="163"/>
      <c r="QHZ3" s="163"/>
      <c r="QIA3" s="163"/>
      <c r="QIB3" s="163"/>
      <c r="QIC3" s="163"/>
      <c r="QID3" s="163"/>
      <c r="QIE3" s="163"/>
      <c r="QIF3" s="163"/>
      <c r="QIG3" s="163"/>
      <c r="QIH3" s="163"/>
      <c r="QII3" s="163"/>
      <c r="QIJ3" s="163"/>
      <c r="QIK3" s="163"/>
      <c r="QIL3" s="163"/>
      <c r="QIM3" s="163"/>
      <c r="QIN3" s="163"/>
      <c r="QIO3" s="163"/>
      <c r="QIP3" s="163"/>
      <c r="QIQ3" s="163"/>
      <c r="QIR3" s="163"/>
      <c r="QIS3" s="163"/>
      <c r="QIT3" s="163"/>
      <c r="QIU3" s="163"/>
      <c r="QIV3" s="163"/>
      <c r="QIW3" s="163"/>
      <c r="QIX3" s="163"/>
      <c r="QIY3" s="163"/>
      <c r="QIZ3" s="163"/>
      <c r="QJA3" s="163"/>
      <c r="QJB3" s="163"/>
      <c r="QJC3" s="163"/>
      <c r="QJD3" s="163"/>
      <c r="QJE3" s="163"/>
      <c r="QJF3" s="163"/>
      <c r="QJG3" s="163"/>
      <c r="QJH3" s="163"/>
      <c r="QJI3" s="163"/>
      <c r="QJJ3" s="163"/>
      <c r="QJK3" s="163"/>
      <c r="QJL3" s="163"/>
      <c r="QJM3" s="163"/>
      <c r="QJN3" s="163"/>
      <c r="QJO3" s="163"/>
      <c r="QJP3" s="163"/>
      <c r="QJQ3" s="163"/>
      <c r="QJR3" s="163"/>
      <c r="QJS3" s="163"/>
      <c r="QJT3" s="163"/>
      <c r="QJU3" s="163"/>
      <c r="QJV3" s="163"/>
      <c r="QJW3" s="163"/>
      <c r="QJX3" s="163"/>
      <c r="QJY3" s="163"/>
      <c r="QJZ3" s="163"/>
      <c r="QKA3" s="163"/>
      <c r="QKB3" s="163"/>
      <c r="QKC3" s="163"/>
      <c r="QKD3" s="163"/>
      <c r="QKE3" s="163"/>
      <c r="QKF3" s="163"/>
      <c r="QKG3" s="163"/>
      <c r="QKH3" s="163"/>
      <c r="QKI3" s="163"/>
      <c r="QKJ3" s="163"/>
      <c r="QKK3" s="163"/>
      <c r="QKL3" s="163"/>
      <c r="QKM3" s="163"/>
      <c r="QKN3" s="163"/>
      <c r="QKO3" s="163"/>
      <c r="QKP3" s="163"/>
      <c r="QKQ3" s="163"/>
      <c r="QKR3" s="163"/>
      <c r="QKS3" s="163"/>
      <c r="QKT3" s="163"/>
      <c r="QKU3" s="163"/>
      <c r="QKV3" s="163"/>
      <c r="QKW3" s="163"/>
      <c r="QKX3" s="163"/>
      <c r="QKY3" s="163"/>
      <c r="QKZ3" s="163"/>
      <c r="QLA3" s="163"/>
      <c r="QLB3" s="163"/>
      <c r="QLC3" s="163"/>
      <c r="QLD3" s="163"/>
      <c r="QLE3" s="163"/>
      <c r="QLF3" s="163"/>
      <c r="QLG3" s="163"/>
      <c r="QLH3" s="163"/>
      <c r="QLI3" s="163"/>
      <c r="QLJ3" s="163"/>
      <c r="QLK3" s="163"/>
      <c r="QLL3" s="163"/>
      <c r="QLM3" s="163"/>
      <c r="QLN3" s="163"/>
      <c r="QLO3" s="163"/>
      <c r="QLP3" s="163"/>
      <c r="QLQ3" s="163"/>
      <c r="QLR3" s="163"/>
      <c r="QLS3" s="163"/>
      <c r="QLT3" s="163"/>
      <c r="QLU3" s="163"/>
      <c r="QLV3" s="163"/>
      <c r="QLW3" s="163"/>
      <c r="QLX3" s="163"/>
      <c r="QLY3" s="163"/>
      <c r="QLZ3" s="163"/>
      <c r="QMA3" s="163"/>
      <c r="QMB3" s="163"/>
      <c r="QMC3" s="163"/>
      <c r="QMD3" s="163"/>
      <c r="QME3" s="163"/>
      <c r="QMF3" s="163"/>
      <c r="QMG3" s="163"/>
      <c r="QMH3" s="163"/>
      <c r="QMI3" s="163"/>
      <c r="QMJ3" s="163"/>
      <c r="QMK3" s="163"/>
      <c r="QML3" s="163"/>
      <c r="QMM3" s="163"/>
      <c r="QMN3" s="163"/>
      <c r="QMO3" s="163"/>
      <c r="QMP3" s="163"/>
      <c r="QMQ3" s="163"/>
      <c r="QMR3" s="163"/>
      <c r="QMS3" s="163"/>
      <c r="QMT3" s="163"/>
      <c r="QMU3" s="163"/>
      <c r="QMV3" s="163"/>
      <c r="QMW3" s="163"/>
      <c r="QMX3" s="163"/>
      <c r="QMY3" s="163"/>
      <c r="QMZ3" s="163"/>
      <c r="QNA3" s="163"/>
      <c r="QNB3" s="163"/>
      <c r="QNC3" s="163"/>
      <c r="QND3" s="163"/>
      <c r="QNE3" s="163"/>
      <c r="QNF3" s="163"/>
      <c r="QNG3" s="163"/>
      <c r="QNH3" s="163"/>
      <c r="QNI3" s="163"/>
      <c r="QNJ3" s="163"/>
      <c r="QNK3" s="163"/>
      <c r="QNL3" s="163"/>
      <c r="QNM3" s="163"/>
      <c r="QNN3" s="163"/>
      <c r="QNO3" s="163"/>
      <c r="QNP3" s="163"/>
      <c r="QNQ3" s="163"/>
      <c r="QNR3" s="163"/>
      <c r="QNS3" s="163"/>
      <c r="QNT3" s="163"/>
      <c r="QNU3" s="163"/>
      <c r="QNV3" s="163"/>
      <c r="QNW3" s="163"/>
      <c r="QNX3" s="163"/>
      <c r="QNY3" s="163"/>
      <c r="QNZ3" s="163"/>
      <c r="QOA3" s="163"/>
      <c r="QOB3" s="163"/>
      <c r="QOC3" s="163"/>
      <c r="QOD3" s="163"/>
      <c r="QOE3" s="163"/>
      <c r="QOF3" s="163"/>
      <c r="QOG3" s="163"/>
      <c r="QOH3" s="163"/>
      <c r="QOI3" s="163"/>
      <c r="QOJ3" s="163"/>
      <c r="QOK3" s="163"/>
      <c r="QOL3" s="163"/>
      <c r="QOM3" s="163"/>
      <c r="QON3" s="163"/>
      <c r="QOO3" s="163"/>
      <c r="QOP3" s="163"/>
      <c r="QOQ3" s="163"/>
      <c r="QOR3" s="163"/>
      <c r="QOS3" s="163"/>
      <c r="QOT3" s="163"/>
      <c r="QOU3" s="163"/>
      <c r="QOV3" s="163"/>
      <c r="QOW3" s="163"/>
      <c r="QOX3" s="163"/>
      <c r="QOY3" s="163"/>
      <c r="QOZ3" s="163"/>
      <c r="QPA3" s="163"/>
      <c r="QPB3" s="163"/>
      <c r="QPC3" s="163"/>
      <c r="QPD3" s="163"/>
      <c r="QPE3" s="163"/>
      <c r="QPF3" s="163"/>
      <c r="QPG3" s="163"/>
      <c r="QPH3" s="163"/>
      <c r="QPI3" s="163"/>
      <c r="QPJ3" s="163"/>
      <c r="QPK3" s="163"/>
      <c r="QPL3" s="163"/>
      <c r="QPM3" s="163"/>
      <c r="QPN3" s="163"/>
      <c r="QPO3" s="163"/>
      <c r="QPP3" s="163"/>
      <c r="QPQ3" s="163"/>
      <c r="QPR3" s="163"/>
      <c r="QPS3" s="163"/>
      <c r="QPT3" s="163"/>
      <c r="QPU3" s="163"/>
      <c r="QPV3" s="163"/>
      <c r="QPW3" s="163"/>
      <c r="QPX3" s="163"/>
      <c r="QPY3" s="163"/>
      <c r="QPZ3" s="163"/>
      <c r="QQA3" s="163"/>
      <c r="QQB3" s="163"/>
      <c r="QQC3" s="163"/>
      <c r="QQD3" s="163"/>
      <c r="QQE3" s="163"/>
      <c r="QQF3" s="163"/>
      <c r="QQG3" s="163"/>
      <c r="QQH3" s="163"/>
      <c r="QQI3" s="163"/>
      <c r="QQJ3" s="163"/>
      <c r="QQK3" s="163"/>
      <c r="QQL3" s="163"/>
      <c r="QQM3" s="163"/>
      <c r="QQN3" s="163"/>
      <c r="QQO3" s="163"/>
      <c r="QQP3" s="163"/>
      <c r="QQQ3" s="163"/>
      <c r="QQR3" s="163"/>
      <c r="QQS3" s="163"/>
      <c r="QQT3" s="163"/>
      <c r="QQU3" s="163"/>
      <c r="QQV3" s="163"/>
      <c r="QQW3" s="163"/>
      <c r="QQX3" s="163"/>
      <c r="QQY3" s="163"/>
      <c r="QQZ3" s="163"/>
      <c r="QRA3" s="163"/>
      <c r="QRB3" s="163"/>
      <c r="QRC3" s="163"/>
      <c r="QRD3" s="163"/>
      <c r="QRE3" s="163"/>
      <c r="QRF3" s="163"/>
      <c r="QRG3" s="163"/>
      <c r="QRH3" s="163"/>
      <c r="QRI3" s="163"/>
      <c r="QRJ3" s="163"/>
      <c r="QRK3" s="163"/>
      <c r="QRL3" s="163"/>
      <c r="QRM3" s="163"/>
      <c r="QRN3" s="163"/>
      <c r="QRO3" s="163"/>
      <c r="QRP3" s="163"/>
      <c r="QRQ3" s="163"/>
      <c r="QRR3" s="163"/>
      <c r="QRS3" s="163"/>
      <c r="QRT3" s="163"/>
      <c r="QRU3" s="163"/>
      <c r="QRV3" s="163"/>
      <c r="QRW3" s="163"/>
      <c r="QRX3" s="163"/>
      <c r="QRY3" s="163"/>
      <c r="QRZ3" s="163"/>
      <c r="QSA3" s="163"/>
      <c r="QSB3" s="163"/>
      <c r="QSC3" s="163"/>
      <c r="QSD3" s="163"/>
      <c r="QSE3" s="163"/>
      <c r="QSF3" s="163"/>
      <c r="QSG3" s="163"/>
      <c r="QSH3" s="163"/>
      <c r="QSI3" s="163"/>
      <c r="QSJ3" s="163"/>
      <c r="QSK3" s="163"/>
      <c r="QSL3" s="163"/>
      <c r="QSM3" s="163"/>
      <c r="QSN3" s="163"/>
      <c r="QSO3" s="163"/>
      <c r="QSP3" s="163"/>
      <c r="QSQ3" s="163"/>
      <c r="QSR3" s="163"/>
      <c r="QSS3" s="163"/>
      <c r="QST3" s="163"/>
      <c r="QSU3" s="163"/>
      <c r="QSV3" s="163"/>
      <c r="QSW3" s="163"/>
      <c r="QSX3" s="163"/>
      <c r="QSY3" s="163"/>
      <c r="QSZ3" s="163"/>
      <c r="QTA3" s="163"/>
      <c r="QTB3" s="163"/>
      <c r="QTC3" s="163"/>
      <c r="QTD3" s="163"/>
      <c r="QTE3" s="163"/>
      <c r="QTF3" s="163"/>
      <c r="QTG3" s="163"/>
      <c r="QTH3" s="163"/>
      <c r="QTI3" s="163"/>
      <c r="QTJ3" s="163"/>
      <c r="QTK3" s="163"/>
      <c r="QTL3" s="163"/>
      <c r="QTM3" s="163"/>
      <c r="QTN3" s="163"/>
      <c r="QTO3" s="163"/>
      <c r="QTP3" s="163"/>
      <c r="QTQ3" s="163"/>
      <c r="QTR3" s="163"/>
      <c r="QTS3" s="163"/>
      <c r="QTT3" s="163"/>
      <c r="QTU3" s="163"/>
      <c r="QTV3" s="163"/>
      <c r="QTW3" s="163"/>
      <c r="QTX3" s="163"/>
      <c r="QTY3" s="163"/>
      <c r="QTZ3" s="163"/>
      <c r="QUA3" s="163"/>
      <c r="QUB3" s="163"/>
      <c r="QUC3" s="163"/>
      <c r="QUD3" s="163"/>
      <c r="QUE3" s="163"/>
      <c r="QUF3" s="163"/>
      <c r="QUG3" s="163"/>
      <c r="QUH3" s="163"/>
      <c r="QUI3" s="163"/>
      <c r="QUJ3" s="163"/>
      <c r="QUK3" s="163"/>
      <c r="QUL3" s="163"/>
      <c r="QUM3" s="163"/>
      <c r="QUN3" s="163"/>
      <c r="QUO3" s="163"/>
      <c r="QUP3" s="163"/>
      <c r="QUQ3" s="163"/>
      <c r="QUR3" s="163"/>
      <c r="QUS3" s="163"/>
      <c r="QUT3" s="163"/>
      <c r="QUU3" s="163"/>
      <c r="QUV3" s="163"/>
      <c r="QUW3" s="163"/>
      <c r="QUX3" s="163"/>
      <c r="QUY3" s="163"/>
      <c r="QUZ3" s="163"/>
      <c r="QVA3" s="163"/>
      <c r="QVB3" s="163"/>
      <c r="QVC3" s="163"/>
      <c r="QVD3" s="163"/>
      <c r="QVE3" s="163"/>
      <c r="QVF3" s="163"/>
      <c r="QVG3" s="163"/>
      <c r="QVH3" s="163"/>
      <c r="QVI3" s="163"/>
      <c r="QVJ3" s="163"/>
      <c r="QVK3" s="163"/>
      <c r="QVL3" s="163"/>
      <c r="QVM3" s="163"/>
      <c r="QVN3" s="163"/>
      <c r="QVO3" s="163"/>
      <c r="QVP3" s="163"/>
      <c r="QVQ3" s="163"/>
      <c r="QVR3" s="163"/>
      <c r="QVS3" s="163"/>
      <c r="QVT3" s="163"/>
      <c r="QVU3" s="163"/>
      <c r="QVV3" s="163"/>
      <c r="QVW3" s="163"/>
      <c r="QVX3" s="163"/>
      <c r="QVY3" s="163"/>
      <c r="QVZ3" s="163"/>
      <c r="QWA3" s="163"/>
      <c r="QWB3" s="163"/>
      <c r="QWC3" s="163"/>
      <c r="QWD3" s="163"/>
      <c r="QWE3" s="163"/>
      <c r="QWF3" s="163"/>
      <c r="QWG3" s="163"/>
      <c r="QWH3" s="163"/>
      <c r="QWI3" s="163"/>
      <c r="QWJ3" s="163"/>
      <c r="QWK3" s="163"/>
      <c r="QWL3" s="163"/>
      <c r="QWM3" s="163"/>
      <c r="QWN3" s="163"/>
      <c r="QWO3" s="163"/>
      <c r="QWP3" s="163"/>
      <c r="QWQ3" s="163"/>
      <c r="QWR3" s="163"/>
      <c r="QWS3" s="163"/>
      <c r="QWT3" s="163"/>
      <c r="QWU3" s="163"/>
      <c r="QWV3" s="163"/>
      <c r="QWW3" s="163"/>
      <c r="QWX3" s="163"/>
      <c r="QWY3" s="163"/>
      <c r="QWZ3" s="163"/>
      <c r="QXA3" s="163"/>
      <c r="QXB3" s="163"/>
      <c r="QXC3" s="163"/>
      <c r="QXD3" s="163"/>
      <c r="QXE3" s="163"/>
      <c r="QXF3" s="163"/>
      <c r="QXG3" s="163"/>
      <c r="QXH3" s="163"/>
      <c r="QXI3" s="163"/>
      <c r="QXJ3" s="163"/>
      <c r="QXK3" s="163"/>
      <c r="QXL3" s="163"/>
      <c r="QXM3" s="163"/>
      <c r="QXN3" s="163"/>
      <c r="QXO3" s="163"/>
      <c r="QXP3" s="163"/>
      <c r="QXQ3" s="163"/>
      <c r="QXR3" s="163"/>
      <c r="QXS3" s="163"/>
      <c r="QXT3" s="163"/>
      <c r="QXU3" s="163"/>
      <c r="QXV3" s="163"/>
      <c r="QXW3" s="163"/>
      <c r="QXX3" s="163"/>
      <c r="QXY3" s="163"/>
      <c r="QXZ3" s="163"/>
      <c r="QYA3" s="163"/>
      <c r="QYB3" s="163"/>
      <c r="QYC3" s="163"/>
      <c r="QYD3" s="163"/>
      <c r="QYE3" s="163"/>
      <c r="QYF3" s="163"/>
      <c r="QYG3" s="163"/>
      <c r="QYH3" s="163"/>
      <c r="QYI3" s="163"/>
      <c r="QYJ3" s="163"/>
      <c r="QYK3" s="163"/>
      <c r="QYL3" s="163"/>
      <c r="QYM3" s="163"/>
      <c r="QYN3" s="163"/>
      <c r="QYO3" s="163"/>
      <c r="QYP3" s="163"/>
      <c r="QYQ3" s="163"/>
      <c r="QYR3" s="163"/>
      <c r="QYS3" s="163"/>
      <c r="QYT3" s="163"/>
      <c r="QYU3" s="163"/>
      <c r="QYV3" s="163"/>
      <c r="QYW3" s="163"/>
      <c r="QYX3" s="163"/>
      <c r="QYY3" s="163"/>
      <c r="QYZ3" s="163"/>
      <c r="QZA3" s="163"/>
      <c r="QZB3" s="163"/>
      <c r="QZC3" s="163"/>
      <c r="QZD3" s="163"/>
      <c r="QZE3" s="163"/>
      <c r="QZF3" s="163"/>
      <c r="QZG3" s="163"/>
      <c r="QZH3" s="163"/>
      <c r="QZI3" s="163"/>
      <c r="QZJ3" s="163"/>
      <c r="QZK3" s="163"/>
      <c r="QZL3" s="163"/>
      <c r="QZM3" s="163"/>
      <c r="QZN3" s="163"/>
      <c r="QZO3" s="163"/>
      <c r="QZP3" s="163"/>
      <c r="QZQ3" s="163"/>
      <c r="QZR3" s="163"/>
      <c r="QZS3" s="163"/>
      <c r="QZT3" s="163"/>
      <c r="QZU3" s="163"/>
      <c r="QZV3" s="163"/>
      <c r="QZW3" s="163"/>
      <c r="QZX3" s="163"/>
      <c r="QZY3" s="163"/>
      <c r="QZZ3" s="163"/>
      <c r="RAA3" s="163"/>
      <c r="RAB3" s="163"/>
      <c r="RAC3" s="163"/>
      <c r="RAD3" s="163"/>
      <c r="RAE3" s="163"/>
      <c r="RAF3" s="163"/>
      <c r="RAG3" s="163"/>
      <c r="RAH3" s="163"/>
      <c r="RAI3" s="163"/>
      <c r="RAJ3" s="163"/>
      <c r="RAK3" s="163"/>
      <c r="RAL3" s="163"/>
      <c r="RAM3" s="163"/>
      <c r="RAN3" s="163"/>
      <c r="RAO3" s="163"/>
      <c r="RAP3" s="163"/>
      <c r="RAQ3" s="163"/>
      <c r="RAR3" s="163"/>
      <c r="RAS3" s="163"/>
      <c r="RAT3" s="163"/>
      <c r="RAU3" s="163"/>
      <c r="RAV3" s="163"/>
      <c r="RAW3" s="163"/>
      <c r="RAX3" s="163"/>
      <c r="RAY3" s="163"/>
      <c r="RAZ3" s="163"/>
      <c r="RBA3" s="163"/>
      <c r="RBB3" s="163"/>
      <c r="RBC3" s="163"/>
      <c r="RBD3" s="163"/>
      <c r="RBE3" s="163"/>
      <c r="RBF3" s="163"/>
      <c r="RBG3" s="163"/>
      <c r="RBH3" s="163"/>
      <c r="RBI3" s="163"/>
      <c r="RBJ3" s="163"/>
      <c r="RBK3" s="163"/>
      <c r="RBL3" s="163"/>
      <c r="RBM3" s="163"/>
      <c r="RBN3" s="163"/>
      <c r="RBO3" s="163"/>
      <c r="RBP3" s="163"/>
      <c r="RBQ3" s="163"/>
      <c r="RBR3" s="163"/>
      <c r="RBS3" s="163"/>
      <c r="RBT3" s="163"/>
      <c r="RBU3" s="163"/>
      <c r="RBV3" s="163"/>
      <c r="RBW3" s="163"/>
      <c r="RBX3" s="163"/>
      <c r="RBY3" s="163"/>
      <c r="RBZ3" s="163"/>
      <c r="RCA3" s="163"/>
      <c r="RCB3" s="163"/>
      <c r="RCC3" s="163"/>
      <c r="RCD3" s="163"/>
      <c r="RCE3" s="163"/>
      <c r="RCF3" s="163"/>
      <c r="RCG3" s="163"/>
      <c r="RCH3" s="163"/>
      <c r="RCI3" s="163"/>
      <c r="RCJ3" s="163"/>
      <c r="RCK3" s="163"/>
      <c r="RCL3" s="163"/>
      <c r="RCM3" s="163"/>
      <c r="RCN3" s="163"/>
      <c r="RCO3" s="163"/>
      <c r="RCP3" s="163"/>
      <c r="RCQ3" s="163"/>
      <c r="RCR3" s="163"/>
      <c r="RCS3" s="163"/>
      <c r="RCT3" s="163"/>
      <c r="RCU3" s="163"/>
      <c r="RCV3" s="163"/>
      <c r="RCW3" s="163"/>
      <c r="RCX3" s="163"/>
      <c r="RCY3" s="163"/>
      <c r="RCZ3" s="163"/>
      <c r="RDA3" s="163"/>
      <c r="RDB3" s="163"/>
      <c r="RDC3" s="163"/>
      <c r="RDD3" s="163"/>
      <c r="RDE3" s="163"/>
      <c r="RDF3" s="163"/>
      <c r="RDG3" s="163"/>
      <c r="RDH3" s="163"/>
      <c r="RDI3" s="163"/>
      <c r="RDJ3" s="163"/>
      <c r="RDK3" s="163"/>
      <c r="RDL3" s="163"/>
      <c r="RDM3" s="163"/>
      <c r="RDN3" s="163"/>
      <c r="RDO3" s="163"/>
      <c r="RDP3" s="163"/>
      <c r="RDQ3" s="163"/>
      <c r="RDR3" s="163"/>
      <c r="RDS3" s="163"/>
      <c r="RDT3" s="163"/>
      <c r="RDU3" s="163"/>
      <c r="RDV3" s="163"/>
      <c r="RDW3" s="163"/>
      <c r="RDX3" s="163"/>
      <c r="RDY3" s="163"/>
      <c r="RDZ3" s="163"/>
      <c r="REA3" s="163"/>
      <c r="REB3" s="163"/>
      <c r="REC3" s="163"/>
      <c r="RED3" s="163"/>
      <c r="REE3" s="163"/>
      <c r="REF3" s="163"/>
      <c r="REG3" s="163"/>
      <c r="REH3" s="163"/>
      <c r="REI3" s="163"/>
      <c r="REJ3" s="163"/>
      <c r="REK3" s="163"/>
      <c r="REL3" s="163"/>
      <c r="REM3" s="163"/>
      <c r="REN3" s="163"/>
      <c r="REO3" s="163"/>
      <c r="REP3" s="163"/>
      <c r="REQ3" s="163"/>
      <c r="RER3" s="163"/>
      <c r="RES3" s="163"/>
      <c r="RET3" s="163"/>
      <c r="REU3" s="163"/>
      <c r="REV3" s="163"/>
      <c r="REW3" s="163"/>
      <c r="REX3" s="163"/>
      <c r="REY3" s="163"/>
      <c r="REZ3" s="163"/>
      <c r="RFA3" s="163"/>
      <c r="RFB3" s="163"/>
      <c r="RFC3" s="163"/>
      <c r="RFD3" s="163"/>
      <c r="RFE3" s="163"/>
      <c r="RFF3" s="163"/>
      <c r="RFG3" s="163"/>
      <c r="RFH3" s="163"/>
      <c r="RFI3" s="163"/>
      <c r="RFJ3" s="163"/>
      <c r="RFK3" s="163"/>
      <c r="RFL3" s="163"/>
      <c r="RFM3" s="163"/>
      <c r="RFN3" s="163"/>
      <c r="RFO3" s="163"/>
      <c r="RFP3" s="163"/>
      <c r="RFQ3" s="163"/>
      <c r="RFR3" s="163"/>
      <c r="RFS3" s="163"/>
      <c r="RFT3" s="163"/>
      <c r="RFU3" s="163"/>
      <c r="RFV3" s="163"/>
      <c r="RFW3" s="163"/>
      <c r="RFX3" s="163"/>
      <c r="RFY3" s="163"/>
      <c r="RFZ3" s="163"/>
      <c r="RGA3" s="163"/>
      <c r="RGB3" s="163"/>
      <c r="RGC3" s="163"/>
      <c r="RGD3" s="163"/>
      <c r="RGE3" s="163"/>
      <c r="RGF3" s="163"/>
      <c r="RGG3" s="163"/>
      <c r="RGH3" s="163"/>
      <c r="RGI3" s="163"/>
      <c r="RGJ3" s="163"/>
      <c r="RGK3" s="163"/>
      <c r="RGL3" s="163"/>
      <c r="RGM3" s="163"/>
      <c r="RGN3" s="163"/>
      <c r="RGO3" s="163"/>
      <c r="RGP3" s="163"/>
      <c r="RGQ3" s="163"/>
      <c r="RGR3" s="163"/>
      <c r="RGS3" s="163"/>
      <c r="RGT3" s="163"/>
      <c r="RGU3" s="163"/>
      <c r="RGV3" s="163"/>
      <c r="RGW3" s="163"/>
      <c r="RGX3" s="163"/>
      <c r="RGY3" s="163"/>
      <c r="RGZ3" s="163"/>
      <c r="RHA3" s="163"/>
      <c r="RHB3" s="163"/>
      <c r="RHC3" s="163"/>
      <c r="RHD3" s="163"/>
      <c r="RHE3" s="163"/>
      <c r="RHF3" s="163"/>
      <c r="RHG3" s="163"/>
      <c r="RHH3" s="163"/>
      <c r="RHI3" s="163"/>
      <c r="RHJ3" s="163"/>
      <c r="RHK3" s="163"/>
      <c r="RHL3" s="163"/>
      <c r="RHM3" s="163"/>
      <c r="RHN3" s="163"/>
      <c r="RHO3" s="163"/>
      <c r="RHP3" s="163"/>
      <c r="RHQ3" s="163"/>
      <c r="RHR3" s="163"/>
      <c r="RHS3" s="163"/>
      <c r="RHT3" s="163"/>
      <c r="RHU3" s="163"/>
      <c r="RHV3" s="163"/>
      <c r="RHW3" s="163"/>
      <c r="RHX3" s="163"/>
      <c r="RHY3" s="163"/>
      <c r="RHZ3" s="163"/>
      <c r="RIA3" s="163"/>
      <c r="RIB3" s="163"/>
      <c r="RIC3" s="163"/>
      <c r="RID3" s="163"/>
      <c r="RIE3" s="163"/>
      <c r="RIF3" s="163"/>
      <c r="RIG3" s="163"/>
      <c r="RIH3" s="163"/>
      <c r="RII3" s="163"/>
      <c r="RIJ3" s="163"/>
      <c r="RIK3" s="163"/>
      <c r="RIL3" s="163"/>
      <c r="RIM3" s="163"/>
      <c r="RIN3" s="163"/>
      <c r="RIO3" s="163"/>
      <c r="RIP3" s="163"/>
      <c r="RIQ3" s="163"/>
      <c r="RIR3" s="163"/>
      <c r="RIS3" s="163"/>
      <c r="RIT3" s="163"/>
      <c r="RIU3" s="163"/>
      <c r="RIV3" s="163"/>
      <c r="RIW3" s="163"/>
      <c r="RIX3" s="163"/>
      <c r="RIY3" s="163"/>
      <c r="RIZ3" s="163"/>
      <c r="RJA3" s="163"/>
      <c r="RJB3" s="163"/>
      <c r="RJC3" s="163"/>
      <c r="RJD3" s="163"/>
      <c r="RJE3" s="163"/>
      <c r="RJF3" s="163"/>
      <c r="RJG3" s="163"/>
      <c r="RJH3" s="163"/>
      <c r="RJI3" s="163"/>
      <c r="RJJ3" s="163"/>
      <c r="RJK3" s="163"/>
      <c r="RJL3" s="163"/>
      <c r="RJM3" s="163"/>
      <c r="RJN3" s="163"/>
      <c r="RJO3" s="163"/>
      <c r="RJP3" s="163"/>
      <c r="RJQ3" s="163"/>
      <c r="RJR3" s="163"/>
      <c r="RJS3" s="163"/>
      <c r="RJT3" s="163"/>
      <c r="RJU3" s="163"/>
      <c r="RJV3" s="163"/>
      <c r="RJW3" s="163"/>
      <c r="RJX3" s="163"/>
      <c r="RJY3" s="163"/>
      <c r="RJZ3" s="163"/>
      <c r="RKA3" s="163"/>
      <c r="RKB3" s="163"/>
      <c r="RKC3" s="163"/>
      <c r="RKD3" s="163"/>
      <c r="RKE3" s="163"/>
      <c r="RKF3" s="163"/>
      <c r="RKG3" s="163"/>
      <c r="RKH3" s="163"/>
      <c r="RKI3" s="163"/>
      <c r="RKJ3" s="163"/>
      <c r="RKK3" s="163"/>
      <c r="RKL3" s="163"/>
      <c r="RKM3" s="163"/>
      <c r="RKN3" s="163"/>
      <c r="RKO3" s="163"/>
      <c r="RKP3" s="163"/>
      <c r="RKQ3" s="163"/>
      <c r="RKR3" s="163"/>
      <c r="RKS3" s="163"/>
      <c r="RKT3" s="163"/>
      <c r="RKU3" s="163"/>
      <c r="RKV3" s="163"/>
      <c r="RKW3" s="163"/>
      <c r="RKX3" s="163"/>
      <c r="RKY3" s="163"/>
      <c r="RKZ3" s="163"/>
      <c r="RLA3" s="163"/>
      <c r="RLB3" s="163"/>
      <c r="RLC3" s="163"/>
      <c r="RLD3" s="163"/>
      <c r="RLE3" s="163"/>
      <c r="RLF3" s="163"/>
      <c r="RLG3" s="163"/>
      <c r="RLH3" s="163"/>
      <c r="RLI3" s="163"/>
      <c r="RLJ3" s="163"/>
      <c r="RLK3" s="163"/>
      <c r="RLL3" s="163"/>
      <c r="RLM3" s="163"/>
      <c r="RLN3" s="163"/>
      <c r="RLO3" s="163"/>
      <c r="RLP3" s="163"/>
      <c r="RLQ3" s="163"/>
      <c r="RLR3" s="163"/>
      <c r="RLS3" s="163"/>
      <c r="RLT3" s="163"/>
      <c r="RLU3" s="163"/>
      <c r="RLV3" s="163"/>
      <c r="RLW3" s="163"/>
      <c r="RLX3" s="163"/>
      <c r="RLY3" s="163"/>
      <c r="RLZ3" s="163"/>
      <c r="RMA3" s="163"/>
      <c r="RMB3" s="163"/>
      <c r="RMC3" s="163"/>
      <c r="RMD3" s="163"/>
      <c r="RME3" s="163"/>
      <c r="RMF3" s="163"/>
      <c r="RMG3" s="163"/>
      <c r="RMH3" s="163"/>
      <c r="RMI3" s="163"/>
      <c r="RMJ3" s="163"/>
      <c r="RMK3" s="163"/>
      <c r="RML3" s="163"/>
      <c r="RMM3" s="163"/>
      <c r="RMN3" s="163"/>
      <c r="RMO3" s="163"/>
      <c r="RMP3" s="163"/>
      <c r="RMQ3" s="163"/>
      <c r="RMR3" s="163"/>
      <c r="RMS3" s="163"/>
      <c r="RMT3" s="163"/>
      <c r="RMU3" s="163"/>
      <c r="RMV3" s="163"/>
      <c r="RMW3" s="163"/>
      <c r="RMX3" s="163"/>
      <c r="RMY3" s="163"/>
      <c r="RMZ3" s="163"/>
      <c r="RNA3" s="163"/>
      <c r="RNB3" s="163"/>
      <c r="RNC3" s="163"/>
      <c r="RND3" s="163"/>
      <c r="RNE3" s="163"/>
      <c r="RNF3" s="163"/>
      <c r="RNG3" s="163"/>
      <c r="RNH3" s="163"/>
      <c r="RNI3" s="163"/>
      <c r="RNJ3" s="163"/>
      <c r="RNK3" s="163"/>
      <c r="RNL3" s="163"/>
      <c r="RNM3" s="163"/>
      <c r="RNN3" s="163"/>
      <c r="RNO3" s="163"/>
      <c r="RNP3" s="163"/>
      <c r="RNQ3" s="163"/>
      <c r="RNR3" s="163"/>
      <c r="RNS3" s="163"/>
      <c r="RNT3" s="163"/>
      <c r="RNU3" s="163"/>
      <c r="RNV3" s="163"/>
      <c r="RNW3" s="163"/>
      <c r="RNX3" s="163"/>
      <c r="RNY3" s="163"/>
      <c r="RNZ3" s="163"/>
      <c r="ROA3" s="163"/>
      <c r="ROB3" s="163"/>
      <c r="ROC3" s="163"/>
      <c r="ROD3" s="163"/>
      <c r="ROE3" s="163"/>
      <c r="ROF3" s="163"/>
      <c r="ROG3" s="163"/>
      <c r="ROH3" s="163"/>
      <c r="ROI3" s="163"/>
      <c r="ROJ3" s="163"/>
      <c r="ROK3" s="163"/>
      <c r="ROL3" s="163"/>
      <c r="ROM3" s="163"/>
      <c r="RON3" s="163"/>
      <c r="ROO3" s="163"/>
      <c r="ROP3" s="163"/>
      <c r="ROQ3" s="163"/>
      <c r="ROR3" s="163"/>
      <c r="ROS3" s="163"/>
      <c r="ROT3" s="163"/>
      <c r="ROU3" s="163"/>
      <c r="ROV3" s="163"/>
      <c r="ROW3" s="163"/>
      <c r="ROX3" s="163"/>
      <c r="ROY3" s="163"/>
      <c r="ROZ3" s="163"/>
      <c r="RPA3" s="163"/>
      <c r="RPB3" s="163"/>
      <c r="RPC3" s="163"/>
      <c r="RPD3" s="163"/>
      <c r="RPE3" s="163"/>
      <c r="RPF3" s="163"/>
      <c r="RPG3" s="163"/>
      <c r="RPH3" s="163"/>
      <c r="RPI3" s="163"/>
      <c r="RPJ3" s="163"/>
      <c r="RPK3" s="163"/>
      <c r="RPL3" s="163"/>
      <c r="RPM3" s="163"/>
      <c r="RPN3" s="163"/>
      <c r="RPO3" s="163"/>
      <c r="RPP3" s="163"/>
      <c r="RPQ3" s="163"/>
      <c r="RPR3" s="163"/>
      <c r="RPS3" s="163"/>
      <c r="RPT3" s="163"/>
      <c r="RPU3" s="163"/>
      <c r="RPV3" s="163"/>
      <c r="RPW3" s="163"/>
      <c r="RPX3" s="163"/>
      <c r="RPY3" s="163"/>
      <c r="RPZ3" s="163"/>
      <c r="RQA3" s="163"/>
      <c r="RQB3" s="163"/>
      <c r="RQC3" s="163"/>
      <c r="RQD3" s="163"/>
      <c r="RQE3" s="163"/>
      <c r="RQF3" s="163"/>
      <c r="RQG3" s="163"/>
      <c r="RQH3" s="163"/>
      <c r="RQI3" s="163"/>
      <c r="RQJ3" s="163"/>
      <c r="RQK3" s="163"/>
      <c r="RQL3" s="163"/>
      <c r="RQM3" s="163"/>
      <c r="RQN3" s="163"/>
      <c r="RQO3" s="163"/>
      <c r="RQP3" s="163"/>
      <c r="RQQ3" s="163"/>
      <c r="RQR3" s="163"/>
      <c r="RQS3" s="163"/>
      <c r="RQT3" s="163"/>
      <c r="RQU3" s="163"/>
      <c r="RQV3" s="163"/>
      <c r="RQW3" s="163"/>
      <c r="RQX3" s="163"/>
      <c r="RQY3" s="163"/>
      <c r="RQZ3" s="163"/>
      <c r="RRA3" s="163"/>
      <c r="RRB3" s="163"/>
      <c r="RRC3" s="163"/>
      <c r="RRD3" s="163"/>
      <c r="RRE3" s="163"/>
      <c r="RRF3" s="163"/>
      <c r="RRG3" s="163"/>
      <c r="RRH3" s="163"/>
      <c r="RRI3" s="163"/>
      <c r="RRJ3" s="163"/>
      <c r="RRK3" s="163"/>
      <c r="RRL3" s="163"/>
      <c r="RRM3" s="163"/>
      <c r="RRN3" s="163"/>
      <c r="RRO3" s="163"/>
      <c r="RRP3" s="163"/>
      <c r="RRQ3" s="163"/>
      <c r="RRR3" s="163"/>
      <c r="RRS3" s="163"/>
      <c r="RRT3" s="163"/>
      <c r="RRU3" s="163"/>
      <c r="RRV3" s="163"/>
      <c r="RRW3" s="163"/>
      <c r="RRX3" s="163"/>
      <c r="RRY3" s="163"/>
      <c r="RRZ3" s="163"/>
      <c r="RSA3" s="163"/>
      <c r="RSB3" s="163"/>
      <c r="RSC3" s="163"/>
      <c r="RSD3" s="163"/>
      <c r="RSE3" s="163"/>
      <c r="RSF3" s="163"/>
      <c r="RSG3" s="163"/>
      <c r="RSH3" s="163"/>
      <c r="RSI3" s="163"/>
      <c r="RSJ3" s="163"/>
      <c r="RSK3" s="163"/>
      <c r="RSL3" s="163"/>
      <c r="RSM3" s="163"/>
      <c r="RSN3" s="163"/>
      <c r="RSO3" s="163"/>
      <c r="RSP3" s="163"/>
      <c r="RSQ3" s="163"/>
      <c r="RSR3" s="163"/>
      <c r="RSS3" s="163"/>
      <c r="RST3" s="163"/>
      <c r="RSU3" s="163"/>
      <c r="RSV3" s="163"/>
      <c r="RSW3" s="163"/>
      <c r="RSX3" s="163"/>
      <c r="RSY3" s="163"/>
      <c r="RSZ3" s="163"/>
      <c r="RTA3" s="163"/>
      <c r="RTB3" s="163"/>
      <c r="RTC3" s="163"/>
      <c r="RTD3" s="163"/>
      <c r="RTE3" s="163"/>
      <c r="RTF3" s="163"/>
      <c r="RTG3" s="163"/>
      <c r="RTH3" s="163"/>
      <c r="RTI3" s="163"/>
      <c r="RTJ3" s="163"/>
      <c r="RTK3" s="163"/>
      <c r="RTL3" s="163"/>
      <c r="RTM3" s="163"/>
      <c r="RTN3" s="163"/>
      <c r="RTO3" s="163"/>
      <c r="RTP3" s="163"/>
      <c r="RTQ3" s="163"/>
      <c r="RTR3" s="163"/>
      <c r="RTS3" s="163"/>
      <c r="RTT3" s="163"/>
      <c r="RTU3" s="163"/>
      <c r="RTV3" s="163"/>
      <c r="RTW3" s="163"/>
      <c r="RTX3" s="163"/>
      <c r="RTY3" s="163"/>
      <c r="RTZ3" s="163"/>
      <c r="RUA3" s="163"/>
      <c r="RUB3" s="163"/>
      <c r="RUC3" s="163"/>
      <c r="RUD3" s="163"/>
      <c r="RUE3" s="163"/>
      <c r="RUF3" s="163"/>
      <c r="RUG3" s="163"/>
      <c r="RUH3" s="163"/>
      <c r="RUI3" s="163"/>
      <c r="RUJ3" s="163"/>
      <c r="RUK3" s="163"/>
      <c r="RUL3" s="163"/>
      <c r="RUM3" s="163"/>
      <c r="RUN3" s="163"/>
      <c r="RUO3" s="163"/>
      <c r="RUP3" s="163"/>
      <c r="RUQ3" s="163"/>
      <c r="RUR3" s="163"/>
      <c r="RUS3" s="163"/>
      <c r="RUT3" s="163"/>
      <c r="RUU3" s="163"/>
      <c r="RUV3" s="163"/>
      <c r="RUW3" s="163"/>
      <c r="RUX3" s="163"/>
      <c r="RUY3" s="163"/>
      <c r="RUZ3" s="163"/>
      <c r="RVA3" s="163"/>
      <c r="RVB3" s="163"/>
      <c r="RVC3" s="163"/>
      <c r="RVD3" s="163"/>
      <c r="RVE3" s="163"/>
      <c r="RVF3" s="163"/>
      <c r="RVG3" s="163"/>
      <c r="RVH3" s="163"/>
      <c r="RVI3" s="163"/>
      <c r="RVJ3" s="163"/>
      <c r="RVK3" s="163"/>
      <c r="RVL3" s="163"/>
      <c r="RVM3" s="163"/>
      <c r="RVN3" s="163"/>
      <c r="RVO3" s="163"/>
      <c r="RVP3" s="163"/>
      <c r="RVQ3" s="163"/>
      <c r="RVR3" s="163"/>
      <c r="RVS3" s="163"/>
      <c r="RVT3" s="163"/>
      <c r="RVU3" s="163"/>
      <c r="RVV3" s="163"/>
      <c r="RVW3" s="163"/>
      <c r="RVX3" s="163"/>
      <c r="RVY3" s="163"/>
      <c r="RVZ3" s="163"/>
      <c r="RWA3" s="163"/>
      <c r="RWB3" s="163"/>
      <c r="RWC3" s="163"/>
      <c r="RWD3" s="163"/>
      <c r="RWE3" s="163"/>
      <c r="RWF3" s="163"/>
      <c r="RWG3" s="163"/>
      <c r="RWH3" s="163"/>
      <c r="RWI3" s="163"/>
      <c r="RWJ3" s="163"/>
      <c r="RWK3" s="163"/>
      <c r="RWL3" s="163"/>
      <c r="RWM3" s="163"/>
      <c r="RWN3" s="163"/>
      <c r="RWO3" s="163"/>
      <c r="RWP3" s="163"/>
      <c r="RWQ3" s="163"/>
      <c r="RWR3" s="163"/>
      <c r="RWS3" s="163"/>
      <c r="RWT3" s="163"/>
      <c r="RWU3" s="163"/>
      <c r="RWV3" s="163"/>
      <c r="RWW3" s="163"/>
      <c r="RWX3" s="163"/>
      <c r="RWY3" s="163"/>
      <c r="RWZ3" s="163"/>
      <c r="RXA3" s="163"/>
      <c r="RXB3" s="163"/>
      <c r="RXC3" s="163"/>
      <c r="RXD3" s="163"/>
      <c r="RXE3" s="163"/>
      <c r="RXF3" s="163"/>
      <c r="RXG3" s="163"/>
      <c r="RXH3" s="163"/>
      <c r="RXI3" s="163"/>
      <c r="RXJ3" s="163"/>
      <c r="RXK3" s="163"/>
      <c r="RXL3" s="163"/>
      <c r="RXM3" s="163"/>
      <c r="RXN3" s="163"/>
      <c r="RXO3" s="163"/>
      <c r="RXP3" s="163"/>
      <c r="RXQ3" s="163"/>
      <c r="RXR3" s="163"/>
      <c r="RXS3" s="163"/>
      <c r="RXT3" s="163"/>
      <c r="RXU3" s="163"/>
      <c r="RXV3" s="163"/>
      <c r="RXW3" s="163"/>
      <c r="RXX3" s="163"/>
      <c r="RXY3" s="163"/>
      <c r="RXZ3" s="163"/>
      <c r="RYA3" s="163"/>
      <c r="RYB3" s="163"/>
      <c r="RYC3" s="163"/>
      <c r="RYD3" s="163"/>
      <c r="RYE3" s="163"/>
      <c r="RYF3" s="163"/>
      <c r="RYG3" s="163"/>
      <c r="RYH3" s="163"/>
      <c r="RYI3" s="163"/>
      <c r="RYJ3" s="163"/>
      <c r="RYK3" s="163"/>
      <c r="RYL3" s="163"/>
      <c r="RYM3" s="163"/>
      <c r="RYN3" s="163"/>
      <c r="RYO3" s="163"/>
      <c r="RYP3" s="163"/>
      <c r="RYQ3" s="163"/>
      <c r="RYR3" s="163"/>
      <c r="RYS3" s="163"/>
      <c r="RYT3" s="163"/>
      <c r="RYU3" s="163"/>
      <c r="RYV3" s="163"/>
      <c r="RYW3" s="163"/>
      <c r="RYX3" s="163"/>
      <c r="RYY3" s="163"/>
      <c r="RYZ3" s="163"/>
      <c r="RZA3" s="163"/>
      <c r="RZB3" s="163"/>
      <c r="RZC3" s="163"/>
      <c r="RZD3" s="163"/>
      <c r="RZE3" s="163"/>
      <c r="RZF3" s="163"/>
      <c r="RZG3" s="163"/>
      <c r="RZH3" s="163"/>
      <c r="RZI3" s="163"/>
      <c r="RZJ3" s="163"/>
      <c r="RZK3" s="163"/>
      <c r="RZL3" s="163"/>
      <c r="RZM3" s="163"/>
      <c r="RZN3" s="163"/>
      <c r="RZO3" s="163"/>
      <c r="RZP3" s="163"/>
      <c r="RZQ3" s="163"/>
      <c r="RZR3" s="163"/>
      <c r="RZS3" s="163"/>
      <c r="RZT3" s="163"/>
      <c r="RZU3" s="163"/>
      <c r="RZV3" s="163"/>
      <c r="RZW3" s="163"/>
      <c r="RZX3" s="163"/>
      <c r="RZY3" s="163"/>
      <c r="RZZ3" s="163"/>
      <c r="SAA3" s="163"/>
      <c r="SAB3" s="163"/>
      <c r="SAC3" s="163"/>
      <c r="SAD3" s="163"/>
      <c r="SAE3" s="163"/>
      <c r="SAF3" s="163"/>
      <c r="SAG3" s="163"/>
      <c r="SAH3" s="163"/>
      <c r="SAI3" s="163"/>
      <c r="SAJ3" s="163"/>
      <c r="SAK3" s="163"/>
      <c r="SAL3" s="163"/>
      <c r="SAM3" s="163"/>
      <c r="SAN3" s="163"/>
      <c r="SAO3" s="163"/>
      <c r="SAP3" s="163"/>
      <c r="SAQ3" s="163"/>
      <c r="SAR3" s="163"/>
      <c r="SAS3" s="163"/>
      <c r="SAT3" s="163"/>
      <c r="SAU3" s="163"/>
      <c r="SAV3" s="163"/>
      <c r="SAW3" s="163"/>
      <c r="SAX3" s="163"/>
      <c r="SAY3" s="163"/>
      <c r="SAZ3" s="163"/>
      <c r="SBA3" s="163"/>
      <c r="SBB3" s="163"/>
      <c r="SBC3" s="163"/>
      <c r="SBD3" s="163"/>
      <c r="SBE3" s="163"/>
      <c r="SBF3" s="163"/>
      <c r="SBG3" s="163"/>
      <c r="SBH3" s="163"/>
      <c r="SBI3" s="163"/>
      <c r="SBJ3" s="163"/>
      <c r="SBK3" s="163"/>
      <c r="SBL3" s="163"/>
      <c r="SBM3" s="163"/>
      <c r="SBN3" s="163"/>
      <c r="SBO3" s="163"/>
      <c r="SBP3" s="163"/>
      <c r="SBQ3" s="163"/>
      <c r="SBR3" s="163"/>
      <c r="SBS3" s="163"/>
      <c r="SBT3" s="163"/>
      <c r="SBU3" s="163"/>
      <c r="SBV3" s="163"/>
      <c r="SBW3" s="163"/>
      <c r="SBX3" s="163"/>
      <c r="SBY3" s="163"/>
      <c r="SBZ3" s="163"/>
      <c r="SCA3" s="163"/>
      <c r="SCB3" s="163"/>
      <c r="SCC3" s="163"/>
      <c r="SCD3" s="163"/>
      <c r="SCE3" s="163"/>
      <c r="SCF3" s="163"/>
      <c r="SCG3" s="163"/>
      <c r="SCH3" s="163"/>
      <c r="SCI3" s="163"/>
      <c r="SCJ3" s="163"/>
      <c r="SCK3" s="163"/>
      <c r="SCL3" s="163"/>
      <c r="SCM3" s="163"/>
      <c r="SCN3" s="163"/>
      <c r="SCO3" s="163"/>
      <c r="SCP3" s="163"/>
      <c r="SCQ3" s="163"/>
      <c r="SCR3" s="163"/>
      <c r="SCS3" s="163"/>
      <c r="SCT3" s="163"/>
      <c r="SCU3" s="163"/>
      <c r="SCV3" s="163"/>
      <c r="SCW3" s="163"/>
      <c r="SCX3" s="163"/>
      <c r="SCY3" s="163"/>
      <c r="SCZ3" s="163"/>
      <c r="SDA3" s="163"/>
      <c r="SDB3" s="163"/>
      <c r="SDC3" s="163"/>
      <c r="SDD3" s="163"/>
      <c r="SDE3" s="163"/>
      <c r="SDF3" s="163"/>
      <c r="SDG3" s="163"/>
      <c r="SDH3" s="163"/>
      <c r="SDI3" s="163"/>
      <c r="SDJ3" s="163"/>
      <c r="SDK3" s="163"/>
      <c r="SDL3" s="163"/>
      <c r="SDM3" s="163"/>
      <c r="SDN3" s="163"/>
      <c r="SDO3" s="163"/>
      <c r="SDP3" s="163"/>
      <c r="SDQ3" s="163"/>
      <c r="SDR3" s="163"/>
      <c r="SDS3" s="163"/>
      <c r="SDT3" s="163"/>
      <c r="SDU3" s="163"/>
      <c r="SDV3" s="163"/>
      <c r="SDW3" s="163"/>
      <c r="SDX3" s="163"/>
      <c r="SDY3" s="163"/>
      <c r="SDZ3" s="163"/>
      <c r="SEA3" s="163"/>
      <c r="SEB3" s="163"/>
      <c r="SEC3" s="163"/>
      <c r="SED3" s="163"/>
      <c r="SEE3" s="163"/>
      <c r="SEF3" s="163"/>
      <c r="SEG3" s="163"/>
      <c r="SEH3" s="163"/>
      <c r="SEI3" s="163"/>
      <c r="SEJ3" s="163"/>
      <c r="SEK3" s="163"/>
      <c r="SEL3" s="163"/>
      <c r="SEM3" s="163"/>
      <c r="SEN3" s="163"/>
      <c r="SEO3" s="163"/>
      <c r="SEP3" s="163"/>
      <c r="SEQ3" s="163"/>
      <c r="SER3" s="163"/>
      <c r="SES3" s="163"/>
      <c r="SET3" s="163"/>
      <c r="SEU3" s="163"/>
      <c r="SEV3" s="163"/>
      <c r="SEW3" s="163"/>
      <c r="SEX3" s="163"/>
      <c r="SEY3" s="163"/>
      <c r="SEZ3" s="163"/>
      <c r="SFA3" s="163"/>
      <c r="SFB3" s="163"/>
      <c r="SFC3" s="163"/>
      <c r="SFD3" s="163"/>
      <c r="SFE3" s="163"/>
      <c r="SFF3" s="163"/>
      <c r="SFG3" s="163"/>
      <c r="SFH3" s="163"/>
      <c r="SFI3" s="163"/>
      <c r="SFJ3" s="163"/>
      <c r="SFK3" s="163"/>
      <c r="SFL3" s="163"/>
      <c r="SFM3" s="163"/>
      <c r="SFN3" s="163"/>
      <c r="SFO3" s="163"/>
      <c r="SFP3" s="163"/>
      <c r="SFQ3" s="163"/>
      <c r="SFR3" s="163"/>
      <c r="SFS3" s="163"/>
      <c r="SFT3" s="163"/>
      <c r="SFU3" s="163"/>
      <c r="SFV3" s="163"/>
      <c r="SFW3" s="163"/>
      <c r="SFX3" s="163"/>
      <c r="SFY3" s="163"/>
      <c r="SFZ3" s="163"/>
      <c r="SGA3" s="163"/>
      <c r="SGB3" s="163"/>
      <c r="SGC3" s="163"/>
      <c r="SGD3" s="163"/>
      <c r="SGE3" s="163"/>
      <c r="SGF3" s="163"/>
      <c r="SGG3" s="163"/>
      <c r="SGH3" s="163"/>
      <c r="SGI3" s="163"/>
      <c r="SGJ3" s="163"/>
      <c r="SGK3" s="163"/>
      <c r="SGL3" s="163"/>
      <c r="SGM3" s="163"/>
      <c r="SGN3" s="163"/>
      <c r="SGO3" s="163"/>
      <c r="SGP3" s="163"/>
      <c r="SGQ3" s="163"/>
      <c r="SGR3" s="163"/>
      <c r="SGS3" s="163"/>
      <c r="SGT3" s="163"/>
      <c r="SGU3" s="163"/>
      <c r="SGV3" s="163"/>
      <c r="SGW3" s="163"/>
      <c r="SGX3" s="163"/>
      <c r="SGY3" s="163"/>
      <c r="SGZ3" s="163"/>
      <c r="SHA3" s="163"/>
      <c r="SHB3" s="163"/>
      <c r="SHC3" s="163"/>
      <c r="SHD3" s="163"/>
      <c r="SHE3" s="163"/>
      <c r="SHF3" s="163"/>
      <c r="SHG3" s="163"/>
      <c r="SHH3" s="163"/>
      <c r="SHI3" s="163"/>
      <c r="SHJ3" s="163"/>
      <c r="SHK3" s="163"/>
      <c r="SHL3" s="163"/>
      <c r="SHM3" s="163"/>
      <c r="SHN3" s="163"/>
      <c r="SHO3" s="163"/>
      <c r="SHP3" s="163"/>
      <c r="SHQ3" s="163"/>
      <c r="SHR3" s="163"/>
      <c r="SHS3" s="163"/>
      <c r="SHT3" s="163"/>
      <c r="SHU3" s="163"/>
      <c r="SHV3" s="163"/>
      <c r="SHW3" s="163"/>
      <c r="SHX3" s="163"/>
      <c r="SHY3" s="163"/>
      <c r="SHZ3" s="163"/>
      <c r="SIA3" s="163"/>
      <c r="SIB3" s="163"/>
      <c r="SIC3" s="163"/>
      <c r="SID3" s="163"/>
      <c r="SIE3" s="163"/>
      <c r="SIF3" s="163"/>
      <c r="SIG3" s="163"/>
      <c r="SIH3" s="163"/>
      <c r="SII3" s="163"/>
      <c r="SIJ3" s="163"/>
      <c r="SIK3" s="163"/>
      <c r="SIL3" s="163"/>
      <c r="SIM3" s="163"/>
      <c r="SIN3" s="163"/>
      <c r="SIO3" s="163"/>
      <c r="SIP3" s="163"/>
      <c r="SIQ3" s="163"/>
      <c r="SIR3" s="163"/>
      <c r="SIS3" s="163"/>
      <c r="SIT3" s="163"/>
      <c r="SIU3" s="163"/>
      <c r="SIV3" s="163"/>
      <c r="SIW3" s="163"/>
      <c r="SIX3" s="163"/>
      <c r="SIY3" s="163"/>
      <c r="SIZ3" s="163"/>
      <c r="SJA3" s="163"/>
      <c r="SJB3" s="163"/>
      <c r="SJC3" s="163"/>
      <c r="SJD3" s="163"/>
      <c r="SJE3" s="163"/>
      <c r="SJF3" s="163"/>
      <c r="SJG3" s="163"/>
      <c r="SJH3" s="163"/>
      <c r="SJI3" s="163"/>
      <c r="SJJ3" s="163"/>
      <c r="SJK3" s="163"/>
      <c r="SJL3" s="163"/>
      <c r="SJM3" s="163"/>
      <c r="SJN3" s="163"/>
      <c r="SJO3" s="163"/>
      <c r="SJP3" s="163"/>
      <c r="SJQ3" s="163"/>
      <c r="SJR3" s="163"/>
      <c r="SJS3" s="163"/>
      <c r="SJT3" s="163"/>
      <c r="SJU3" s="163"/>
      <c r="SJV3" s="163"/>
      <c r="SJW3" s="163"/>
      <c r="SJX3" s="163"/>
      <c r="SJY3" s="163"/>
      <c r="SJZ3" s="163"/>
      <c r="SKA3" s="163"/>
      <c r="SKB3" s="163"/>
      <c r="SKC3" s="163"/>
      <c r="SKD3" s="163"/>
      <c r="SKE3" s="163"/>
      <c r="SKF3" s="163"/>
      <c r="SKG3" s="163"/>
      <c r="SKH3" s="163"/>
      <c r="SKI3" s="163"/>
      <c r="SKJ3" s="163"/>
      <c r="SKK3" s="163"/>
      <c r="SKL3" s="163"/>
      <c r="SKM3" s="163"/>
      <c r="SKN3" s="163"/>
      <c r="SKO3" s="163"/>
      <c r="SKP3" s="163"/>
      <c r="SKQ3" s="163"/>
      <c r="SKR3" s="163"/>
      <c r="SKS3" s="163"/>
      <c r="SKT3" s="163"/>
      <c r="SKU3" s="163"/>
      <c r="SKV3" s="163"/>
      <c r="SKW3" s="163"/>
      <c r="SKX3" s="163"/>
      <c r="SKY3" s="163"/>
      <c r="SKZ3" s="163"/>
      <c r="SLA3" s="163"/>
      <c r="SLB3" s="163"/>
      <c r="SLC3" s="163"/>
      <c r="SLD3" s="163"/>
      <c r="SLE3" s="163"/>
      <c r="SLF3" s="163"/>
      <c r="SLG3" s="163"/>
      <c r="SLH3" s="163"/>
      <c r="SLI3" s="163"/>
      <c r="SLJ3" s="163"/>
      <c r="SLK3" s="163"/>
      <c r="SLL3" s="163"/>
      <c r="SLM3" s="163"/>
      <c r="SLN3" s="163"/>
      <c r="SLO3" s="163"/>
      <c r="SLP3" s="163"/>
      <c r="SLQ3" s="163"/>
      <c r="SLR3" s="163"/>
      <c r="SLS3" s="163"/>
      <c r="SLT3" s="163"/>
      <c r="SLU3" s="163"/>
      <c r="SLV3" s="163"/>
      <c r="SLW3" s="163"/>
      <c r="SLX3" s="163"/>
      <c r="SLY3" s="163"/>
      <c r="SLZ3" s="163"/>
      <c r="SMA3" s="163"/>
      <c r="SMB3" s="163"/>
      <c r="SMC3" s="163"/>
      <c r="SMD3" s="163"/>
      <c r="SME3" s="163"/>
      <c r="SMF3" s="163"/>
      <c r="SMG3" s="163"/>
      <c r="SMH3" s="163"/>
      <c r="SMI3" s="163"/>
      <c r="SMJ3" s="163"/>
      <c r="SMK3" s="163"/>
      <c r="SML3" s="163"/>
      <c r="SMM3" s="163"/>
      <c r="SMN3" s="163"/>
      <c r="SMO3" s="163"/>
      <c r="SMP3" s="163"/>
      <c r="SMQ3" s="163"/>
      <c r="SMR3" s="163"/>
      <c r="SMS3" s="163"/>
      <c r="SMT3" s="163"/>
      <c r="SMU3" s="163"/>
      <c r="SMV3" s="163"/>
      <c r="SMW3" s="163"/>
      <c r="SMX3" s="163"/>
      <c r="SMY3" s="163"/>
      <c r="SMZ3" s="163"/>
      <c r="SNA3" s="163"/>
      <c r="SNB3" s="163"/>
      <c r="SNC3" s="163"/>
      <c r="SND3" s="163"/>
      <c r="SNE3" s="163"/>
      <c r="SNF3" s="163"/>
      <c r="SNG3" s="163"/>
      <c r="SNH3" s="163"/>
      <c r="SNI3" s="163"/>
      <c r="SNJ3" s="163"/>
      <c r="SNK3" s="163"/>
      <c r="SNL3" s="163"/>
      <c r="SNM3" s="163"/>
      <c r="SNN3" s="163"/>
      <c r="SNO3" s="163"/>
      <c r="SNP3" s="163"/>
      <c r="SNQ3" s="163"/>
      <c r="SNR3" s="163"/>
      <c r="SNS3" s="163"/>
      <c r="SNT3" s="163"/>
      <c r="SNU3" s="163"/>
      <c r="SNV3" s="163"/>
      <c r="SNW3" s="163"/>
      <c r="SNX3" s="163"/>
      <c r="SNY3" s="163"/>
      <c r="SNZ3" s="163"/>
      <c r="SOA3" s="163"/>
      <c r="SOB3" s="163"/>
      <c r="SOC3" s="163"/>
      <c r="SOD3" s="163"/>
      <c r="SOE3" s="163"/>
      <c r="SOF3" s="163"/>
      <c r="SOG3" s="163"/>
      <c r="SOH3" s="163"/>
      <c r="SOI3" s="163"/>
      <c r="SOJ3" s="163"/>
      <c r="SOK3" s="163"/>
      <c r="SOL3" s="163"/>
      <c r="SOM3" s="163"/>
      <c r="SON3" s="163"/>
      <c r="SOO3" s="163"/>
      <c r="SOP3" s="163"/>
      <c r="SOQ3" s="163"/>
      <c r="SOR3" s="163"/>
      <c r="SOS3" s="163"/>
      <c r="SOT3" s="163"/>
      <c r="SOU3" s="163"/>
      <c r="SOV3" s="163"/>
      <c r="SOW3" s="163"/>
      <c r="SOX3" s="163"/>
      <c r="SOY3" s="163"/>
      <c r="SOZ3" s="163"/>
      <c r="SPA3" s="163"/>
      <c r="SPB3" s="163"/>
      <c r="SPC3" s="163"/>
      <c r="SPD3" s="163"/>
      <c r="SPE3" s="163"/>
      <c r="SPF3" s="163"/>
      <c r="SPG3" s="163"/>
      <c r="SPH3" s="163"/>
      <c r="SPI3" s="163"/>
      <c r="SPJ3" s="163"/>
      <c r="SPK3" s="163"/>
      <c r="SPL3" s="163"/>
      <c r="SPM3" s="163"/>
      <c r="SPN3" s="163"/>
      <c r="SPO3" s="163"/>
      <c r="SPP3" s="163"/>
      <c r="SPQ3" s="163"/>
      <c r="SPR3" s="163"/>
      <c r="SPS3" s="163"/>
      <c r="SPT3" s="163"/>
      <c r="SPU3" s="163"/>
      <c r="SPV3" s="163"/>
      <c r="SPW3" s="163"/>
      <c r="SPX3" s="163"/>
      <c r="SPY3" s="163"/>
      <c r="SPZ3" s="163"/>
      <c r="SQA3" s="163"/>
      <c r="SQB3" s="163"/>
      <c r="SQC3" s="163"/>
      <c r="SQD3" s="163"/>
      <c r="SQE3" s="163"/>
      <c r="SQF3" s="163"/>
      <c r="SQG3" s="163"/>
      <c r="SQH3" s="163"/>
      <c r="SQI3" s="163"/>
      <c r="SQJ3" s="163"/>
      <c r="SQK3" s="163"/>
      <c r="SQL3" s="163"/>
      <c r="SQM3" s="163"/>
      <c r="SQN3" s="163"/>
      <c r="SQO3" s="163"/>
      <c r="SQP3" s="163"/>
      <c r="SQQ3" s="163"/>
      <c r="SQR3" s="163"/>
      <c r="SQS3" s="163"/>
      <c r="SQT3" s="163"/>
      <c r="SQU3" s="163"/>
      <c r="SQV3" s="163"/>
      <c r="SQW3" s="163"/>
      <c r="SQX3" s="163"/>
      <c r="SQY3" s="163"/>
      <c r="SQZ3" s="163"/>
      <c r="SRA3" s="163"/>
      <c r="SRB3" s="163"/>
      <c r="SRC3" s="163"/>
      <c r="SRD3" s="163"/>
      <c r="SRE3" s="163"/>
      <c r="SRF3" s="163"/>
      <c r="SRG3" s="163"/>
      <c r="SRH3" s="163"/>
      <c r="SRI3" s="163"/>
      <c r="SRJ3" s="163"/>
      <c r="SRK3" s="163"/>
      <c r="SRL3" s="163"/>
      <c r="SRM3" s="163"/>
      <c r="SRN3" s="163"/>
      <c r="SRO3" s="163"/>
      <c r="SRP3" s="163"/>
      <c r="SRQ3" s="163"/>
      <c r="SRR3" s="163"/>
      <c r="SRS3" s="163"/>
      <c r="SRT3" s="163"/>
      <c r="SRU3" s="163"/>
      <c r="SRV3" s="163"/>
      <c r="SRW3" s="163"/>
      <c r="SRX3" s="163"/>
      <c r="SRY3" s="163"/>
      <c r="SRZ3" s="163"/>
      <c r="SSA3" s="163"/>
      <c r="SSB3" s="163"/>
      <c r="SSC3" s="163"/>
      <c r="SSD3" s="163"/>
      <c r="SSE3" s="163"/>
      <c r="SSF3" s="163"/>
      <c r="SSG3" s="163"/>
      <c r="SSH3" s="163"/>
      <c r="SSI3" s="163"/>
      <c r="SSJ3" s="163"/>
      <c r="SSK3" s="163"/>
      <c r="SSL3" s="163"/>
      <c r="SSM3" s="163"/>
      <c r="SSN3" s="163"/>
      <c r="SSO3" s="163"/>
      <c r="SSP3" s="163"/>
      <c r="SSQ3" s="163"/>
      <c r="SSR3" s="163"/>
      <c r="SSS3" s="163"/>
      <c r="SST3" s="163"/>
      <c r="SSU3" s="163"/>
      <c r="SSV3" s="163"/>
      <c r="SSW3" s="163"/>
      <c r="SSX3" s="163"/>
      <c r="SSY3" s="163"/>
      <c r="SSZ3" s="163"/>
      <c r="STA3" s="163"/>
      <c r="STB3" s="163"/>
      <c r="STC3" s="163"/>
      <c r="STD3" s="163"/>
      <c r="STE3" s="163"/>
      <c r="STF3" s="163"/>
      <c r="STG3" s="163"/>
      <c r="STH3" s="163"/>
      <c r="STI3" s="163"/>
      <c r="STJ3" s="163"/>
      <c r="STK3" s="163"/>
      <c r="STL3" s="163"/>
      <c r="STM3" s="163"/>
      <c r="STN3" s="163"/>
      <c r="STO3" s="163"/>
      <c r="STP3" s="163"/>
      <c r="STQ3" s="163"/>
      <c r="STR3" s="163"/>
      <c r="STS3" s="163"/>
      <c r="STT3" s="163"/>
      <c r="STU3" s="163"/>
      <c r="STV3" s="163"/>
      <c r="STW3" s="163"/>
      <c r="STX3" s="163"/>
      <c r="STY3" s="163"/>
      <c r="STZ3" s="163"/>
      <c r="SUA3" s="163"/>
      <c r="SUB3" s="163"/>
      <c r="SUC3" s="163"/>
      <c r="SUD3" s="163"/>
      <c r="SUE3" s="163"/>
      <c r="SUF3" s="163"/>
      <c r="SUG3" s="163"/>
      <c r="SUH3" s="163"/>
      <c r="SUI3" s="163"/>
      <c r="SUJ3" s="163"/>
      <c r="SUK3" s="163"/>
      <c r="SUL3" s="163"/>
      <c r="SUM3" s="163"/>
      <c r="SUN3" s="163"/>
      <c r="SUO3" s="163"/>
      <c r="SUP3" s="163"/>
      <c r="SUQ3" s="163"/>
      <c r="SUR3" s="163"/>
      <c r="SUS3" s="163"/>
      <c r="SUT3" s="163"/>
      <c r="SUU3" s="163"/>
      <c r="SUV3" s="163"/>
      <c r="SUW3" s="163"/>
      <c r="SUX3" s="163"/>
      <c r="SUY3" s="163"/>
      <c r="SUZ3" s="163"/>
      <c r="SVA3" s="163"/>
      <c r="SVB3" s="163"/>
      <c r="SVC3" s="163"/>
      <c r="SVD3" s="163"/>
      <c r="SVE3" s="163"/>
      <c r="SVF3" s="163"/>
      <c r="SVG3" s="163"/>
      <c r="SVH3" s="163"/>
      <c r="SVI3" s="163"/>
      <c r="SVJ3" s="163"/>
      <c r="SVK3" s="163"/>
      <c r="SVL3" s="163"/>
      <c r="SVM3" s="163"/>
      <c r="SVN3" s="163"/>
      <c r="SVO3" s="163"/>
      <c r="SVP3" s="163"/>
      <c r="SVQ3" s="163"/>
      <c r="SVR3" s="163"/>
      <c r="SVS3" s="163"/>
      <c r="SVT3" s="163"/>
      <c r="SVU3" s="163"/>
      <c r="SVV3" s="163"/>
      <c r="SVW3" s="163"/>
      <c r="SVX3" s="163"/>
      <c r="SVY3" s="163"/>
      <c r="SVZ3" s="163"/>
      <c r="SWA3" s="163"/>
      <c r="SWB3" s="163"/>
      <c r="SWC3" s="163"/>
      <c r="SWD3" s="163"/>
      <c r="SWE3" s="163"/>
      <c r="SWF3" s="163"/>
      <c r="SWG3" s="163"/>
      <c r="SWH3" s="163"/>
      <c r="SWI3" s="163"/>
      <c r="SWJ3" s="163"/>
      <c r="SWK3" s="163"/>
      <c r="SWL3" s="163"/>
      <c r="SWM3" s="163"/>
      <c r="SWN3" s="163"/>
      <c r="SWO3" s="163"/>
      <c r="SWP3" s="163"/>
      <c r="SWQ3" s="163"/>
      <c r="SWR3" s="163"/>
      <c r="SWS3" s="163"/>
      <c r="SWT3" s="163"/>
      <c r="SWU3" s="163"/>
      <c r="SWV3" s="163"/>
      <c r="SWW3" s="163"/>
      <c r="SWX3" s="163"/>
      <c r="SWY3" s="163"/>
      <c r="SWZ3" s="163"/>
      <c r="SXA3" s="163"/>
      <c r="SXB3" s="163"/>
      <c r="SXC3" s="163"/>
      <c r="SXD3" s="163"/>
      <c r="SXE3" s="163"/>
      <c r="SXF3" s="163"/>
      <c r="SXG3" s="163"/>
      <c r="SXH3" s="163"/>
      <c r="SXI3" s="163"/>
      <c r="SXJ3" s="163"/>
      <c r="SXK3" s="163"/>
      <c r="SXL3" s="163"/>
      <c r="SXM3" s="163"/>
      <c r="SXN3" s="163"/>
      <c r="SXO3" s="163"/>
      <c r="SXP3" s="163"/>
      <c r="SXQ3" s="163"/>
      <c r="SXR3" s="163"/>
      <c r="SXS3" s="163"/>
      <c r="SXT3" s="163"/>
      <c r="SXU3" s="163"/>
      <c r="SXV3" s="163"/>
      <c r="SXW3" s="163"/>
      <c r="SXX3" s="163"/>
      <c r="SXY3" s="163"/>
      <c r="SXZ3" s="163"/>
      <c r="SYA3" s="163"/>
      <c r="SYB3" s="163"/>
      <c r="SYC3" s="163"/>
      <c r="SYD3" s="163"/>
      <c r="SYE3" s="163"/>
      <c r="SYF3" s="163"/>
      <c r="SYG3" s="163"/>
      <c r="SYH3" s="163"/>
      <c r="SYI3" s="163"/>
      <c r="SYJ3" s="163"/>
      <c r="SYK3" s="163"/>
      <c r="SYL3" s="163"/>
      <c r="SYM3" s="163"/>
      <c r="SYN3" s="163"/>
      <c r="SYO3" s="163"/>
      <c r="SYP3" s="163"/>
      <c r="SYQ3" s="163"/>
      <c r="SYR3" s="163"/>
      <c r="SYS3" s="163"/>
      <c r="SYT3" s="163"/>
      <c r="SYU3" s="163"/>
      <c r="SYV3" s="163"/>
      <c r="SYW3" s="163"/>
      <c r="SYX3" s="163"/>
      <c r="SYY3" s="163"/>
      <c r="SYZ3" s="163"/>
      <c r="SZA3" s="163"/>
      <c r="SZB3" s="163"/>
      <c r="SZC3" s="163"/>
      <c r="SZD3" s="163"/>
      <c r="SZE3" s="163"/>
      <c r="SZF3" s="163"/>
      <c r="SZG3" s="163"/>
      <c r="SZH3" s="163"/>
      <c r="SZI3" s="163"/>
      <c r="SZJ3" s="163"/>
      <c r="SZK3" s="163"/>
      <c r="SZL3" s="163"/>
      <c r="SZM3" s="163"/>
      <c r="SZN3" s="163"/>
      <c r="SZO3" s="163"/>
      <c r="SZP3" s="163"/>
      <c r="SZQ3" s="163"/>
      <c r="SZR3" s="163"/>
      <c r="SZS3" s="163"/>
      <c r="SZT3" s="163"/>
      <c r="SZU3" s="163"/>
      <c r="SZV3" s="163"/>
      <c r="SZW3" s="163"/>
      <c r="SZX3" s="163"/>
      <c r="SZY3" s="163"/>
      <c r="SZZ3" s="163"/>
      <c r="TAA3" s="163"/>
      <c r="TAB3" s="163"/>
      <c r="TAC3" s="163"/>
      <c r="TAD3" s="163"/>
      <c r="TAE3" s="163"/>
      <c r="TAF3" s="163"/>
      <c r="TAG3" s="163"/>
      <c r="TAH3" s="163"/>
      <c r="TAI3" s="163"/>
      <c r="TAJ3" s="163"/>
      <c r="TAK3" s="163"/>
      <c r="TAL3" s="163"/>
      <c r="TAM3" s="163"/>
      <c r="TAN3" s="163"/>
      <c r="TAO3" s="163"/>
      <c r="TAP3" s="163"/>
      <c r="TAQ3" s="163"/>
      <c r="TAR3" s="163"/>
      <c r="TAS3" s="163"/>
      <c r="TAT3" s="163"/>
      <c r="TAU3" s="163"/>
      <c r="TAV3" s="163"/>
      <c r="TAW3" s="163"/>
      <c r="TAX3" s="163"/>
      <c r="TAY3" s="163"/>
      <c r="TAZ3" s="163"/>
      <c r="TBA3" s="163"/>
      <c r="TBB3" s="163"/>
      <c r="TBC3" s="163"/>
      <c r="TBD3" s="163"/>
      <c r="TBE3" s="163"/>
      <c r="TBF3" s="163"/>
      <c r="TBG3" s="163"/>
      <c r="TBH3" s="163"/>
      <c r="TBI3" s="163"/>
      <c r="TBJ3" s="163"/>
      <c r="TBK3" s="163"/>
      <c r="TBL3" s="163"/>
      <c r="TBM3" s="163"/>
      <c r="TBN3" s="163"/>
      <c r="TBO3" s="163"/>
      <c r="TBP3" s="163"/>
      <c r="TBQ3" s="163"/>
      <c r="TBR3" s="163"/>
      <c r="TBS3" s="163"/>
      <c r="TBT3" s="163"/>
      <c r="TBU3" s="163"/>
      <c r="TBV3" s="163"/>
      <c r="TBW3" s="163"/>
      <c r="TBX3" s="163"/>
      <c r="TBY3" s="163"/>
      <c r="TBZ3" s="163"/>
      <c r="TCA3" s="163"/>
      <c r="TCB3" s="163"/>
      <c r="TCC3" s="163"/>
      <c r="TCD3" s="163"/>
      <c r="TCE3" s="163"/>
      <c r="TCF3" s="163"/>
      <c r="TCG3" s="163"/>
      <c r="TCH3" s="163"/>
      <c r="TCI3" s="163"/>
      <c r="TCJ3" s="163"/>
      <c r="TCK3" s="163"/>
      <c r="TCL3" s="163"/>
      <c r="TCM3" s="163"/>
      <c r="TCN3" s="163"/>
      <c r="TCO3" s="163"/>
      <c r="TCP3" s="163"/>
      <c r="TCQ3" s="163"/>
      <c r="TCR3" s="163"/>
      <c r="TCS3" s="163"/>
      <c r="TCT3" s="163"/>
      <c r="TCU3" s="163"/>
      <c r="TCV3" s="163"/>
      <c r="TCW3" s="163"/>
      <c r="TCX3" s="163"/>
      <c r="TCY3" s="163"/>
      <c r="TCZ3" s="163"/>
      <c r="TDA3" s="163"/>
      <c r="TDB3" s="163"/>
      <c r="TDC3" s="163"/>
      <c r="TDD3" s="163"/>
      <c r="TDE3" s="163"/>
      <c r="TDF3" s="163"/>
      <c r="TDG3" s="163"/>
      <c r="TDH3" s="163"/>
      <c r="TDI3" s="163"/>
      <c r="TDJ3" s="163"/>
      <c r="TDK3" s="163"/>
      <c r="TDL3" s="163"/>
      <c r="TDM3" s="163"/>
      <c r="TDN3" s="163"/>
      <c r="TDO3" s="163"/>
      <c r="TDP3" s="163"/>
      <c r="TDQ3" s="163"/>
      <c r="TDR3" s="163"/>
      <c r="TDS3" s="163"/>
      <c r="TDT3" s="163"/>
      <c r="TDU3" s="163"/>
      <c r="TDV3" s="163"/>
      <c r="TDW3" s="163"/>
      <c r="TDX3" s="163"/>
      <c r="TDY3" s="163"/>
      <c r="TDZ3" s="163"/>
      <c r="TEA3" s="163"/>
      <c r="TEB3" s="163"/>
      <c r="TEC3" s="163"/>
      <c r="TED3" s="163"/>
      <c r="TEE3" s="163"/>
      <c r="TEF3" s="163"/>
      <c r="TEG3" s="163"/>
      <c r="TEH3" s="163"/>
      <c r="TEI3" s="163"/>
      <c r="TEJ3" s="163"/>
      <c r="TEK3" s="163"/>
      <c r="TEL3" s="163"/>
      <c r="TEM3" s="163"/>
      <c r="TEN3" s="163"/>
      <c r="TEO3" s="163"/>
      <c r="TEP3" s="163"/>
      <c r="TEQ3" s="163"/>
      <c r="TER3" s="163"/>
      <c r="TES3" s="163"/>
      <c r="TET3" s="163"/>
      <c r="TEU3" s="163"/>
      <c r="TEV3" s="163"/>
      <c r="TEW3" s="163"/>
      <c r="TEX3" s="163"/>
      <c r="TEY3" s="163"/>
      <c r="TEZ3" s="163"/>
      <c r="TFA3" s="163"/>
      <c r="TFB3" s="163"/>
      <c r="TFC3" s="163"/>
      <c r="TFD3" s="163"/>
      <c r="TFE3" s="163"/>
      <c r="TFF3" s="163"/>
      <c r="TFG3" s="163"/>
      <c r="TFH3" s="163"/>
      <c r="TFI3" s="163"/>
      <c r="TFJ3" s="163"/>
      <c r="TFK3" s="163"/>
      <c r="TFL3" s="163"/>
      <c r="TFM3" s="163"/>
      <c r="TFN3" s="163"/>
      <c r="TFO3" s="163"/>
      <c r="TFP3" s="163"/>
      <c r="TFQ3" s="163"/>
      <c r="TFR3" s="163"/>
      <c r="TFS3" s="163"/>
      <c r="TFT3" s="163"/>
      <c r="TFU3" s="163"/>
      <c r="TFV3" s="163"/>
      <c r="TFW3" s="163"/>
      <c r="TFX3" s="163"/>
      <c r="TFY3" s="163"/>
      <c r="TFZ3" s="163"/>
      <c r="TGA3" s="163"/>
      <c r="TGB3" s="163"/>
      <c r="TGC3" s="163"/>
      <c r="TGD3" s="163"/>
      <c r="TGE3" s="163"/>
      <c r="TGF3" s="163"/>
      <c r="TGG3" s="163"/>
      <c r="TGH3" s="163"/>
      <c r="TGI3" s="163"/>
      <c r="TGJ3" s="163"/>
      <c r="TGK3" s="163"/>
      <c r="TGL3" s="163"/>
      <c r="TGM3" s="163"/>
      <c r="TGN3" s="163"/>
      <c r="TGO3" s="163"/>
      <c r="TGP3" s="163"/>
      <c r="TGQ3" s="163"/>
      <c r="TGR3" s="163"/>
      <c r="TGS3" s="163"/>
      <c r="TGT3" s="163"/>
      <c r="TGU3" s="163"/>
      <c r="TGV3" s="163"/>
      <c r="TGW3" s="163"/>
      <c r="TGX3" s="163"/>
      <c r="TGY3" s="163"/>
      <c r="TGZ3" s="163"/>
      <c r="THA3" s="163"/>
      <c r="THB3" s="163"/>
      <c r="THC3" s="163"/>
      <c r="THD3" s="163"/>
      <c r="THE3" s="163"/>
      <c r="THF3" s="163"/>
      <c r="THG3" s="163"/>
      <c r="THH3" s="163"/>
      <c r="THI3" s="163"/>
      <c r="THJ3" s="163"/>
      <c r="THK3" s="163"/>
      <c r="THL3" s="163"/>
      <c r="THM3" s="163"/>
      <c r="THN3" s="163"/>
      <c r="THO3" s="163"/>
      <c r="THP3" s="163"/>
      <c r="THQ3" s="163"/>
      <c r="THR3" s="163"/>
      <c r="THS3" s="163"/>
      <c r="THT3" s="163"/>
      <c r="THU3" s="163"/>
      <c r="THV3" s="163"/>
      <c r="THW3" s="163"/>
      <c r="THX3" s="163"/>
      <c r="THY3" s="163"/>
      <c r="THZ3" s="163"/>
      <c r="TIA3" s="163"/>
      <c r="TIB3" s="163"/>
      <c r="TIC3" s="163"/>
      <c r="TID3" s="163"/>
      <c r="TIE3" s="163"/>
      <c r="TIF3" s="163"/>
      <c r="TIG3" s="163"/>
      <c r="TIH3" s="163"/>
      <c r="TII3" s="163"/>
      <c r="TIJ3" s="163"/>
      <c r="TIK3" s="163"/>
      <c r="TIL3" s="163"/>
      <c r="TIM3" s="163"/>
      <c r="TIN3" s="163"/>
      <c r="TIO3" s="163"/>
      <c r="TIP3" s="163"/>
      <c r="TIQ3" s="163"/>
      <c r="TIR3" s="163"/>
      <c r="TIS3" s="163"/>
      <c r="TIT3" s="163"/>
      <c r="TIU3" s="163"/>
      <c r="TIV3" s="163"/>
      <c r="TIW3" s="163"/>
      <c r="TIX3" s="163"/>
      <c r="TIY3" s="163"/>
      <c r="TIZ3" s="163"/>
      <c r="TJA3" s="163"/>
      <c r="TJB3" s="163"/>
      <c r="TJC3" s="163"/>
      <c r="TJD3" s="163"/>
      <c r="TJE3" s="163"/>
      <c r="TJF3" s="163"/>
      <c r="TJG3" s="163"/>
      <c r="TJH3" s="163"/>
      <c r="TJI3" s="163"/>
      <c r="TJJ3" s="163"/>
      <c r="TJK3" s="163"/>
      <c r="TJL3" s="163"/>
      <c r="TJM3" s="163"/>
      <c r="TJN3" s="163"/>
      <c r="TJO3" s="163"/>
      <c r="TJP3" s="163"/>
      <c r="TJQ3" s="163"/>
      <c r="TJR3" s="163"/>
      <c r="TJS3" s="163"/>
      <c r="TJT3" s="163"/>
      <c r="TJU3" s="163"/>
      <c r="TJV3" s="163"/>
      <c r="TJW3" s="163"/>
      <c r="TJX3" s="163"/>
      <c r="TJY3" s="163"/>
      <c r="TJZ3" s="163"/>
      <c r="TKA3" s="163"/>
      <c r="TKB3" s="163"/>
      <c r="TKC3" s="163"/>
      <c r="TKD3" s="163"/>
      <c r="TKE3" s="163"/>
      <c r="TKF3" s="163"/>
      <c r="TKG3" s="163"/>
      <c r="TKH3" s="163"/>
      <c r="TKI3" s="163"/>
      <c r="TKJ3" s="163"/>
      <c r="TKK3" s="163"/>
      <c r="TKL3" s="163"/>
      <c r="TKM3" s="163"/>
      <c r="TKN3" s="163"/>
      <c r="TKO3" s="163"/>
      <c r="TKP3" s="163"/>
      <c r="TKQ3" s="163"/>
      <c r="TKR3" s="163"/>
      <c r="TKS3" s="163"/>
      <c r="TKT3" s="163"/>
      <c r="TKU3" s="163"/>
      <c r="TKV3" s="163"/>
      <c r="TKW3" s="163"/>
      <c r="TKX3" s="163"/>
      <c r="TKY3" s="163"/>
      <c r="TKZ3" s="163"/>
      <c r="TLA3" s="163"/>
      <c r="TLB3" s="163"/>
      <c r="TLC3" s="163"/>
      <c r="TLD3" s="163"/>
      <c r="TLE3" s="163"/>
      <c r="TLF3" s="163"/>
      <c r="TLG3" s="163"/>
      <c r="TLH3" s="163"/>
      <c r="TLI3" s="163"/>
      <c r="TLJ3" s="163"/>
      <c r="TLK3" s="163"/>
      <c r="TLL3" s="163"/>
      <c r="TLM3" s="163"/>
      <c r="TLN3" s="163"/>
      <c r="TLO3" s="163"/>
      <c r="TLP3" s="163"/>
      <c r="TLQ3" s="163"/>
      <c r="TLR3" s="163"/>
      <c r="TLS3" s="163"/>
      <c r="TLT3" s="163"/>
      <c r="TLU3" s="163"/>
      <c r="TLV3" s="163"/>
      <c r="TLW3" s="163"/>
      <c r="TLX3" s="163"/>
      <c r="TLY3" s="163"/>
      <c r="TLZ3" s="163"/>
      <c r="TMA3" s="163"/>
      <c r="TMB3" s="163"/>
      <c r="TMC3" s="163"/>
      <c r="TMD3" s="163"/>
      <c r="TME3" s="163"/>
      <c r="TMF3" s="163"/>
      <c r="TMG3" s="163"/>
      <c r="TMH3" s="163"/>
      <c r="TMI3" s="163"/>
      <c r="TMJ3" s="163"/>
      <c r="TMK3" s="163"/>
      <c r="TML3" s="163"/>
      <c r="TMM3" s="163"/>
      <c r="TMN3" s="163"/>
      <c r="TMO3" s="163"/>
      <c r="TMP3" s="163"/>
      <c r="TMQ3" s="163"/>
      <c r="TMR3" s="163"/>
      <c r="TMS3" s="163"/>
      <c r="TMT3" s="163"/>
      <c r="TMU3" s="163"/>
      <c r="TMV3" s="163"/>
      <c r="TMW3" s="163"/>
      <c r="TMX3" s="163"/>
      <c r="TMY3" s="163"/>
      <c r="TMZ3" s="163"/>
      <c r="TNA3" s="163"/>
      <c r="TNB3" s="163"/>
      <c r="TNC3" s="163"/>
      <c r="TND3" s="163"/>
      <c r="TNE3" s="163"/>
      <c r="TNF3" s="163"/>
      <c r="TNG3" s="163"/>
      <c r="TNH3" s="163"/>
      <c r="TNI3" s="163"/>
      <c r="TNJ3" s="163"/>
      <c r="TNK3" s="163"/>
      <c r="TNL3" s="163"/>
      <c r="TNM3" s="163"/>
      <c r="TNN3" s="163"/>
      <c r="TNO3" s="163"/>
      <c r="TNP3" s="163"/>
      <c r="TNQ3" s="163"/>
      <c r="TNR3" s="163"/>
      <c r="TNS3" s="163"/>
      <c r="TNT3" s="163"/>
      <c r="TNU3" s="163"/>
      <c r="TNV3" s="163"/>
      <c r="TNW3" s="163"/>
      <c r="TNX3" s="163"/>
      <c r="TNY3" s="163"/>
      <c r="TNZ3" s="163"/>
      <c r="TOA3" s="163"/>
      <c r="TOB3" s="163"/>
      <c r="TOC3" s="163"/>
      <c r="TOD3" s="163"/>
      <c r="TOE3" s="163"/>
      <c r="TOF3" s="163"/>
      <c r="TOG3" s="163"/>
      <c r="TOH3" s="163"/>
      <c r="TOI3" s="163"/>
      <c r="TOJ3" s="163"/>
      <c r="TOK3" s="163"/>
      <c r="TOL3" s="163"/>
      <c r="TOM3" s="163"/>
      <c r="TON3" s="163"/>
      <c r="TOO3" s="163"/>
      <c r="TOP3" s="163"/>
      <c r="TOQ3" s="163"/>
      <c r="TOR3" s="163"/>
      <c r="TOS3" s="163"/>
      <c r="TOT3" s="163"/>
      <c r="TOU3" s="163"/>
      <c r="TOV3" s="163"/>
      <c r="TOW3" s="163"/>
      <c r="TOX3" s="163"/>
      <c r="TOY3" s="163"/>
      <c r="TOZ3" s="163"/>
      <c r="TPA3" s="163"/>
      <c r="TPB3" s="163"/>
      <c r="TPC3" s="163"/>
      <c r="TPD3" s="163"/>
      <c r="TPE3" s="163"/>
      <c r="TPF3" s="163"/>
      <c r="TPG3" s="163"/>
      <c r="TPH3" s="163"/>
      <c r="TPI3" s="163"/>
      <c r="TPJ3" s="163"/>
      <c r="TPK3" s="163"/>
      <c r="TPL3" s="163"/>
      <c r="TPM3" s="163"/>
      <c r="TPN3" s="163"/>
      <c r="TPO3" s="163"/>
      <c r="TPP3" s="163"/>
      <c r="TPQ3" s="163"/>
      <c r="TPR3" s="163"/>
      <c r="TPS3" s="163"/>
      <c r="TPT3" s="163"/>
      <c r="TPU3" s="163"/>
      <c r="TPV3" s="163"/>
      <c r="TPW3" s="163"/>
      <c r="TPX3" s="163"/>
      <c r="TPY3" s="163"/>
      <c r="TPZ3" s="163"/>
      <c r="TQA3" s="163"/>
      <c r="TQB3" s="163"/>
      <c r="TQC3" s="163"/>
      <c r="TQD3" s="163"/>
      <c r="TQE3" s="163"/>
      <c r="TQF3" s="163"/>
      <c r="TQG3" s="163"/>
      <c r="TQH3" s="163"/>
      <c r="TQI3" s="163"/>
      <c r="TQJ3" s="163"/>
      <c r="TQK3" s="163"/>
      <c r="TQL3" s="163"/>
      <c r="TQM3" s="163"/>
      <c r="TQN3" s="163"/>
      <c r="TQO3" s="163"/>
      <c r="TQP3" s="163"/>
      <c r="TQQ3" s="163"/>
      <c r="TQR3" s="163"/>
      <c r="TQS3" s="163"/>
      <c r="TQT3" s="163"/>
      <c r="TQU3" s="163"/>
      <c r="TQV3" s="163"/>
      <c r="TQW3" s="163"/>
      <c r="TQX3" s="163"/>
      <c r="TQY3" s="163"/>
      <c r="TQZ3" s="163"/>
      <c r="TRA3" s="163"/>
      <c r="TRB3" s="163"/>
      <c r="TRC3" s="163"/>
      <c r="TRD3" s="163"/>
      <c r="TRE3" s="163"/>
      <c r="TRF3" s="163"/>
      <c r="TRG3" s="163"/>
      <c r="TRH3" s="163"/>
      <c r="TRI3" s="163"/>
      <c r="TRJ3" s="163"/>
      <c r="TRK3" s="163"/>
      <c r="TRL3" s="163"/>
      <c r="TRM3" s="163"/>
      <c r="TRN3" s="163"/>
      <c r="TRO3" s="163"/>
      <c r="TRP3" s="163"/>
      <c r="TRQ3" s="163"/>
      <c r="TRR3" s="163"/>
      <c r="TRS3" s="163"/>
      <c r="TRT3" s="163"/>
      <c r="TRU3" s="163"/>
      <c r="TRV3" s="163"/>
      <c r="TRW3" s="163"/>
      <c r="TRX3" s="163"/>
      <c r="TRY3" s="163"/>
      <c r="TRZ3" s="163"/>
      <c r="TSA3" s="163"/>
      <c r="TSB3" s="163"/>
      <c r="TSC3" s="163"/>
      <c r="TSD3" s="163"/>
      <c r="TSE3" s="163"/>
      <c r="TSF3" s="163"/>
      <c r="TSG3" s="163"/>
      <c r="TSH3" s="163"/>
      <c r="TSI3" s="163"/>
      <c r="TSJ3" s="163"/>
      <c r="TSK3" s="163"/>
      <c r="TSL3" s="163"/>
      <c r="TSM3" s="163"/>
      <c r="TSN3" s="163"/>
      <c r="TSO3" s="163"/>
      <c r="TSP3" s="163"/>
      <c r="TSQ3" s="163"/>
      <c r="TSR3" s="163"/>
      <c r="TSS3" s="163"/>
      <c r="TST3" s="163"/>
      <c r="TSU3" s="163"/>
      <c r="TSV3" s="163"/>
      <c r="TSW3" s="163"/>
      <c r="TSX3" s="163"/>
      <c r="TSY3" s="163"/>
      <c r="TSZ3" s="163"/>
      <c r="TTA3" s="163"/>
      <c r="TTB3" s="163"/>
      <c r="TTC3" s="163"/>
      <c r="TTD3" s="163"/>
      <c r="TTE3" s="163"/>
      <c r="TTF3" s="163"/>
      <c r="TTG3" s="163"/>
      <c r="TTH3" s="163"/>
      <c r="TTI3" s="163"/>
      <c r="TTJ3" s="163"/>
      <c r="TTK3" s="163"/>
      <c r="TTL3" s="163"/>
      <c r="TTM3" s="163"/>
      <c r="TTN3" s="163"/>
      <c r="TTO3" s="163"/>
      <c r="TTP3" s="163"/>
      <c r="TTQ3" s="163"/>
      <c r="TTR3" s="163"/>
      <c r="TTS3" s="163"/>
      <c r="TTT3" s="163"/>
      <c r="TTU3" s="163"/>
      <c r="TTV3" s="163"/>
      <c r="TTW3" s="163"/>
      <c r="TTX3" s="163"/>
      <c r="TTY3" s="163"/>
      <c r="TTZ3" s="163"/>
      <c r="TUA3" s="163"/>
      <c r="TUB3" s="163"/>
      <c r="TUC3" s="163"/>
      <c r="TUD3" s="163"/>
      <c r="TUE3" s="163"/>
      <c r="TUF3" s="163"/>
      <c r="TUG3" s="163"/>
      <c r="TUH3" s="163"/>
      <c r="TUI3" s="163"/>
      <c r="TUJ3" s="163"/>
      <c r="TUK3" s="163"/>
      <c r="TUL3" s="163"/>
      <c r="TUM3" s="163"/>
      <c r="TUN3" s="163"/>
      <c r="TUO3" s="163"/>
      <c r="TUP3" s="163"/>
      <c r="TUQ3" s="163"/>
      <c r="TUR3" s="163"/>
      <c r="TUS3" s="163"/>
      <c r="TUT3" s="163"/>
      <c r="TUU3" s="163"/>
      <c r="TUV3" s="163"/>
      <c r="TUW3" s="163"/>
      <c r="TUX3" s="163"/>
      <c r="TUY3" s="163"/>
      <c r="TUZ3" s="163"/>
      <c r="TVA3" s="163"/>
      <c r="TVB3" s="163"/>
      <c r="TVC3" s="163"/>
      <c r="TVD3" s="163"/>
      <c r="TVE3" s="163"/>
      <c r="TVF3" s="163"/>
      <c r="TVG3" s="163"/>
      <c r="TVH3" s="163"/>
      <c r="TVI3" s="163"/>
      <c r="TVJ3" s="163"/>
      <c r="TVK3" s="163"/>
      <c r="TVL3" s="163"/>
      <c r="TVM3" s="163"/>
      <c r="TVN3" s="163"/>
      <c r="TVO3" s="163"/>
      <c r="TVP3" s="163"/>
      <c r="TVQ3" s="163"/>
      <c r="TVR3" s="163"/>
      <c r="TVS3" s="163"/>
      <c r="TVT3" s="163"/>
      <c r="TVU3" s="163"/>
      <c r="TVV3" s="163"/>
      <c r="TVW3" s="163"/>
      <c r="TVX3" s="163"/>
      <c r="TVY3" s="163"/>
      <c r="TVZ3" s="163"/>
      <c r="TWA3" s="163"/>
      <c r="TWB3" s="163"/>
      <c r="TWC3" s="163"/>
      <c r="TWD3" s="163"/>
      <c r="TWE3" s="163"/>
      <c r="TWF3" s="163"/>
      <c r="TWG3" s="163"/>
      <c r="TWH3" s="163"/>
      <c r="TWI3" s="163"/>
      <c r="TWJ3" s="163"/>
      <c r="TWK3" s="163"/>
      <c r="TWL3" s="163"/>
      <c r="TWM3" s="163"/>
      <c r="TWN3" s="163"/>
      <c r="TWO3" s="163"/>
      <c r="TWP3" s="163"/>
      <c r="TWQ3" s="163"/>
      <c r="TWR3" s="163"/>
      <c r="TWS3" s="163"/>
      <c r="TWT3" s="163"/>
      <c r="TWU3" s="163"/>
      <c r="TWV3" s="163"/>
      <c r="TWW3" s="163"/>
      <c r="TWX3" s="163"/>
      <c r="TWY3" s="163"/>
      <c r="TWZ3" s="163"/>
      <c r="TXA3" s="163"/>
      <c r="TXB3" s="163"/>
      <c r="TXC3" s="163"/>
      <c r="TXD3" s="163"/>
      <c r="TXE3" s="163"/>
      <c r="TXF3" s="163"/>
      <c r="TXG3" s="163"/>
      <c r="TXH3" s="163"/>
      <c r="TXI3" s="163"/>
      <c r="TXJ3" s="163"/>
      <c r="TXK3" s="163"/>
      <c r="TXL3" s="163"/>
      <c r="TXM3" s="163"/>
      <c r="TXN3" s="163"/>
      <c r="TXO3" s="163"/>
      <c r="TXP3" s="163"/>
      <c r="TXQ3" s="163"/>
      <c r="TXR3" s="163"/>
      <c r="TXS3" s="163"/>
      <c r="TXT3" s="163"/>
      <c r="TXU3" s="163"/>
      <c r="TXV3" s="163"/>
      <c r="TXW3" s="163"/>
      <c r="TXX3" s="163"/>
      <c r="TXY3" s="163"/>
      <c r="TXZ3" s="163"/>
      <c r="TYA3" s="163"/>
      <c r="TYB3" s="163"/>
      <c r="TYC3" s="163"/>
      <c r="TYD3" s="163"/>
      <c r="TYE3" s="163"/>
      <c r="TYF3" s="163"/>
      <c r="TYG3" s="163"/>
      <c r="TYH3" s="163"/>
      <c r="TYI3" s="163"/>
      <c r="TYJ3" s="163"/>
      <c r="TYK3" s="163"/>
      <c r="TYL3" s="163"/>
      <c r="TYM3" s="163"/>
      <c r="TYN3" s="163"/>
      <c r="TYO3" s="163"/>
      <c r="TYP3" s="163"/>
      <c r="TYQ3" s="163"/>
      <c r="TYR3" s="163"/>
      <c r="TYS3" s="163"/>
      <c r="TYT3" s="163"/>
      <c r="TYU3" s="163"/>
      <c r="TYV3" s="163"/>
      <c r="TYW3" s="163"/>
      <c r="TYX3" s="163"/>
      <c r="TYY3" s="163"/>
      <c r="TYZ3" s="163"/>
      <c r="TZA3" s="163"/>
      <c r="TZB3" s="163"/>
      <c r="TZC3" s="163"/>
      <c r="TZD3" s="163"/>
      <c r="TZE3" s="163"/>
      <c r="TZF3" s="163"/>
      <c r="TZG3" s="163"/>
      <c r="TZH3" s="163"/>
      <c r="TZI3" s="163"/>
      <c r="TZJ3" s="163"/>
      <c r="TZK3" s="163"/>
      <c r="TZL3" s="163"/>
      <c r="TZM3" s="163"/>
      <c r="TZN3" s="163"/>
      <c r="TZO3" s="163"/>
      <c r="TZP3" s="163"/>
      <c r="TZQ3" s="163"/>
      <c r="TZR3" s="163"/>
      <c r="TZS3" s="163"/>
      <c r="TZT3" s="163"/>
      <c r="TZU3" s="163"/>
      <c r="TZV3" s="163"/>
      <c r="TZW3" s="163"/>
      <c r="TZX3" s="163"/>
      <c r="TZY3" s="163"/>
      <c r="TZZ3" s="163"/>
      <c r="UAA3" s="163"/>
      <c r="UAB3" s="163"/>
      <c r="UAC3" s="163"/>
      <c r="UAD3" s="163"/>
      <c r="UAE3" s="163"/>
      <c r="UAF3" s="163"/>
      <c r="UAG3" s="163"/>
      <c r="UAH3" s="163"/>
      <c r="UAI3" s="163"/>
      <c r="UAJ3" s="163"/>
      <c r="UAK3" s="163"/>
      <c r="UAL3" s="163"/>
      <c r="UAM3" s="163"/>
      <c r="UAN3" s="163"/>
      <c r="UAO3" s="163"/>
      <c r="UAP3" s="163"/>
      <c r="UAQ3" s="163"/>
      <c r="UAR3" s="163"/>
      <c r="UAS3" s="163"/>
      <c r="UAT3" s="163"/>
      <c r="UAU3" s="163"/>
      <c r="UAV3" s="163"/>
      <c r="UAW3" s="163"/>
      <c r="UAX3" s="163"/>
      <c r="UAY3" s="163"/>
      <c r="UAZ3" s="163"/>
      <c r="UBA3" s="163"/>
      <c r="UBB3" s="163"/>
      <c r="UBC3" s="163"/>
      <c r="UBD3" s="163"/>
      <c r="UBE3" s="163"/>
      <c r="UBF3" s="163"/>
      <c r="UBG3" s="163"/>
      <c r="UBH3" s="163"/>
      <c r="UBI3" s="163"/>
      <c r="UBJ3" s="163"/>
      <c r="UBK3" s="163"/>
      <c r="UBL3" s="163"/>
      <c r="UBM3" s="163"/>
      <c r="UBN3" s="163"/>
      <c r="UBO3" s="163"/>
      <c r="UBP3" s="163"/>
      <c r="UBQ3" s="163"/>
      <c r="UBR3" s="163"/>
      <c r="UBS3" s="163"/>
      <c r="UBT3" s="163"/>
      <c r="UBU3" s="163"/>
      <c r="UBV3" s="163"/>
      <c r="UBW3" s="163"/>
      <c r="UBX3" s="163"/>
      <c r="UBY3" s="163"/>
      <c r="UBZ3" s="163"/>
      <c r="UCA3" s="163"/>
      <c r="UCB3" s="163"/>
      <c r="UCC3" s="163"/>
      <c r="UCD3" s="163"/>
      <c r="UCE3" s="163"/>
      <c r="UCF3" s="163"/>
      <c r="UCG3" s="163"/>
      <c r="UCH3" s="163"/>
      <c r="UCI3" s="163"/>
      <c r="UCJ3" s="163"/>
      <c r="UCK3" s="163"/>
      <c r="UCL3" s="163"/>
      <c r="UCM3" s="163"/>
      <c r="UCN3" s="163"/>
      <c r="UCO3" s="163"/>
      <c r="UCP3" s="163"/>
      <c r="UCQ3" s="163"/>
      <c r="UCR3" s="163"/>
      <c r="UCS3" s="163"/>
      <c r="UCT3" s="163"/>
      <c r="UCU3" s="163"/>
      <c r="UCV3" s="163"/>
      <c r="UCW3" s="163"/>
      <c r="UCX3" s="163"/>
      <c r="UCY3" s="163"/>
      <c r="UCZ3" s="163"/>
      <c r="UDA3" s="163"/>
      <c r="UDB3" s="163"/>
      <c r="UDC3" s="163"/>
      <c r="UDD3" s="163"/>
      <c r="UDE3" s="163"/>
      <c r="UDF3" s="163"/>
      <c r="UDG3" s="163"/>
      <c r="UDH3" s="163"/>
      <c r="UDI3" s="163"/>
      <c r="UDJ3" s="163"/>
      <c r="UDK3" s="163"/>
      <c r="UDL3" s="163"/>
      <c r="UDM3" s="163"/>
      <c r="UDN3" s="163"/>
      <c r="UDO3" s="163"/>
      <c r="UDP3" s="163"/>
      <c r="UDQ3" s="163"/>
      <c r="UDR3" s="163"/>
      <c r="UDS3" s="163"/>
      <c r="UDT3" s="163"/>
      <c r="UDU3" s="163"/>
      <c r="UDV3" s="163"/>
      <c r="UDW3" s="163"/>
      <c r="UDX3" s="163"/>
      <c r="UDY3" s="163"/>
      <c r="UDZ3" s="163"/>
      <c r="UEA3" s="163"/>
      <c r="UEB3" s="163"/>
      <c r="UEC3" s="163"/>
      <c r="UED3" s="163"/>
      <c r="UEE3" s="163"/>
      <c r="UEF3" s="163"/>
      <c r="UEG3" s="163"/>
      <c r="UEH3" s="163"/>
      <c r="UEI3" s="163"/>
      <c r="UEJ3" s="163"/>
      <c r="UEK3" s="163"/>
      <c r="UEL3" s="163"/>
      <c r="UEM3" s="163"/>
      <c r="UEN3" s="163"/>
      <c r="UEO3" s="163"/>
      <c r="UEP3" s="163"/>
      <c r="UEQ3" s="163"/>
      <c r="UER3" s="163"/>
      <c r="UES3" s="163"/>
      <c r="UET3" s="163"/>
      <c r="UEU3" s="163"/>
      <c r="UEV3" s="163"/>
      <c r="UEW3" s="163"/>
      <c r="UEX3" s="163"/>
      <c r="UEY3" s="163"/>
      <c r="UEZ3" s="163"/>
      <c r="UFA3" s="163"/>
      <c r="UFB3" s="163"/>
      <c r="UFC3" s="163"/>
      <c r="UFD3" s="163"/>
      <c r="UFE3" s="163"/>
      <c r="UFF3" s="163"/>
      <c r="UFG3" s="163"/>
      <c r="UFH3" s="163"/>
      <c r="UFI3" s="163"/>
      <c r="UFJ3" s="163"/>
      <c r="UFK3" s="163"/>
      <c r="UFL3" s="163"/>
      <c r="UFM3" s="163"/>
      <c r="UFN3" s="163"/>
      <c r="UFO3" s="163"/>
      <c r="UFP3" s="163"/>
      <c r="UFQ3" s="163"/>
      <c r="UFR3" s="163"/>
      <c r="UFS3" s="163"/>
      <c r="UFT3" s="163"/>
      <c r="UFU3" s="163"/>
      <c r="UFV3" s="163"/>
      <c r="UFW3" s="163"/>
      <c r="UFX3" s="163"/>
      <c r="UFY3" s="163"/>
      <c r="UFZ3" s="163"/>
      <c r="UGA3" s="163"/>
      <c r="UGB3" s="163"/>
      <c r="UGC3" s="163"/>
      <c r="UGD3" s="163"/>
      <c r="UGE3" s="163"/>
      <c r="UGF3" s="163"/>
      <c r="UGG3" s="163"/>
      <c r="UGH3" s="163"/>
      <c r="UGI3" s="163"/>
      <c r="UGJ3" s="163"/>
      <c r="UGK3" s="163"/>
      <c r="UGL3" s="163"/>
      <c r="UGM3" s="163"/>
      <c r="UGN3" s="163"/>
      <c r="UGO3" s="163"/>
      <c r="UGP3" s="163"/>
      <c r="UGQ3" s="163"/>
      <c r="UGR3" s="163"/>
      <c r="UGS3" s="163"/>
      <c r="UGT3" s="163"/>
      <c r="UGU3" s="163"/>
      <c r="UGV3" s="163"/>
      <c r="UGW3" s="163"/>
      <c r="UGX3" s="163"/>
      <c r="UGY3" s="163"/>
      <c r="UGZ3" s="163"/>
      <c r="UHA3" s="163"/>
      <c r="UHB3" s="163"/>
      <c r="UHC3" s="163"/>
      <c r="UHD3" s="163"/>
      <c r="UHE3" s="163"/>
      <c r="UHF3" s="163"/>
      <c r="UHG3" s="163"/>
      <c r="UHH3" s="163"/>
      <c r="UHI3" s="163"/>
      <c r="UHJ3" s="163"/>
      <c r="UHK3" s="163"/>
      <c r="UHL3" s="163"/>
      <c r="UHM3" s="163"/>
      <c r="UHN3" s="163"/>
      <c r="UHO3" s="163"/>
      <c r="UHP3" s="163"/>
      <c r="UHQ3" s="163"/>
      <c r="UHR3" s="163"/>
      <c r="UHS3" s="163"/>
      <c r="UHT3" s="163"/>
      <c r="UHU3" s="163"/>
      <c r="UHV3" s="163"/>
      <c r="UHW3" s="163"/>
      <c r="UHX3" s="163"/>
      <c r="UHY3" s="163"/>
      <c r="UHZ3" s="163"/>
      <c r="UIA3" s="163"/>
      <c r="UIB3" s="163"/>
      <c r="UIC3" s="163"/>
      <c r="UID3" s="163"/>
      <c r="UIE3" s="163"/>
      <c r="UIF3" s="163"/>
      <c r="UIG3" s="163"/>
      <c r="UIH3" s="163"/>
      <c r="UII3" s="163"/>
      <c r="UIJ3" s="163"/>
      <c r="UIK3" s="163"/>
      <c r="UIL3" s="163"/>
      <c r="UIM3" s="163"/>
      <c r="UIN3" s="163"/>
      <c r="UIO3" s="163"/>
      <c r="UIP3" s="163"/>
      <c r="UIQ3" s="163"/>
      <c r="UIR3" s="163"/>
      <c r="UIS3" s="163"/>
      <c r="UIT3" s="163"/>
      <c r="UIU3" s="163"/>
      <c r="UIV3" s="163"/>
      <c r="UIW3" s="163"/>
      <c r="UIX3" s="163"/>
      <c r="UIY3" s="163"/>
      <c r="UIZ3" s="163"/>
      <c r="UJA3" s="163"/>
      <c r="UJB3" s="163"/>
      <c r="UJC3" s="163"/>
      <c r="UJD3" s="163"/>
      <c r="UJE3" s="163"/>
      <c r="UJF3" s="163"/>
      <c r="UJG3" s="163"/>
      <c r="UJH3" s="163"/>
      <c r="UJI3" s="163"/>
      <c r="UJJ3" s="163"/>
      <c r="UJK3" s="163"/>
      <c r="UJL3" s="163"/>
      <c r="UJM3" s="163"/>
      <c r="UJN3" s="163"/>
      <c r="UJO3" s="163"/>
      <c r="UJP3" s="163"/>
      <c r="UJQ3" s="163"/>
      <c r="UJR3" s="163"/>
      <c r="UJS3" s="163"/>
      <c r="UJT3" s="163"/>
      <c r="UJU3" s="163"/>
      <c r="UJV3" s="163"/>
      <c r="UJW3" s="163"/>
      <c r="UJX3" s="163"/>
      <c r="UJY3" s="163"/>
      <c r="UJZ3" s="163"/>
      <c r="UKA3" s="163"/>
      <c r="UKB3" s="163"/>
      <c r="UKC3" s="163"/>
      <c r="UKD3" s="163"/>
      <c r="UKE3" s="163"/>
      <c r="UKF3" s="163"/>
      <c r="UKG3" s="163"/>
      <c r="UKH3" s="163"/>
      <c r="UKI3" s="163"/>
      <c r="UKJ3" s="163"/>
      <c r="UKK3" s="163"/>
      <c r="UKL3" s="163"/>
      <c r="UKM3" s="163"/>
      <c r="UKN3" s="163"/>
      <c r="UKO3" s="163"/>
      <c r="UKP3" s="163"/>
      <c r="UKQ3" s="163"/>
      <c r="UKR3" s="163"/>
      <c r="UKS3" s="163"/>
      <c r="UKT3" s="163"/>
      <c r="UKU3" s="163"/>
      <c r="UKV3" s="163"/>
      <c r="UKW3" s="163"/>
      <c r="UKX3" s="163"/>
      <c r="UKY3" s="163"/>
      <c r="UKZ3" s="163"/>
      <c r="ULA3" s="163"/>
      <c r="ULB3" s="163"/>
      <c r="ULC3" s="163"/>
      <c r="ULD3" s="163"/>
      <c r="ULE3" s="163"/>
      <c r="ULF3" s="163"/>
      <c r="ULG3" s="163"/>
      <c r="ULH3" s="163"/>
      <c r="ULI3" s="163"/>
      <c r="ULJ3" s="163"/>
      <c r="ULK3" s="163"/>
      <c r="ULL3" s="163"/>
      <c r="ULM3" s="163"/>
      <c r="ULN3" s="163"/>
      <c r="ULO3" s="163"/>
      <c r="ULP3" s="163"/>
      <c r="ULQ3" s="163"/>
      <c r="ULR3" s="163"/>
      <c r="ULS3" s="163"/>
      <c r="ULT3" s="163"/>
      <c r="ULU3" s="163"/>
      <c r="ULV3" s="163"/>
      <c r="ULW3" s="163"/>
      <c r="ULX3" s="163"/>
      <c r="ULY3" s="163"/>
      <c r="ULZ3" s="163"/>
      <c r="UMA3" s="163"/>
      <c r="UMB3" s="163"/>
      <c r="UMC3" s="163"/>
      <c r="UMD3" s="163"/>
      <c r="UME3" s="163"/>
      <c r="UMF3" s="163"/>
      <c r="UMG3" s="163"/>
      <c r="UMH3" s="163"/>
      <c r="UMI3" s="163"/>
      <c r="UMJ3" s="163"/>
      <c r="UMK3" s="163"/>
      <c r="UML3" s="163"/>
      <c r="UMM3" s="163"/>
      <c r="UMN3" s="163"/>
      <c r="UMO3" s="163"/>
      <c r="UMP3" s="163"/>
      <c r="UMQ3" s="163"/>
      <c r="UMR3" s="163"/>
      <c r="UMS3" s="163"/>
      <c r="UMT3" s="163"/>
      <c r="UMU3" s="163"/>
      <c r="UMV3" s="163"/>
      <c r="UMW3" s="163"/>
      <c r="UMX3" s="163"/>
      <c r="UMY3" s="163"/>
      <c r="UMZ3" s="163"/>
      <c r="UNA3" s="163"/>
      <c r="UNB3" s="163"/>
      <c r="UNC3" s="163"/>
      <c r="UND3" s="163"/>
      <c r="UNE3" s="163"/>
      <c r="UNF3" s="163"/>
      <c r="UNG3" s="163"/>
      <c r="UNH3" s="163"/>
      <c r="UNI3" s="163"/>
      <c r="UNJ3" s="163"/>
      <c r="UNK3" s="163"/>
      <c r="UNL3" s="163"/>
      <c r="UNM3" s="163"/>
      <c r="UNN3" s="163"/>
      <c r="UNO3" s="163"/>
      <c r="UNP3" s="163"/>
      <c r="UNQ3" s="163"/>
      <c r="UNR3" s="163"/>
      <c r="UNS3" s="163"/>
      <c r="UNT3" s="163"/>
      <c r="UNU3" s="163"/>
      <c r="UNV3" s="163"/>
      <c r="UNW3" s="163"/>
      <c r="UNX3" s="163"/>
      <c r="UNY3" s="163"/>
      <c r="UNZ3" s="163"/>
      <c r="UOA3" s="163"/>
      <c r="UOB3" s="163"/>
      <c r="UOC3" s="163"/>
      <c r="UOD3" s="163"/>
      <c r="UOE3" s="163"/>
      <c r="UOF3" s="163"/>
      <c r="UOG3" s="163"/>
      <c r="UOH3" s="163"/>
      <c r="UOI3" s="163"/>
      <c r="UOJ3" s="163"/>
      <c r="UOK3" s="163"/>
      <c r="UOL3" s="163"/>
      <c r="UOM3" s="163"/>
      <c r="UON3" s="163"/>
      <c r="UOO3" s="163"/>
      <c r="UOP3" s="163"/>
      <c r="UOQ3" s="163"/>
      <c r="UOR3" s="163"/>
      <c r="UOS3" s="163"/>
      <c r="UOT3" s="163"/>
      <c r="UOU3" s="163"/>
      <c r="UOV3" s="163"/>
      <c r="UOW3" s="163"/>
      <c r="UOX3" s="163"/>
      <c r="UOY3" s="163"/>
      <c r="UOZ3" s="163"/>
      <c r="UPA3" s="163"/>
      <c r="UPB3" s="163"/>
      <c r="UPC3" s="163"/>
      <c r="UPD3" s="163"/>
      <c r="UPE3" s="163"/>
      <c r="UPF3" s="163"/>
      <c r="UPG3" s="163"/>
      <c r="UPH3" s="163"/>
      <c r="UPI3" s="163"/>
      <c r="UPJ3" s="163"/>
      <c r="UPK3" s="163"/>
      <c r="UPL3" s="163"/>
      <c r="UPM3" s="163"/>
      <c r="UPN3" s="163"/>
      <c r="UPO3" s="163"/>
      <c r="UPP3" s="163"/>
      <c r="UPQ3" s="163"/>
      <c r="UPR3" s="163"/>
      <c r="UPS3" s="163"/>
      <c r="UPT3" s="163"/>
      <c r="UPU3" s="163"/>
      <c r="UPV3" s="163"/>
      <c r="UPW3" s="163"/>
      <c r="UPX3" s="163"/>
      <c r="UPY3" s="163"/>
      <c r="UPZ3" s="163"/>
      <c r="UQA3" s="163"/>
      <c r="UQB3" s="163"/>
      <c r="UQC3" s="163"/>
      <c r="UQD3" s="163"/>
      <c r="UQE3" s="163"/>
      <c r="UQF3" s="163"/>
      <c r="UQG3" s="163"/>
      <c r="UQH3" s="163"/>
      <c r="UQI3" s="163"/>
      <c r="UQJ3" s="163"/>
      <c r="UQK3" s="163"/>
      <c r="UQL3" s="163"/>
      <c r="UQM3" s="163"/>
      <c r="UQN3" s="163"/>
      <c r="UQO3" s="163"/>
      <c r="UQP3" s="163"/>
      <c r="UQQ3" s="163"/>
      <c r="UQR3" s="163"/>
      <c r="UQS3" s="163"/>
      <c r="UQT3" s="163"/>
      <c r="UQU3" s="163"/>
      <c r="UQV3" s="163"/>
      <c r="UQW3" s="163"/>
      <c r="UQX3" s="163"/>
      <c r="UQY3" s="163"/>
      <c r="UQZ3" s="163"/>
      <c r="URA3" s="163"/>
      <c r="URB3" s="163"/>
      <c r="URC3" s="163"/>
      <c r="URD3" s="163"/>
      <c r="URE3" s="163"/>
      <c r="URF3" s="163"/>
      <c r="URG3" s="163"/>
      <c r="URH3" s="163"/>
      <c r="URI3" s="163"/>
      <c r="URJ3" s="163"/>
      <c r="URK3" s="163"/>
      <c r="URL3" s="163"/>
      <c r="URM3" s="163"/>
      <c r="URN3" s="163"/>
      <c r="URO3" s="163"/>
      <c r="URP3" s="163"/>
      <c r="URQ3" s="163"/>
      <c r="URR3" s="163"/>
      <c r="URS3" s="163"/>
      <c r="URT3" s="163"/>
      <c r="URU3" s="163"/>
      <c r="URV3" s="163"/>
      <c r="URW3" s="163"/>
      <c r="URX3" s="163"/>
      <c r="URY3" s="163"/>
      <c r="URZ3" s="163"/>
      <c r="USA3" s="163"/>
      <c r="USB3" s="163"/>
      <c r="USC3" s="163"/>
      <c r="USD3" s="163"/>
      <c r="USE3" s="163"/>
      <c r="USF3" s="163"/>
      <c r="USG3" s="163"/>
      <c r="USH3" s="163"/>
      <c r="USI3" s="163"/>
      <c r="USJ3" s="163"/>
      <c r="USK3" s="163"/>
      <c r="USL3" s="163"/>
      <c r="USM3" s="163"/>
      <c r="USN3" s="163"/>
      <c r="USO3" s="163"/>
      <c r="USP3" s="163"/>
      <c r="USQ3" s="163"/>
      <c r="USR3" s="163"/>
      <c r="USS3" s="163"/>
      <c r="UST3" s="163"/>
      <c r="USU3" s="163"/>
      <c r="USV3" s="163"/>
      <c r="USW3" s="163"/>
      <c r="USX3" s="163"/>
      <c r="USY3" s="163"/>
      <c r="USZ3" s="163"/>
      <c r="UTA3" s="163"/>
      <c r="UTB3" s="163"/>
      <c r="UTC3" s="163"/>
      <c r="UTD3" s="163"/>
      <c r="UTE3" s="163"/>
      <c r="UTF3" s="163"/>
      <c r="UTG3" s="163"/>
      <c r="UTH3" s="163"/>
      <c r="UTI3" s="163"/>
      <c r="UTJ3" s="163"/>
      <c r="UTK3" s="163"/>
      <c r="UTL3" s="163"/>
      <c r="UTM3" s="163"/>
      <c r="UTN3" s="163"/>
      <c r="UTO3" s="163"/>
      <c r="UTP3" s="163"/>
      <c r="UTQ3" s="163"/>
      <c r="UTR3" s="163"/>
      <c r="UTS3" s="163"/>
      <c r="UTT3" s="163"/>
      <c r="UTU3" s="163"/>
      <c r="UTV3" s="163"/>
      <c r="UTW3" s="163"/>
      <c r="UTX3" s="163"/>
      <c r="UTY3" s="163"/>
      <c r="UTZ3" s="163"/>
      <c r="UUA3" s="163"/>
      <c r="UUB3" s="163"/>
      <c r="UUC3" s="163"/>
      <c r="UUD3" s="163"/>
      <c r="UUE3" s="163"/>
      <c r="UUF3" s="163"/>
      <c r="UUG3" s="163"/>
      <c r="UUH3" s="163"/>
      <c r="UUI3" s="163"/>
      <c r="UUJ3" s="163"/>
      <c r="UUK3" s="163"/>
      <c r="UUL3" s="163"/>
      <c r="UUM3" s="163"/>
      <c r="UUN3" s="163"/>
      <c r="UUO3" s="163"/>
      <c r="UUP3" s="163"/>
      <c r="UUQ3" s="163"/>
      <c r="UUR3" s="163"/>
      <c r="UUS3" s="163"/>
      <c r="UUT3" s="163"/>
      <c r="UUU3" s="163"/>
      <c r="UUV3" s="163"/>
      <c r="UUW3" s="163"/>
      <c r="UUX3" s="163"/>
      <c r="UUY3" s="163"/>
      <c r="UUZ3" s="163"/>
      <c r="UVA3" s="163"/>
      <c r="UVB3" s="163"/>
      <c r="UVC3" s="163"/>
      <c r="UVD3" s="163"/>
      <c r="UVE3" s="163"/>
      <c r="UVF3" s="163"/>
      <c r="UVG3" s="163"/>
      <c r="UVH3" s="163"/>
      <c r="UVI3" s="163"/>
      <c r="UVJ3" s="163"/>
      <c r="UVK3" s="163"/>
      <c r="UVL3" s="163"/>
      <c r="UVM3" s="163"/>
      <c r="UVN3" s="163"/>
      <c r="UVO3" s="163"/>
      <c r="UVP3" s="163"/>
      <c r="UVQ3" s="163"/>
      <c r="UVR3" s="163"/>
      <c r="UVS3" s="163"/>
      <c r="UVT3" s="163"/>
      <c r="UVU3" s="163"/>
      <c r="UVV3" s="163"/>
      <c r="UVW3" s="163"/>
      <c r="UVX3" s="163"/>
      <c r="UVY3" s="163"/>
      <c r="UVZ3" s="163"/>
      <c r="UWA3" s="163"/>
      <c r="UWB3" s="163"/>
      <c r="UWC3" s="163"/>
      <c r="UWD3" s="163"/>
      <c r="UWE3" s="163"/>
      <c r="UWF3" s="163"/>
      <c r="UWG3" s="163"/>
      <c r="UWH3" s="163"/>
      <c r="UWI3" s="163"/>
      <c r="UWJ3" s="163"/>
      <c r="UWK3" s="163"/>
      <c r="UWL3" s="163"/>
      <c r="UWM3" s="163"/>
      <c r="UWN3" s="163"/>
      <c r="UWO3" s="163"/>
      <c r="UWP3" s="163"/>
      <c r="UWQ3" s="163"/>
      <c r="UWR3" s="163"/>
      <c r="UWS3" s="163"/>
      <c r="UWT3" s="163"/>
      <c r="UWU3" s="163"/>
      <c r="UWV3" s="163"/>
      <c r="UWW3" s="163"/>
      <c r="UWX3" s="163"/>
      <c r="UWY3" s="163"/>
      <c r="UWZ3" s="163"/>
      <c r="UXA3" s="163"/>
      <c r="UXB3" s="163"/>
      <c r="UXC3" s="163"/>
      <c r="UXD3" s="163"/>
      <c r="UXE3" s="163"/>
      <c r="UXF3" s="163"/>
      <c r="UXG3" s="163"/>
      <c r="UXH3" s="163"/>
      <c r="UXI3" s="163"/>
      <c r="UXJ3" s="163"/>
      <c r="UXK3" s="163"/>
      <c r="UXL3" s="163"/>
      <c r="UXM3" s="163"/>
      <c r="UXN3" s="163"/>
      <c r="UXO3" s="163"/>
      <c r="UXP3" s="163"/>
      <c r="UXQ3" s="163"/>
      <c r="UXR3" s="163"/>
      <c r="UXS3" s="163"/>
      <c r="UXT3" s="163"/>
      <c r="UXU3" s="163"/>
      <c r="UXV3" s="163"/>
      <c r="UXW3" s="163"/>
      <c r="UXX3" s="163"/>
      <c r="UXY3" s="163"/>
      <c r="UXZ3" s="163"/>
      <c r="UYA3" s="163"/>
      <c r="UYB3" s="163"/>
      <c r="UYC3" s="163"/>
      <c r="UYD3" s="163"/>
      <c r="UYE3" s="163"/>
      <c r="UYF3" s="163"/>
      <c r="UYG3" s="163"/>
      <c r="UYH3" s="163"/>
      <c r="UYI3" s="163"/>
      <c r="UYJ3" s="163"/>
      <c r="UYK3" s="163"/>
      <c r="UYL3" s="163"/>
      <c r="UYM3" s="163"/>
      <c r="UYN3" s="163"/>
      <c r="UYO3" s="163"/>
      <c r="UYP3" s="163"/>
      <c r="UYQ3" s="163"/>
      <c r="UYR3" s="163"/>
      <c r="UYS3" s="163"/>
      <c r="UYT3" s="163"/>
      <c r="UYU3" s="163"/>
      <c r="UYV3" s="163"/>
      <c r="UYW3" s="163"/>
      <c r="UYX3" s="163"/>
      <c r="UYY3" s="163"/>
      <c r="UYZ3" s="163"/>
      <c r="UZA3" s="163"/>
      <c r="UZB3" s="163"/>
      <c r="UZC3" s="163"/>
      <c r="UZD3" s="163"/>
      <c r="UZE3" s="163"/>
      <c r="UZF3" s="163"/>
      <c r="UZG3" s="163"/>
      <c r="UZH3" s="163"/>
      <c r="UZI3" s="163"/>
      <c r="UZJ3" s="163"/>
      <c r="UZK3" s="163"/>
      <c r="UZL3" s="163"/>
      <c r="UZM3" s="163"/>
      <c r="UZN3" s="163"/>
      <c r="UZO3" s="163"/>
      <c r="UZP3" s="163"/>
      <c r="UZQ3" s="163"/>
      <c r="UZR3" s="163"/>
      <c r="UZS3" s="163"/>
      <c r="UZT3" s="163"/>
      <c r="UZU3" s="163"/>
      <c r="UZV3" s="163"/>
      <c r="UZW3" s="163"/>
      <c r="UZX3" s="163"/>
      <c r="UZY3" s="163"/>
      <c r="UZZ3" s="163"/>
      <c r="VAA3" s="163"/>
      <c r="VAB3" s="163"/>
      <c r="VAC3" s="163"/>
      <c r="VAD3" s="163"/>
      <c r="VAE3" s="163"/>
      <c r="VAF3" s="163"/>
      <c r="VAG3" s="163"/>
      <c r="VAH3" s="163"/>
      <c r="VAI3" s="163"/>
      <c r="VAJ3" s="163"/>
      <c r="VAK3" s="163"/>
      <c r="VAL3" s="163"/>
      <c r="VAM3" s="163"/>
      <c r="VAN3" s="163"/>
      <c r="VAO3" s="163"/>
      <c r="VAP3" s="163"/>
      <c r="VAQ3" s="163"/>
      <c r="VAR3" s="163"/>
      <c r="VAS3" s="163"/>
      <c r="VAT3" s="163"/>
      <c r="VAU3" s="163"/>
      <c r="VAV3" s="163"/>
      <c r="VAW3" s="163"/>
      <c r="VAX3" s="163"/>
      <c r="VAY3" s="163"/>
      <c r="VAZ3" s="163"/>
      <c r="VBA3" s="163"/>
      <c r="VBB3" s="163"/>
      <c r="VBC3" s="163"/>
      <c r="VBD3" s="163"/>
      <c r="VBE3" s="163"/>
      <c r="VBF3" s="163"/>
      <c r="VBG3" s="163"/>
      <c r="VBH3" s="163"/>
      <c r="VBI3" s="163"/>
      <c r="VBJ3" s="163"/>
      <c r="VBK3" s="163"/>
      <c r="VBL3" s="163"/>
      <c r="VBM3" s="163"/>
      <c r="VBN3" s="163"/>
      <c r="VBO3" s="163"/>
      <c r="VBP3" s="163"/>
      <c r="VBQ3" s="163"/>
      <c r="VBR3" s="163"/>
      <c r="VBS3" s="163"/>
      <c r="VBT3" s="163"/>
      <c r="VBU3" s="163"/>
      <c r="VBV3" s="163"/>
      <c r="VBW3" s="163"/>
      <c r="VBX3" s="163"/>
      <c r="VBY3" s="163"/>
      <c r="VBZ3" s="163"/>
      <c r="VCA3" s="163"/>
      <c r="VCB3" s="163"/>
      <c r="VCC3" s="163"/>
      <c r="VCD3" s="163"/>
      <c r="VCE3" s="163"/>
      <c r="VCF3" s="163"/>
      <c r="VCG3" s="163"/>
      <c r="VCH3" s="163"/>
      <c r="VCI3" s="163"/>
      <c r="VCJ3" s="163"/>
      <c r="VCK3" s="163"/>
      <c r="VCL3" s="163"/>
      <c r="VCM3" s="163"/>
      <c r="VCN3" s="163"/>
      <c r="VCO3" s="163"/>
      <c r="VCP3" s="163"/>
      <c r="VCQ3" s="163"/>
      <c r="VCR3" s="163"/>
      <c r="VCS3" s="163"/>
      <c r="VCT3" s="163"/>
      <c r="VCU3" s="163"/>
      <c r="VCV3" s="163"/>
      <c r="VCW3" s="163"/>
      <c r="VCX3" s="163"/>
      <c r="VCY3" s="163"/>
      <c r="VCZ3" s="163"/>
      <c r="VDA3" s="163"/>
      <c r="VDB3" s="163"/>
      <c r="VDC3" s="163"/>
      <c r="VDD3" s="163"/>
      <c r="VDE3" s="163"/>
      <c r="VDF3" s="163"/>
      <c r="VDG3" s="163"/>
      <c r="VDH3" s="163"/>
      <c r="VDI3" s="163"/>
      <c r="VDJ3" s="163"/>
      <c r="VDK3" s="163"/>
      <c r="VDL3" s="163"/>
      <c r="VDM3" s="163"/>
      <c r="VDN3" s="163"/>
      <c r="VDO3" s="163"/>
      <c r="VDP3" s="163"/>
      <c r="VDQ3" s="163"/>
      <c r="VDR3" s="163"/>
      <c r="VDS3" s="163"/>
      <c r="VDT3" s="163"/>
      <c r="VDU3" s="163"/>
      <c r="VDV3" s="163"/>
      <c r="VDW3" s="163"/>
      <c r="VDX3" s="163"/>
      <c r="VDY3" s="163"/>
      <c r="VDZ3" s="163"/>
      <c r="VEA3" s="163"/>
      <c r="VEB3" s="163"/>
      <c r="VEC3" s="163"/>
      <c r="VED3" s="163"/>
      <c r="VEE3" s="163"/>
      <c r="VEF3" s="163"/>
      <c r="VEG3" s="163"/>
      <c r="VEH3" s="163"/>
      <c r="VEI3" s="163"/>
      <c r="VEJ3" s="163"/>
      <c r="VEK3" s="163"/>
      <c r="VEL3" s="163"/>
      <c r="VEM3" s="163"/>
      <c r="VEN3" s="163"/>
      <c r="VEO3" s="163"/>
      <c r="VEP3" s="163"/>
      <c r="VEQ3" s="163"/>
      <c r="VER3" s="163"/>
      <c r="VES3" s="163"/>
      <c r="VET3" s="163"/>
      <c r="VEU3" s="163"/>
      <c r="VEV3" s="163"/>
      <c r="VEW3" s="163"/>
      <c r="VEX3" s="163"/>
      <c r="VEY3" s="163"/>
      <c r="VEZ3" s="163"/>
      <c r="VFA3" s="163"/>
      <c r="VFB3" s="163"/>
      <c r="VFC3" s="163"/>
      <c r="VFD3" s="163"/>
      <c r="VFE3" s="163"/>
      <c r="VFF3" s="163"/>
      <c r="VFG3" s="163"/>
      <c r="VFH3" s="163"/>
      <c r="VFI3" s="163"/>
      <c r="VFJ3" s="163"/>
      <c r="VFK3" s="163"/>
      <c r="VFL3" s="163"/>
      <c r="VFM3" s="163"/>
      <c r="VFN3" s="163"/>
      <c r="VFO3" s="163"/>
      <c r="VFP3" s="163"/>
      <c r="VFQ3" s="163"/>
      <c r="VFR3" s="163"/>
      <c r="VFS3" s="163"/>
      <c r="VFT3" s="163"/>
      <c r="VFU3" s="163"/>
      <c r="VFV3" s="163"/>
      <c r="VFW3" s="163"/>
      <c r="VFX3" s="163"/>
      <c r="VFY3" s="163"/>
      <c r="VFZ3" s="163"/>
      <c r="VGA3" s="163"/>
      <c r="VGB3" s="163"/>
      <c r="VGC3" s="163"/>
      <c r="VGD3" s="163"/>
      <c r="VGE3" s="163"/>
      <c r="VGF3" s="163"/>
      <c r="VGG3" s="163"/>
      <c r="VGH3" s="163"/>
      <c r="VGI3" s="163"/>
      <c r="VGJ3" s="163"/>
      <c r="VGK3" s="163"/>
      <c r="VGL3" s="163"/>
      <c r="VGM3" s="163"/>
      <c r="VGN3" s="163"/>
      <c r="VGO3" s="163"/>
      <c r="VGP3" s="163"/>
      <c r="VGQ3" s="163"/>
      <c r="VGR3" s="163"/>
      <c r="VGS3" s="163"/>
      <c r="VGT3" s="163"/>
      <c r="VGU3" s="163"/>
      <c r="VGV3" s="163"/>
      <c r="VGW3" s="163"/>
      <c r="VGX3" s="163"/>
      <c r="VGY3" s="163"/>
      <c r="VGZ3" s="163"/>
      <c r="VHA3" s="163"/>
      <c r="VHB3" s="163"/>
      <c r="VHC3" s="163"/>
      <c r="VHD3" s="163"/>
      <c r="VHE3" s="163"/>
      <c r="VHF3" s="163"/>
      <c r="VHG3" s="163"/>
      <c r="VHH3" s="163"/>
      <c r="VHI3" s="163"/>
      <c r="VHJ3" s="163"/>
      <c r="VHK3" s="163"/>
      <c r="VHL3" s="163"/>
      <c r="VHM3" s="163"/>
      <c r="VHN3" s="163"/>
      <c r="VHO3" s="163"/>
      <c r="VHP3" s="163"/>
      <c r="VHQ3" s="163"/>
      <c r="VHR3" s="163"/>
      <c r="VHS3" s="163"/>
      <c r="VHT3" s="163"/>
      <c r="VHU3" s="163"/>
      <c r="VHV3" s="163"/>
      <c r="VHW3" s="163"/>
      <c r="VHX3" s="163"/>
      <c r="VHY3" s="163"/>
      <c r="VHZ3" s="163"/>
      <c r="VIA3" s="163"/>
      <c r="VIB3" s="163"/>
      <c r="VIC3" s="163"/>
      <c r="VID3" s="163"/>
      <c r="VIE3" s="163"/>
      <c r="VIF3" s="163"/>
      <c r="VIG3" s="163"/>
      <c r="VIH3" s="163"/>
      <c r="VII3" s="163"/>
      <c r="VIJ3" s="163"/>
      <c r="VIK3" s="163"/>
      <c r="VIL3" s="163"/>
      <c r="VIM3" s="163"/>
      <c r="VIN3" s="163"/>
      <c r="VIO3" s="163"/>
      <c r="VIP3" s="163"/>
      <c r="VIQ3" s="163"/>
      <c r="VIR3" s="163"/>
      <c r="VIS3" s="163"/>
      <c r="VIT3" s="163"/>
      <c r="VIU3" s="163"/>
      <c r="VIV3" s="163"/>
      <c r="VIW3" s="163"/>
      <c r="VIX3" s="163"/>
      <c r="VIY3" s="163"/>
      <c r="VIZ3" s="163"/>
      <c r="VJA3" s="163"/>
      <c r="VJB3" s="163"/>
      <c r="VJC3" s="163"/>
      <c r="VJD3" s="163"/>
      <c r="VJE3" s="163"/>
      <c r="VJF3" s="163"/>
      <c r="VJG3" s="163"/>
      <c r="VJH3" s="163"/>
      <c r="VJI3" s="163"/>
      <c r="VJJ3" s="163"/>
      <c r="VJK3" s="163"/>
      <c r="VJL3" s="163"/>
      <c r="VJM3" s="163"/>
      <c r="VJN3" s="163"/>
      <c r="VJO3" s="163"/>
      <c r="VJP3" s="163"/>
      <c r="VJQ3" s="163"/>
      <c r="VJR3" s="163"/>
      <c r="VJS3" s="163"/>
      <c r="VJT3" s="163"/>
      <c r="VJU3" s="163"/>
      <c r="VJV3" s="163"/>
      <c r="VJW3" s="163"/>
      <c r="VJX3" s="163"/>
      <c r="VJY3" s="163"/>
      <c r="VJZ3" s="163"/>
      <c r="VKA3" s="163"/>
      <c r="VKB3" s="163"/>
      <c r="VKC3" s="163"/>
      <c r="VKD3" s="163"/>
      <c r="VKE3" s="163"/>
      <c r="VKF3" s="163"/>
      <c r="VKG3" s="163"/>
      <c r="VKH3" s="163"/>
      <c r="VKI3" s="163"/>
      <c r="VKJ3" s="163"/>
      <c r="VKK3" s="163"/>
      <c r="VKL3" s="163"/>
      <c r="VKM3" s="163"/>
      <c r="VKN3" s="163"/>
      <c r="VKO3" s="163"/>
      <c r="VKP3" s="163"/>
      <c r="VKQ3" s="163"/>
      <c r="VKR3" s="163"/>
      <c r="VKS3" s="163"/>
      <c r="VKT3" s="163"/>
      <c r="VKU3" s="163"/>
      <c r="VKV3" s="163"/>
      <c r="VKW3" s="163"/>
      <c r="VKX3" s="163"/>
      <c r="VKY3" s="163"/>
      <c r="VKZ3" s="163"/>
      <c r="VLA3" s="163"/>
      <c r="VLB3" s="163"/>
      <c r="VLC3" s="163"/>
      <c r="VLD3" s="163"/>
      <c r="VLE3" s="163"/>
      <c r="VLF3" s="163"/>
      <c r="VLG3" s="163"/>
      <c r="VLH3" s="163"/>
      <c r="VLI3" s="163"/>
      <c r="VLJ3" s="163"/>
      <c r="VLK3" s="163"/>
      <c r="VLL3" s="163"/>
      <c r="VLM3" s="163"/>
      <c r="VLN3" s="163"/>
      <c r="VLO3" s="163"/>
      <c r="VLP3" s="163"/>
      <c r="VLQ3" s="163"/>
      <c r="VLR3" s="163"/>
      <c r="VLS3" s="163"/>
      <c r="VLT3" s="163"/>
      <c r="VLU3" s="163"/>
      <c r="VLV3" s="163"/>
      <c r="VLW3" s="163"/>
      <c r="VLX3" s="163"/>
      <c r="VLY3" s="163"/>
      <c r="VLZ3" s="163"/>
      <c r="VMA3" s="163"/>
      <c r="VMB3" s="163"/>
      <c r="VMC3" s="163"/>
      <c r="VMD3" s="163"/>
      <c r="VME3" s="163"/>
      <c r="VMF3" s="163"/>
      <c r="VMG3" s="163"/>
      <c r="VMH3" s="163"/>
      <c r="VMI3" s="163"/>
      <c r="VMJ3" s="163"/>
      <c r="VMK3" s="163"/>
      <c r="VML3" s="163"/>
      <c r="VMM3" s="163"/>
      <c r="VMN3" s="163"/>
      <c r="VMO3" s="163"/>
      <c r="VMP3" s="163"/>
      <c r="VMQ3" s="163"/>
      <c r="VMR3" s="163"/>
      <c r="VMS3" s="163"/>
      <c r="VMT3" s="163"/>
      <c r="VMU3" s="163"/>
      <c r="VMV3" s="163"/>
      <c r="VMW3" s="163"/>
      <c r="VMX3" s="163"/>
      <c r="VMY3" s="163"/>
      <c r="VMZ3" s="163"/>
      <c r="VNA3" s="163"/>
      <c r="VNB3" s="163"/>
      <c r="VNC3" s="163"/>
      <c r="VND3" s="163"/>
      <c r="VNE3" s="163"/>
      <c r="VNF3" s="163"/>
      <c r="VNG3" s="163"/>
      <c r="VNH3" s="163"/>
      <c r="VNI3" s="163"/>
      <c r="VNJ3" s="163"/>
      <c r="VNK3" s="163"/>
      <c r="VNL3" s="163"/>
      <c r="VNM3" s="163"/>
      <c r="VNN3" s="163"/>
      <c r="VNO3" s="163"/>
      <c r="VNP3" s="163"/>
      <c r="VNQ3" s="163"/>
      <c r="VNR3" s="163"/>
      <c r="VNS3" s="163"/>
      <c r="VNT3" s="163"/>
      <c r="VNU3" s="163"/>
      <c r="VNV3" s="163"/>
      <c r="VNW3" s="163"/>
      <c r="VNX3" s="163"/>
      <c r="VNY3" s="163"/>
      <c r="VNZ3" s="163"/>
      <c r="VOA3" s="163"/>
      <c r="VOB3" s="163"/>
      <c r="VOC3" s="163"/>
      <c r="VOD3" s="163"/>
      <c r="VOE3" s="163"/>
      <c r="VOF3" s="163"/>
      <c r="VOG3" s="163"/>
      <c r="VOH3" s="163"/>
      <c r="VOI3" s="163"/>
      <c r="VOJ3" s="163"/>
      <c r="VOK3" s="163"/>
      <c r="VOL3" s="163"/>
      <c r="VOM3" s="163"/>
      <c r="VON3" s="163"/>
      <c r="VOO3" s="163"/>
      <c r="VOP3" s="163"/>
      <c r="VOQ3" s="163"/>
      <c r="VOR3" s="163"/>
      <c r="VOS3" s="163"/>
      <c r="VOT3" s="163"/>
      <c r="VOU3" s="163"/>
      <c r="VOV3" s="163"/>
      <c r="VOW3" s="163"/>
      <c r="VOX3" s="163"/>
      <c r="VOY3" s="163"/>
      <c r="VOZ3" s="163"/>
      <c r="VPA3" s="163"/>
      <c r="VPB3" s="163"/>
      <c r="VPC3" s="163"/>
      <c r="VPD3" s="163"/>
      <c r="VPE3" s="163"/>
      <c r="VPF3" s="163"/>
      <c r="VPG3" s="163"/>
      <c r="VPH3" s="163"/>
      <c r="VPI3" s="163"/>
      <c r="VPJ3" s="163"/>
      <c r="VPK3" s="163"/>
      <c r="VPL3" s="163"/>
      <c r="VPM3" s="163"/>
      <c r="VPN3" s="163"/>
      <c r="VPO3" s="163"/>
      <c r="VPP3" s="163"/>
      <c r="VPQ3" s="163"/>
      <c r="VPR3" s="163"/>
      <c r="VPS3" s="163"/>
      <c r="VPT3" s="163"/>
      <c r="VPU3" s="163"/>
      <c r="VPV3" s="163"/>
      <c r="VPW3" s="163"/>
      <c r="VPX3" s="163"/>
      <c r="VPY3" s="163"/>
      <c r="VPZ3" s="163"/>
      <c r="VQA3" s="163"/>
      <c r="VQB3" s="163"/>
      <c r="VQC3" s="163"/>
      <c r="VQD3" s="163"/>
      <c r="VQE3" s="163"/>
      <c r="VQF3" s="163"/>
      <c r="VQG3" s="163"/>
      <c r="VQH3" s="163"/>
      <c r="VQI3" s="163"/>
      <c r="VQJ3" s="163"/>
      <c r="VQK3" s="163"/>
      <c r="VQL3" s="163"/>
      <c r="VQM3" s="163"/>
      <c r="VQN3" s="163"/>
      <c r="VQO3" s="163"/>
      <c r="VQP3" s="163"/>
      <c r="VQQ3" s="163"/>
      <c r="VQR3" s="163"/>
      <c r="VQS3" s="163"/>
      <c r="VQT3" s="163"/>
      <c r="VQU3" s="163"/>
      <c r="VQV3" s="163"/>
      <c r="VQW3" s="163"/>
      <c r="VQX3" s="163"/>
      <c r="VQY3" s="163"/>
      <c r="VQZ3" s="163"/>
      <c r="VRA3" s="163"/>
      <c r="VRB3" s="163"/>
      <c r="VRC3" s="163"/>
      <c r="VRD3" s="163"/>
      <c r="VRE3" s="163"/>
      <c r="VRF3" s="163"/>
      <c r="VRG3" s="163"/>
      <c r="VRH3" s="163"/>
      <c r="VRI3" s="163"/>
      <c r="VRJ3" s="163"/>
      <c r="VRK3" s="163"/>
      <c r="VRL3" s="163"/>
      <c r="VRM3" s="163"/>
      <c r="VRN3" s="163"/>
      <c r="VRO3" s="163"/>
      <c r="VRP3" s="163"/>
      <c r="VRQ3" s="163"/>
      <c r="VRR3" s="163"/>
      <c r="VRS3" s="163"/>
      <c r="VRT3" s="163"/>
      <c r="VRU3" s="163"/>
      <c r="VRV3" s="163"/>
      <c r="VRW3" s="163"/>
      <c r="VRX3" s="163"/>
      <c r="VRY3" s="163"/>
      <c r="VRZ3" s="163"/>
      <c r="VSA3" s="163"/>
      <c r="VSB3" s="163"/>
      <c r="VSC3" s="163"/>
      <c r="VSD3" s="163"/>
      <c r="VSE3" s="163"/>
      <c r="VSF3" s="163"/>
      <c r="VSG3" s="163"/>
      <c r="VSH3" s="163"/>
      <c r="VSI3" s="163"/>
      <c r="VSJ3" s="163"/>
      <c r="VSK3" s="163"/>
      <c r="VSL3" s="163"/>
      <c r="VSM3" s="163"/>
      <c r="VSN3" s="163"/>
      <c r="VSO3" s="163"/>
      <c r="VSP3" s="163"/>
      <c r="VSQ3" s="163"/>
      <c r="VSR3" s="163"/>
      <c r="VSS3" s="163"/>
      <c r="VST3" s="163"/>
      <c r="VSU3" s="163"/>
      <c r="VSV3" s="163"/>
      <c r="VSW3" s="163"/>
      <c r="VSX3" s="163"/>
      <c r="VSY3" s="163"/>
      <c r="VSZ3" s="163"/>
      <c r="VTA3" s="163"/>
      <c r="VTB3" s="163"/>
      <c r="VTC3" s="163"/>
      <c r="VTD3" s="163"/>
      <c r="VTE3" s="163"/>
      <c r="VTF3" s="163"/>
      <c r="VTG3" s="163"/>
      <c r="VTH3" s="163"/>
      <c r="VTI3" s="163"/>
      <c r="VTJ3" s="163"/>
      <c r="VTK3" s="163"/>
      <c r="VTL3" s="163"/>
      <c r="VTM3" s="163"/>
      <c r="VTN3" s="163"/>
      <c r="VTO3" s="163"/>
      <c r="VTP3" s="163"/>
      <c r="VTQ3" s="163"/>
      <c r="VTR3" s="163"/>
      <c r="VTS3" s="163"/>
      <c r="VTT3" s="163"/>
      <c r="VTU3" s="163"/>
      <c r="VTV3" s="163"/>
      <c r="VTW3" s="163"/>
      <c r="VTX3" s="163"/>
      <c r="VTY3" s="163"/>
      <c r="VTZ3" s="163"/>
      <c r="VUA3" s="163"/>
      <c r="VUB3" s="163"/>
      <c r="VUC3" s="163"/>
      <c r="VUD3" s="163"/>
      <c r="VUE3" s="163"/>
      <c r="VUF3" s="163"/>
      <c r="VUG3" s="163"/>
      <c r="VUH3" s="163"/>
      <c r="VUI3" s="163"/>
      <c r="VUJ3" s="163"/>
      <c r="VUK3" s="163"/>
      <c r="VUL3" s="163"/>
      <c r="VUM3" s="163"/>
      <c r="VUN3" s="163"/>
      <c r="VUO3" s="163"/>
      <c r="VUP3" s="163"/>
      <c r="VUQ3" s="163"/>
      <c r="VUR3" s="163"/>
      <c r="VUS3" s="163"/>
      <c r="VUT3" s="163"/>
      <c r="VUU3" s="163"/>
      <c r="VUV3" s="163"/>
      <c r="VUW3" s="163"/>
      <c r="VUX3" s="163"/>
      <c r="VUY3" s="163"/>
      <c r="VUZ3" s="163"/>
      <c r="VVA3" s="163"/>
      <c r="VVB3" s="163"/>
      <c r="VVC3" s="163"/>
      <c r="VVD3" s="163"/>
      <c r="VVE3" s="163"/>
      <c r="VVF3" s="163"/>
      <c r="VVG3" s="163"/>
      <c r="VVH3" s="163"/>
      <c r="VVI3" s="163"/>
      <c r="VVJ3" s="163"/>
      <c r="VVK3" s="163"/>
      <c r="VVL3" s="163"/>
      <c r="VVM3" s="163"/>
      <c r="VVN3" s="163"/>
      <c r="VVO3" s="163"/>
      <c r="VVP3" s="163"/>
      <c r="VVQ3" s="163"/>
      <c r="VVR3" s="163"/>
      <c r="VVS3" s="163"/>
      <c r="VVT3" s="163"/>
      <c r="VVU3" s="163"/>
      <c r="VVV3" s="163"/>
      <c r="VVW3" s="163"/>
      <c r="VVX3" s="163"/>
      <c r="VVY3" s="163"/>
      <c r="VVZ3" s="163"/>
      <c r="VWA3" s="163"/>
      <c r="VWB3" s="163"/>
      <c r="VWC3" s="163"/>
      <c r="VWD3" s="163"/>
      <c r="VWE3" s="163"/>
      <c r="VWF3" s="163"/>
      <c r="VWG3" s="163"/>
      <c r="VWH3" s="163"/>
      <c r="VWI3" s="163"/>
      <c r="VWJ3" s="163"/>
      <c r="VWK3" s="163"/>
      <c r="VWL3" s="163"/>
      <c r="VWM3" s="163"/>
      <c r="VWN3" s="163"/>
      <c r="VWO3" s="163"/>
      <c r="VWP3" s="163"/>
      <c r="VWQ3" s="163"/>
      <c r="VWR3" s="163"/>
      <c r="VWS3" s="163"/>
      <c r="VWT3" s="163"/>
      <c r="VWU3" s="163"/>
      <c r="VWV3" s="163"/>
      <c r="VWW3" s="163"/>
      <c r="VWX3" s="163"/>
      <c r="VWY3" s="163"/>
      <c r="VWZ3" s="163"/>
      <c r="VXA3" s="163"/>
      <c r="VXB3" s="163"/>
      <c r="VXC3" s="163"/>
      <c r="VXD3" s="163"/>
      <c r="VXE3" s="163"/>
      <c r="VXF3" s="163"/>
      <c r="VXG3" s="163"/>
      <c r="VXH3" s="163"/>
      <c r="VXI3" s="163"/>
      <c r="VXJ3" s="163"/>
      <c r="VXK3" s="163"/>
      <c r="VXL3" s="163"/>
      <c r="VXM3" s="163"/>
      <c r="VXN3" s="163"/>
      <c r="VXO3" s="163"/>
      <c r="VXP3" s="163"/>
      <c r="VXQ3" s="163"/>
      <c r="VXR3" s="163"/>
      <c r="VXS3" s="163"/>
      <c r="VXT3" s="163"/>
      <c r="VXU3" s="163"/>
      <c r="VXV3" s="163"/>
      <c r="VXW3" s="163"/>
      <c r="VXX3" s="163"/>
      <c r="VXY3" s="163"/>
      <c r="VXZ3" s="163"/>
      <c r="VYA3" s="163"/>
      <c r="VYB3" s="163"/>
      <c r="VYC3" s="163"/>
      <c r="VYD3" s="163"/>
      <c r="VYE3" s="163"/>
      <c r="VYF3" s="163"/>
      <c r="VYG3" s="163"/>
      <c r="VYH3" s="163"/>
      <c r="VYI3" s="163"/>
      <c r="VYJ3" s="163"/>
      <c r="VYK3" s="163"/>
      <c r="VYL3" s="163"/>
      <c r="VYM3" s="163"/>
      <c r="VYN3" s="163"/>
      <c r="VYO3" s="163"/>
      <c r="VYP3" s="163"/>
      <c r="VYQ3" s="163"/>
      <c r="VYR3" s="163"/>
      <c r="VYS3" s="163"/>
      <c r="VYT3" s="163"/>
      <c r="VYU3" s="163"/>
      <c r="VYV3" s="163"/>
      <c r="VYW3" s="163"/>
      <c r="VYX3" s="163"/>
      <c r="VYY3" s="163"/>
      <c r="VYZ3" s="163"/>
      <c r="VZA3" s="163"/>
      <c r="VZB3" s="163"/>
      <c r="VZC3" s="163"/>
      <c r="VZD3" s="163"/>
      <c r="VZE3" s="163"/>
      <c r="VZF3" s="163"/>
      <c r="VZG3" s="163"/>
      <c r="VZH3" s="163"/>
      <c r="VZI3" s="163"/>
      <c r="VZJ3" s="163"/>
      <c r="VZK3" s="163"/>
      <c r="VZL3" s="163"/>
      <c r="VZM3" s="163"/>
      <c r="VZN3" s="163"/>
      <c r="VZO3" s="163"/>
      <c r="VZP3" s="163"/>
      <c r="VZQ3" s="163"/>
      <c r="VZR3" s="163"/>
      <c r="VZS3" s="163"/>
      <c r="VZT3" s="163"/>
      <c r="VZU3" s="163"/>
      <c r="VZV3" s="163"/>
      <c r="VZW3" s="163"/>
      <c r="VZX3" s="163"/>
      <c r="VZY3" s="163"/>
      <c r="VZZ3" s="163"/>
      <c r="WAA3" s="163"/>
      <c r="WAB3" s="163"/>
      <c r="WAC3" s="163"/>
      <c r="WAD3" s="163"/>
      <c r="WAE3" s="163"/>
      <c r="WAF3" s="163"/>
      <c r="WAG3" s="163"/>
      <c r="WAH3" s="163"/>
      <c r="WAI3" s="163"/>
      <c r="WAJ3" s="163"/>
      <c r="WAK3" s="163"/>
      <c r="WAL3" s="163"/>
      <c r="WAM3" s="163"/>
      <c r="WAN3" s="163"/>
      <c r="WAO3" s="163"/>
      <c r="WAP3" s="163"/>
      <c r="WAQ3" s="163"/>
      <c r="WAR3" s="163"/>
      <c r="WAS3" s="163"/>
      <c r="WAT3" s="163"/>
      <c r="WAU3" s="163"/>
      <c r="WAV3" s="163"/>
      <c r="WAW3" s="163"/>
      <c r="WAX3" s="163"/>
      <c r="WAY3" s="163"/>
      <c r="WAZ3" s="163"/>
      <c r="WBA3" s="163"/>
      <c r="WBB3" s="163"/>
      <c r="WBC3" s="163"/>
      <c r="WBD3" s="163"/>
      <c r="WBE3" s="163"/>
      <c r="WBF3" s="163"/>
      <c r="WBG3" s="163"/>
      <c r="WBH3" s="163"/>
      <c r="WBI3" s="163"/>
      <c r="WBJ3" s="163"/>
      <c r="WBK3" s="163"/>
      <c r="WBL3" s="163"/>
      <c r="WBM3" s="163"/>
      <c r="WBN3" s="163"/>
      <c r="WBO3" s="163"/>
      <c r="WBP3" s="163"/>
      <c r="WBQ3" s="163"/>
      <c r="WBR3" s="163"/>
      <c r="WBS3" s="163"/>
      <c r="WBT3" s="163"/>
      <c r="WBU3" s="163"/>
      <c r="WBV3" s="163"/>
      <c r="WBW3" s="163"/>
      <c r="WBX3" s="163"/>
      <c r="WBY3" s="163"/>
      <c r="WBZ3" s="163"/>
      <c r="WCA3" s="163"/>
      <c r="WCB3" s="163"/>
      <c r="WCC3" s="163"/>
      <c r="WCD3" s="163"/>
      <c r="WCE3" s="163"/>
      <c r="WCF3" s="163"/>
      <c r="WCG3" s="163"/>
      <c r="WCH3" s="163"/>
      <c r="WCI3" s="163"/>
      <c r="WCJ3" s="163"/>
      <c r="WCK3" s="163"/>
      <c r="WCL3" s="163"/>
      <c r="WCM3" s="163"/>
      <c r="WCN3" s="163"/>
      <c r="WCO3" s="163"/>
      <c r="WCP3" s="163"/>
      <c r="WCQ3" s="163"/>
      <c r="WCR3" s="163"/>
      <c r="WCS3" s="163"/>
      <c r="WCT3" s="163"/>
      <c r="WCU3" s="163"/>
      <c r="WCV3" s="163"/>
      <c r="WCW3" s="163"/>
      <c r="WCX3" s="163"/>
      <c r="WCY3" s="163"/>
      <c r="WCZ3" s="163"/>
      <c r="WDA3" s="163"/>
      <c r="WDB3" s="163"/>
      <c r="WDC3" s="163"/>
      <c r="WDD3" s="163"/>
      <c r="WDE3" s="163"/>
      <c r="WDF3" s="163"/>
      <c r="WDG3" s="163"/>
      <c r="WDH3" s="163"/>
      <c r="WDI3" s="163"/>
      <c r="WDJ3" s="163"/>
      <c r="WDK3" s="163"/>
      <c r="WDL3" s="163"/>
      <c r="WDM3" s="163"/>
      <c r="WDN3" s="163"/>
      <c r="WDO3" s="163"/>
      <c r="WDP3" s="163"/>
      <c r="WDQ3" s="163"/>
      <c r="WDR3" s="163"/>
      <c r="WDS3" s="163"/>
      <c r="WDT3" s="163"/>
      <c r="WDU3" s="163"/>
      <c r="WDV3" s="163"/>
      <c r="WDW3" s="163"/>
      <c r="WDX3" s="163"/>
      <c r="WDY3" s="163"/>
      <c r="WDZ3" s="163"/>
      <c r="WEA3" s="163"/>
      <c r="WEB3" s="163"/>
      <c r="WEC3" s="163"/>
      <c r="WED3" s="163"/>
      <c r="WEE3" s="163"/>
      <c r="WEF3" s="163"/>
      <c r="WEG3" s="163"/>
      <c r="WEH3" s="163"/>
      <c r="WEI3" s="163"/>
      <c r="WEJ3" s="163"/>
      <c r="WEK3" s="163"/>
      <c r="WEL3" s="163"/>
      <c r="WEM3" s="163"/>
      <c r="WEN3" s="163"/>
      <c r="WEO3" s="163"/>
      <c r="WEP3" s="163"/>
      <c r="WEQ3" s="163"/>
      <c r="WER3" s="163"/>
      <c r="WES3" s="163"/>
      <c r="WET3" s="163"/>
      <c r="WEU3" s="163"/>
      <c r="WEV3" s="163"/>
      <c r="WEW3" s="163"/>
      <c r="WEX3" s="163"/>
      <c r="WEY3" s="163"/>
      <c r="WEZ3" s="163"/>
      <c r="WFA3" s="163"/>
      <c r="WFB3" s="163"/>
      <c r="WFC3" s="163"/>
      <c r="WFD3" s="163"/>
      <c r="WFE3" s="163"/>
      <c r="WFF3" s="163"/>
      <c r="WFG3" s="163"/>
      <c r="WFH3" s="163"/>
      <c r="WFI3" s="163"/>
      <c r="WFJ3" s="163"/>
      <c r="WFK3" s="163"/>
      <c r="WFL3" s="163"/>
      <c r="WFM3" s="163"/>
      <c r="WFN3" s="163"/>
      <c r="WFO3" s="163"/>
      <c r="WFP3" s="163"/>
      <c r="WFQ3" s="163"/>
      <c r="WFR3" s="163"/>
      <c r="WFS3" s="163"/>
      <c r="WFT3" s="163"/>
      <c r="WFU3" s="163"/>
      <c r="WFV3" s="163"/>
      <c r="WFW3" s="163"/>
      <c r="WFX3" s="163"/>
      <c r="WFY3" s="163"/>
      <c r="WFZ3" s="163"/>
      <c r="WGA3" s="163"/>
      <c r="WGB3" s="163"/>
      <c r="WGC3" s="163"/>
      <c r="WGD3" s="163"/>
      <c r="WGE3" s="163"/>
      <c r="WGF3" s="163"/>
      <c r="WGG3" s="163"/>
      <c r="WGH3" s="163"/>
      <c r="WGI3" s="163"/>
      <c r="WGJ3" s="163"/>
      <c r="WGK3" s="163"/>
      <c r="WGL3" s="163"/>
      <c r="WGM3" s="163"/>
      <c r="WGN3" s="163"/>
      <c r="WGO3" s="163"/>
      <c r="WGP3" s="163"/>
      <c r="WGQ3" s="163"/>
      <c r="WGR3" s="163"/>
      <c r="WGS3" s="163"/>
      <c r="WGT3" s="163"/>
      <c r="WGU3" s="163"/>
      <c r="WGV3" s="163"/>
      <c r="WGW3" s="163"/>
      <c r="WGX3" s="163"/>
      <c r="WGY3" s="163"/>
      <c r="WGZ3" s="163"/>
      <c r="WHA3" s="163"/>
      <c r="WHB3" s="163"/>
      <c r="WHC3" s="163"/>
      <c r="WHD3" s="163"/>
      <c r="WHE3" s="163"/>
      <c r="WHF3" s="163"/>
      <c r="WHG3" s="163"/>
      <c r="WHH3" s="163"/>
      <c r="WHI3" s="163"/>
      <c r="WHJ3" s="163"/>
      <c r="WHK3" s="163"/>
      <c r="WHL3" s="163"/>
      <c r="WHM3" s="163"/>
      <c r="WHN3" s="163"/>
      <c r="WHO3" s="163"/>
      <c r="WHP3" s="163"/>
      <c r="WHQ3" s="163"/>
      <c r="WHR3" s="163"/>
      <c r="WHS3" s="163"/>
      <c r="WHT3" s="163"/>
      <c r="WHU3" s="163"/>
      <c r="WHV3" s="163"/>
      <c r="WHW3" s="163"/>
      <c r="WHX3" s="163"/>
      <c r="WHY3" s="163"/>
      <c r="WHZ3" s="163"/>
      <c r="WIA3" s="163"/>
      <c r="WIB3" s="163"/>
      <c r="WIC3" s="163"/>
      <c r="WID3" s="163"/>
      <c r="WIE3" s="163"/>
      <c r="WIF3" s="163"/>
      <c r="WIG3" s="163"/>
      <c r="WIH3" s="163"/>
      <c r="WII3" s="163"/>
      <c r="WIJ3" s="163"/>
      <c r="WIK3" s="163"/>
      <c r="WIL3" s="163"/>
      <c r="WIM3" s="163"/>
      <c r="WIN3" s="163"/>
      <c r="WIO3" s="163"/>
      <c r="WIP3" s="163"/>
      <c r="WIQ3" s="163"/>
      <c r="WIR3" s="163"/>
      <c r="WIS3" s="163"/>
      <c r="WIT3" s="163"/>
      <c r="WIU3" s="163"/>
      <c r="WIV3" s="163"/>
      <c r="WIW3" s="163"/>
      <c r="WIX3" s="163"/>
      <c r="WIY3" s="163"/>
      <c r="WIZ3" s="163"/>
      <c r="WJA3" s="163"/>
      <c r="WJB3" s="163"/>
      <c r="WJC3" s="163"/>
      <c r="WJD3" s="163"/>
      <c r="WJE3" s="163"/>
      <c r="WJF3" s="163"/>
      <c r="WJG3" s="163"/>
      <c r="WJH3" s="163"/>
      <c r="WJI3" s="163"/>
      <c r="WJJ3" s="163"/>
      <c r="WJK3" s="163"/>
      <c r="WJL3" s="163"/>
      <c r="WJM3" s="163"/>
      <c r="WJN3" s="163"/>
      <c r="WJO3" s="163"/>
      <c r="WJP3" s="163"/>
      <c r="WJQ3" s="163"/>
      <c r="WJR3" s="163"/>
      <c r="WJS3" s="163"/>
      <c r="WJT3" s="163"/>
      <c r="WJU3" s="163"/>
      <c r="WJV3" s="163"/>
      <c r="WJW3" s="163"/>
      <c r="WJX3" s="163"/>
      <c r="WJY3" s="163"/>
      <c r="WJZ3" s="163"/>
      <c r="WKA3" s="163"/>
      <c r="WKB3" s="163"/>
      <c r="WKC3" s="163"/>
      <c r="WKD3" s="163"/>
      <c r="WKE3" s="163"/>
      <c r="WKF3" s="163"/>
      <c r="WKG3" s="163"/>
      <c r="WKH3" s="163"/>
      <c r="WKI3" s="163"/>
      <c r="WKJ3" s="163"/>
      <c r="WKK3" s="163"/>
      <c r="WKL3" s="163"/>
      <c r="WKM3" s="163"/>
      <c r="WKN3" s="163"/>
      <c r="WKO3" s="163"/>
      <c r="WKP3" s="163"/>
      <c r="WKQ3" s="163"/>
      <c r="WKR3" s="163"/>
      <c r="WKS3" s="163"/>
      <c r="WKT3" s="163"/>
      <c r="WKU3" s="163"/>
      <c r="WKV3" s="163"/>
      <c r="WKW3" s="163"/>
      <c r="WKX3" s="163"/>
      <c r="WKY3" s="163"/>
      <c r="WKZ3" s="163"/>
      <c r="WLA3" s="163"/>
      <c r="WLB3" s="163"/>
      <c r="WLC3" s="163"/>
      <c r="WLD3" s="163"/>
      <c r="WLE3" s="163"/>
      <c r="WLF3" s="163"/>
      <c r="WLG3" s="163"/>
      <c r="WLH3" s="163"/>
      <c r="WLI3" s="163"/>
      <c r="WLJ3" s="163"/>
      <c r="WLK3" s="163"/>
      <c r="WLL3" s="163"/>
      <c r="WLM3" s="163"/>
      <c r="WLN3" s="163"/>
      <c r="WLO3" s="163"/>
      <c r="WLP3" s="163"/>
      <c r="WLQ3" s="163"/>
      <c r="WLR3" s="163"/>
      <c r="WLS3" s="163"/>
      <c r="WLT3" s="163"/>
      <c r="WLU3" s="163"/>
      <c r="WLV3" s="163"/>
      <c r="WLW3" s="163"/>
      <c r="WLX3" s="163"/>
      <c r="WLY3" s="163"/>
      <c r="WLZ3" s="163"/>
      <c r="WMA3" s="163"/>
      <c r="WMB3" s="163"/>
      <c r="WMC3" s="163"/>
      <c r="WMD3" s="163"/>
      <c r="WME3" s="163"/>
      <c r="WMF3" s="163"/>
      <c r="WMG3" s="163"/>
      <c r="WMH3" s="163"/>
      <c r="WMI3" s="163"/>
      <c r="WMJ3" s="163"/>
      <c r="WMK3" s="163"/>
      <c r="WML3" s="163"/>
      <c r="WMM3" s="163"/>
      <c r="WMN3" s="163"/>
      <c r="WMO3" s="163"/>
      <c r="WMP3" s="163"/>
      <c r="WMQ3" s="163"/>
      <c r="WMR3" s="163"/>
      <c r="WMS3" s="163"/>
      <c r="WMT3" s="163"/>
      <c r="WMU3" s="163"/>
      <c r="WMV3" s="163"/>
      <c r="WMW3" s="163"/>
      <c r="WMX3" s="163"/>
      <c r="WMY3" s="163"/>
      <c r="WMZ3" s="163"/>
      <c r="WNA3" s="163"/>
      <c r="WNB3" s="163"/>
      <c r="WNC3" s="163"/>
      <c r="WND3" s="163"/>
      <c r="WNE3" s="163"/>
      <c r="WNF3" s="163"/>
      <c r="WNG3" s="163"/>
      <c r="WNH3" s="163"/>
      <c r="WNI3" s="163"/>
      <c r="WNJ3" s="163"/>
      <c r="WNK3" s="163"/>
      <c r="WNL3" s="163"/>
      <c r="WNM3" s="163"/>
      <c r="WNN3" s="163"/>
      <c r="WNO3" s="163"/>
      <c r="WNP3" s="163"/>
      <c r="WNQ3" s="163"/>
      <c r="WNR3" s="163"/>
      <c r="WNS3" s="163"/>
      <c r="WNT3" s="163"/>
      <c r="WNU3" s="163"/>
      <c r="WNV3" s="163"/>
      <c r="WNW3" s="163"/>
      <c r="WNX3" s="163"/>
      <c r="WNY3" s="163"/>
      <c r="WNZ3" s="163"/>
      <c r="WOA3" s="163"/>
      <c r="WOB3" s="163"/>
      <c r="WOC3" s="163"/>
      <c r="WOD3" s="163"/>
      <c r="WOE3" s="163"/>
      <c r="WOF3" s="163"/>
      <c r="WOG3" s="163"/>
      <c r="WOH3" s="163"/>
      <c r="WOI3" s="163"/>
      <c r="WOJ3" s="163"/>
      <c r="WOK3" s="163"/>
      <c r="WOL3" s="163"/>
      <c r="WOM3" s="163"/>
      <c r="WON3" s="163"/>
      <c r="WOO3" s="163"/>
      <c r="WOP3" s="163"/>
      <c r="WOQ3" s="163"/>
      <c r="WOR3" s="163"/>
      <c r="WOS3" s="163"/>
      <c r="WOT3" s="163"/>
      <c r="WOU3" s="163"/>
      <c r="WOV3" s="163"/>
      <c r="WOW3" s="163"/>
      <c r="WOX3" s="163"/>
      <c r="WOY3" s="163"/>
      <c r="WOZ3" s="163"/>
      <c r="WPA3" s="163"/>
      <c r="WPB3" s="163"/>
      <c r="WPC3" s="163"/>
      <c r="WPD3" s="163"/>
      <c r="WPE3" s="163"/>
      <c r="WPF3" s="163"/>
      <c r="WPG3" s="163"/>
      <c r="WPH3" s="163"/>
      <c r="WPI3" s="163"/>
      <c r="WPJ3" s="163"/>
      <c r="WPK3" s="163"/>
      <c r="WPL3" s="163"/>
      <c r="WPM3" s="163"/>
      <c r="WPN3" s="163"/>
      <c r="WPO3" s="163"/>
      <c r="WPP3" s="163"/>
      <c r="WPQ3" s="163"/>
      <c r="WPR3" s="163"/>
      <c r="WPS3" s="163"/>
      <c r="WPT3" s="163"/>
      <c r="WPU3" s="163"/>
      <c r="WPV3" s="163"/>
      <c r="WPW3" s="163"/>
      <c r="WPX3" s="163"/>
      <c r="WPY3" s="163"/>
      <c r="WPZ3" s="163"/>
      <c r="WQA3" s="163"/>
      <c r="WQB3" s="163"/>
      <c r="WQC3" s="163"/>
      <c r="WQD3" s="163"/>
      <c r="WQE3" s="163"/>
      <c r="WQF3" s="163"/>
      <c r="WQG3" s="163"/>
      <c r="WQH3" s="163"/>
      <c r="WQI3" s="163"/>
      <c r="WQJ3" s="163"/>
      <c r="WQK3" s="163"/>
      <c r="WQL3" s="163"/>
      <c r="WQM3" s="163"/>
      <c r="WQN3" s="163"/>
      <c r="WQO3" s="163"/>
      <c r="WQP3" s="163"/>
      <c r="WQQ3" s="163"/>
      <c r="WQR3" s="163"/>
      <c r="WQS3" s="163"/>
      <c r="WQT3" s="163"/>
      <c r="WQU3" s="163"/>
      <c r="WQV3" s="163"/>
      <c r="WQW3" s="163"/>
      <c r="WQX3" s="163"/>
      <c r="WQY3" s="163"/>
      <c r="WQZ3" s="163"/>
      <c r="WRA3" s="163"/>
      <c r="WRB3" s="163"/>
      <c r="WRC3" s="163"/>
      <c r="WRD3" s="163"/>
      <c r="WRE3" s="163"/>
      <c r="WRF3" s="163"/>
      <c r="WRG3" s="163"/>
      <c r="WRH3" s="163"/>
      <c r="WRI3" s="163"/>
      <c r="WRJ3" s="163"/>
      <c r="WRK3" s="163"/>
      <c r="WRL3" s="163"/>
      <c r="WRM3" s="163"/>
      <c r="WRN3" s="163"/>
      <c r="WRO3" s="163"/>
      <c r="WRP3" s="163"/>
      <c r="WRQ3" s="163"/>
      <c r="WRR3" s="163"/>
      <c r="WRS3" s="163"/>
      <c r="WRT3" s="163"/>
      <c r="WRU3" s="163"/>
      <c r="WRV3" s="163"/>
      <c r="WRW3" s="163"/>
      <c r="WRX3" s="163"/>
      <c r="WRY3" s="163"/>
      <c r="WRZ3" s="163"/>
      <c r="WSA3" s="163"/>
      <c r="WSB3" s="163"/>
      <c r="WSC3" s="163"/>
      <c r="WSD3" s="163"/>
      <c r="WSE3" s="163"/>
      <c r="WSF3" s="163"/>
      <c r="WSG3" s="163"/>
      <c r="WSH3" s="163"/>
      <c r="WSI3" s="163"/>
      <c r="WSJ3" s="163"/>
      <c r="WSK3" s="163"/>
      <c r="WSL3" s="163"/>
      <c r="WSM3" s="163"/>
      <c r="WSN3" s="163"/>
      <c r="WSO3" s="163"/>
      <c r="WSP3" s="163"/>
      <c r="WSQ3" s="163"/>
      <c r="WSR3" s="163"/>
      <c r="WSS3" s="163"/>
      <c r="WST3" s="163"/>
      <c r="WSU3" s="163"/>
      <c r="WSV3" s="163"/>
      <c r="WSW3" s="163"/>
      <c r="WSX3" s="163"/>
      <c r="WSY3" s="163"/>
      <c r="WSZ3" s="163"/>
      <c r="WTA3" s="163"/>
      <c r="WTB3" s="163"/>
      <c r="WTC3" s="163"/>
      <c r="WTD3" s="163"/>
      <c r="WTE3" s="163"/>
      <c r="WTF3" s="163"/>
      <c r="WTG3" s="163"/>
      <c r="WTH3" s="163"/>
      <c r="WTI3" s="163"/>
      <c r="WTJ3" s="163"/>
      <c r="WTK3" s="163"/>
      <c r="WTL3" s="163"/>
      <c r="WTM3" s="163"/>
      <c r="WTN3" s="163"/>
      <c r="WTO3" s="163"/>
      <c r="WTP3" s="163"/>
      <c r="WTQ3" s="163"/>
      <c r="WTR3" s="163"/>
      <c r="WTS3" s="163"/>
      <c r="WTT3" s="163"/>
      <c r="WTU3" s="163"/>
      <c r="WTV3" s="163"/>
      <c r="WTW3" s="163"/>
      <c r="WTX3" s="163"/>
      <c r="WTY3" s="163"/>
      <c r="WTZ3" s="163"/>
      <c r="WUA3" s="163"/>
      <c r="WUB3" s="163"/>
      <c r="WUC3" s="163"/>
      <c r="WUD3" s="163"/>
      <c r="WUE3" s="163"/>
      <c r="WUF3" s="163"/>
      <c r="WUG3" s="163"/>
      <c r="WUH3" s="163"/>
      <c r="WUI3" s="163"/>
      <c r="WUJ3" s="163"/>
      <c r="WUK3" s="163"/>
      <c r="WUL3" s="163"/>
      <c r="WUM3" s="163"/>
      <c r="WUN3" s="163"/>
      <c r="WUO3" s="163"/>
      <c r="WUP3" s="163"/>
      <c r="WUQ3" s="163"/>
      <c r="WUR3" s="163"/>
      <c r="WUS3" s="163"/>
      <c r="WUT3" s="163"/>
      <c r="WUU3" s="163"/>
      <c r="WUV3" s="163"/>
      <c r="WUW3" s="163"/>
      <c r="WUX3" s="163"/>
      <c r="WUY3" s="163"/>
      <c r="WUZ3" s="163"/>
      <c r="WVA3" s="163"/>
      <c r="WVB3" s="163"/>
      <c r="WVC3" s="163"/>
      <c r="WVD3" s="163"/>
      <c r="WVE3" s="163"/>
      <c r="WVF3" s="163"/>
      <c r="WVG3" s="163"/>
      <c r="WVH3" s="163"/>
      <c r="WVI3" s="163"/>
      <c r="WVJ3" s="163"/>
      <c r="WVK3" s="163"/>
      <c r="WVL3" s="163"/>
      <c r="WVM3" s="163"/>
      <c r="WVN3" s="163"/>
      <c r="WVO3" s="163"/>
      <c r="WVP3" s="163"/>
      <c r="WVQ3" s="163"/>
      <c r="WVR3" s="163"/>
      <c r="WVS3" s="163"/>
      <c r="WVT3" s="163"/>
      <c r="WVU3" s="163"/>
      <c r="WVV3" s="163"/>
      <c r="WVW3" s="163"/>
      <c r="WVX3" s="163"/>
      <c r="WVY3" s="163"/>
      <c r="WVZ3" s="163"/>
      <c r="WWA3" s="163"/>
      <c r="WWB3" s="163"/>
      <c r="WWC3" s="163"/>
      <c r="WWD3" s="163"/>
      <c r="WWE3" s="163"/>
      <c r="WWF3" s="163"/>
      <c r="WWG3" s="163"/>
      <c r="WWH3" s="163"/>
      <c r="WWI3" s="163"/>
      <c r="WWJ3" s="163"/>
      <c r="WWK3" s="163"/>
      <c r="WWL3" s="163"/>
      <c r="WWM3" s="163"/>
      <c r="WWN3" s="163"/>
      <c r="WWO3" s="163"/>
      <c r="WWP3" s="163"/>
      <c r="WWQ3" s="163"/>
      <c r="WWR3" s="163"/>
      <c r="WWS3" s="163"/>
      <c r="WWT3" s="163"/>
      <c r="WWU3" s="163"/>
      <c r="WWV3" s="163"/>
      <c r="WWW3" s="163"/>
      <c r="WWX3" s="163"/>
      <c r="WWY3" s="163"/>
      <c r="WWZ3" s="163"/>
      <c r="WXA3" s="163"/>
      <c r="WXB3" s="163"/>
      <c r="WXC3" s="163"/>
      <c r="WXD3" s="163"/>
      <c r="WXE3" s="163"/>
      <c r="WXF3" s="163"/>
      <c r="WXG3" s="163"/>
      <c r="WXH3" s="163"/>
      <c r="WXI3" s="163"/>
      <c r="WXJ3" s="163"/>
      <c r="WXK3" s="163"/>
      <c r="WXL3" s="163"/>
      <c r="WXM3" s="163"/>
      <c r="WXN3" s="163"/>
      <c r="WXO3" s="163"/>
      <c r="WXP3" s="163"/>
      <c r="WXQ3" s="163"/>
      <c r="WXR3" s="163"/>
      <c r="WXS3" s="163"/>
      <c r="WXT3" s="163"/>
      <c r="WXU3" s="163"/>
      <c r="WXV3" s="163"/>
      <c r="WXW3" s="163"/>
      <c r="WXX3" s="163"/>
      <c r="WXY3" s="163"/>
      <c r="WXZ3" s="163"/>
      <c r="WYA3" s="163"/>
      <c r="WYB3" s="163"/>
      <c r="WYC3" s="163"/>
      <c r="WYD3" s="163"/>
      <c r="WYE3" s="163"/>
      <c r="WYF3" s="163"/>
      <c r="WYG3" s="163"/>
      <c r="WYH3" s="163"/>
      <c r="WYI3" s="163"/>
      <c r="WYJ3" s="163"/>
      <c r="WYK3" s="163"/>
      <c r="WYL3" s="163"/>
      <c r="WYM3" s="163"/>
      <c r="WYN3" s="163"/>
      <c r="WYO3" s="163"/>
      <c r="WYP3" s="163"/>
      <c r="WYQ3" s="163"/>
      <c r="WYR3" s="163"/>
      <c r="WYS3" s="163"/>
      <c r="WYT3" s="163"/>
      <c r="WYU3" s="163"/>
      <c r="WYV3" s="163"/>
      <c r="WYW3" s="163"/>
      <c r="WYX3" s="163"/>
      <c r="WYY3" s="163"/>
      <c r="WYZ3" s="163"/>
      <c r="WZA3" s="163"/>
      <c r="WZB3" s="163"/>
      <c r="WZC3" s="163"/>
      <c r="WZD3" s="163"/>
      <c r="WZE3" s="163"/>
      <c r="WZF3" s="163"/>
      <c r="WZG3" s="163"/>
      <c r="WZH3" s="163"/>
      <c r="WZI3" s="163"/>
      <c r="WZJ3" s="163"/>
      <c r="WZK3" s="163"/>
      <c r="WZL3" s="163"/>
      <c r="WZM3" s="163"/>
      <c r="WZN3" s="163"/>
      <c r="WZO3" s="163"/>
      <c r="WZP3" s="163"/>
      <c r="WZQ3" s="163"/>
      <c r="WZR3" s="163"/>
      <c r="WZS3" s="163"/>
      <c r="WZT3" s="163"/>
      <c r="WZU3" s="163"/>
      <c r="WZV3" s="163"/>
      <c r="WZW3" s="163"/>
      <c r="WZX3" s="163"/>
      <c r="WZY3" s="163"/>
      <c r="WZZ3" s="163"/>
      <c r="XAA3" s="163"/>
      <c r="XAB3" s="163"/>
      <c r="XAC3" s="163"/>
      <c r="XAD3" s="163"/>
      <c r="XAE3" s="163"/>
      <c r="XAF3" s="163"/>
      <c r="XAG3" s="163"/>
      <c r="XAH3" s="163"/>
      <c r="XAI3" s="163"/>
      <c r="XAJ3" s="163"/>
      <c r="XAK3" s="163"/>
      <c r="XAL3" s="163"/>
      <c r="XAM3" s="163"/>
      <c r="XAN3" s="163"/>
      <c r="XAO3" s="163"/>
      <c r="XAP3" s="163"/>
      <c r="XAQ3" s="163"/>
      <c r="XAR3" s="163"/>
      <c r="XAS3" s="163"/>
      <c r="XAT3" s="163"/>
      <c r="XAU3" s="163"/>
      <c r="XAV3" s="163"/>
      <c r="XAW3" s="163"/>
      <c r="XAX3" s="163"/>
      <c r="XAY3" s="163"/>
      <c r="XAZ3" s="163"/>
      <c r="XBA3" s="163"/>
      <c r="XBB3" s="163"/>
      <c r="XBC3" s="163"/>
      <c r="XBD3" s="163"/>
      <c r="XBE3" s="163"/>
      <c r="XBF3" s="163"/>
      <c r="XBG3" s="163"/>
      <c r="XBH3" s="163"/>
      <c r="XBI3" s="163"/>
      <c r="XBJ3" s="163"/>
      <c r="XBK3" s="163"/>
      <c r="XBL3" s="163"/>
      <c r="XBM3" s="163"/>
      <c r="XBN3" s="163"/>
      <c r="XBO3" s="163"/>
      <c r="XBP3" s="163"/>
      <c r="XBQ3" s="163"/>
      <c r="XBR3" s="163"/>
      <c r="XBS3" s="163"/>
      <c r="XBT3" s="163"/>
      <c r="XBU3" s="163"/>
      <c r="XBV3" s="163"/>
      <c r="XBW3" s="163"/>
      <c r="XBX3" s="163"/>
      <c r="XBY3" s="163"/>
      <c r="XBZ3" s="163"/>
      <c r="XCA3" s="163"/>
      <c r="XCB3" s="163"/>
      <c r="XCC3" s="163"/>
      <c r="XCD3" s="163"/>
      <c r="XCE3" s="163"/>
      <c r="XCF3" s="163"/>
      <c r="XCG3" s="163"/>
      <c r="XCH3" s="163"/>
      <c r="XCI3" s="163"/>
      <c r="XCJ3" s="163"/>
      <c r="XCK3" s="163"/>
      <c r="XCL3" s="163"/>
      <c r="XCM3" s="163"/>
      <c r="XCN3" s="163"/>
      <c r="XCO3" s="163"/>
      <c r="XCP3" s="163"/>
      <c r="XCQ3" s="163"/>
      <c r="XCR3" s="163"/>
      <c r="XCS3" s="163"/>
      <c r="XCT3" s="163"/>
      <c r="XCU3" s="163"/>
      <c r="XCV3" s="163"/>
      <c r="XCW3" s="163"/>
      <c r="XCX3" s="163"/>
      <c r="XCY3" s="163"/>
      <c r="XCZ3" s="163"/>
      <c r="XDA3" s="163"/>
      <c r="XDB3" s="163"/>
      <c r="XDC3" s="163"/>
      <c r="XDD3" s="163"/>
      <c r="XDE3" s="163"/>
      <c r="XDF3" s="163"/>
      <c r="XDG3" s="163"/>
      <c r="XDH3" s="163"/>
      <c r="XDI3" s="163"/>
      <c r="XDJ3" s="163"/>
      <c r="XDK3" s="163"/>
      <c r="XDL3" s="163"/>
      <c r="XDM3" s="163"/>
      <c r="XDN3" s="163"/>
      <c r="XDO3" s="163"/>
      <c r="XDP3" s="163"/>
      <c r="XDQ3" s="163"/>
      <c r="XDR3" s="163"/>
      <c r="XDS3" s="163"/>
      <c r="XDT3" s="163"/>
      <c r="XDU3" s="163"/>
      <c r="XDV3" s="163"/>
      <c r="XDW3" s="163"/>
      <c r="XDX3" s="163"/>
      <c r="XDY3" s="163"/>
      <c r="XDZ3" s="163"/>
      <c r="XEA3" s="163"/>
      <c r="XEB3" s="163"/>
      <c r="XEC3" s="163"/>
      <c r="XED3" s="163"/>
      <c r="XEE3" s="163"/>
      <c r="XEF3" s="163"/>
      <c r="XEG3" s="163"/>
      <c r="XEH3" s="163"/>
      <c r="XEI3" s="163"/>
      <c r="XEJ3" s="163"/>
      <c r="XEK3" s="163"/>
      <c r="XEL3" s="163"/>
      <c r="XEM3" s="163"/>
      <c r="XEN3" s="163"/>
      <c r="XEO3" s="163"/>
      <c r="XEP3" s="163"/>
      <c r="XEQ3" s="163"/>
      <c r="XER3" s="163"/>
      <c r="XES3" s="163"/>
      <c r="XET3" s="163"/>
      <c r="XEU3" s="163"/>
    </row>
    <row r="4" s="134" customFormat="1" ht="39.9" customHeight="1" spans="1:7">
      <c r="A4" s="254" t="s">
        <v>1737</v>
      </c>
      <c r="B4" s="255" t="s">
        <v>1710</v>
      </c>
      <c r="C4" s="255" t="s">
        <v>2018</v>
      </c>
      <c r="D4" s="255" t="s">
        <v>2019</v>
      </c>
      <c r="E4" s="255" t="s">
        <v>2020</v>
      </c>
      <c r="F4" s="256" t="s">
        <v>2021</v>
      </c>
      <c r="G4" s="257" t="s">
        <v>2022</v>
      </c>
    </row>
    <row r="5" s="134" customFormat="1" ht="20.1" customHeight="1" spans="1:12">
      <c r="A5" s="146" t="s">
        <v>1709</v>
      </c>
      <c r="B5" s="147" t="s">
        <v>1715</v>
      </c>
      <c r="C5" s="148">
        <f>SUM(C6:C25)</f>
        <v>0</v>
      </c>
      <c r="D5" s="148">
        <f>SUM(D6:D25)</f>
        <v>0</v>
      </c>
      <c r="E5" s="148">
        <f>SUM(E6:E25)</f>
        <v>0</v>
      </c>
      <c r="F5" s="149">
        <f>SUM(F6:F25)</f>
        <v>0</v>
      </c>
      <c r="G5" s="149">
        <f>SUM(G6:G25)</f>
        <v>0</v>
      </c>
      <c r="L5" s="162"/>
    </row>
    <row r="6" s="134" customFormat="1" ht="21.75" customHeight="1" spans="1:7">
      <c r="A6" s="150">
        <v>1</v>
      </c>
      <c r="B6" s="151" t="s">
        <v>1716</v>
      </c>
      <c r="C6" s="152"/>
      <c r="D6" s="258"/>
      <c r="E6" s="153"/>
      <c r="F6" s="259"/>
      <c r="G6" s="259"/>
    </row>
    <row r="7" s="134" customFormat="1" ht="21.75" customHeight="1" spans="1:7">
      <c r="A7" s="150">
        <v>2</v>
      </c>
      <c r="B7" s="151" t="s">
        <v>1717</v>
      </c>
      <c r="C7" s="152"/>
      <c r="D7" s="258"/>
      <c r="E7" s="153"/>
      <c r="F7" s="259"/>
      <c r="G7" s="259"/>
    </row>
    <row r="8" s="134" customFormat="1" ht="21.75" customHeight="1" spans="1:7">
      <c r="A8" s="150">
        <v>3</v>
      </c>
      <c r="B8" s="151" t="s">
        <v>1718</v>
      </c>
      <c r="C8" s="152"/>
      <c r="D8" s="258"/>
      <c r="E8" s="153"/>
      <c r="F8" s="259"/>
      <c r="G8" s="259"/>
    </row>
    <row r="9" s="134" customFormat="1" ht="21.75" customHeight="1" spans="1:7">
      <c r="A9" s="150">
        <v>4</v>
      </c>
      <c r="B9" s="151" t="s">
        <v>1719</v>
      </c>
      <c r="C9" s="152"/>
      <c r="D9" s="258"/>
      <c r="E9" s="153"/>
      <c r="F9" s="259"/>
      <c r="G9" s="259"/>
    </row>
    <row r="10" s="134" customFormat="1" ht="21.75" customHeight="1" spans="1:7">
      <c r="A10" s="150">
        <v>5</v>
      </c>
      <c r="B10" s="151" t="s">
        <v>1720</v>
      </c>
      <c r="C10" s="152"/>
      <c r="D10" s="258"/>
      <c r="E10" s="153"/>
      <c r="F10" s="259"/>
      <c r="G10" s="259"/>
    </row>
    <row r="11" s="134" customFormat="1" ht="21.75" customHeight="1" spans="1:7">
      <c r="A11" s="150">
        <v>6</v>
      </c>
      <c r="B11" s="151" t="s">
        <v>1721</v>
      </c>
      <c r="C11" s="152"/>
      <c r="D11" s="258"/>
      <c r="E11" s="153"/>
      <c r="F11" s="259"/>
      <c r="G11" s="259"/>
    </row>
    <row r="12" s="134" customFormat="1" ht="21.75" customHeight="1" spans="1:7">
      <c r="A12" s="150">
        <v>7</v>
      </c>
      <c r="B12" s="151" t="s">
        <v>1722</v>
      </c>
      <c r="C12" s="152"/>
      <c r="D12" s="258"/>
      <c r="E12" s="153"/>
      <c r="F12" s="259"/>
      <c r="G12" s="259"/>
    </row>
    <row r="13" s="134" customFormat="1" ht="21.75" customHeight="1" spans="1:7">
      <c r="A13" s="150">
        <v>8</v>
      </c>
      <c r="B13" s="151" t="s">
        <v>1723</v>
      </c>
      <c r="C13" s="152"/>
      <c r="D13" s="258"/>
      <c r="E13" s="153"/>
      <c r="F13" s="259"/>
      <c r="G13" s="259"/>
    </row>
    <row r="14" s="134" customFormat="1" ht="21.75" customHeight="1" spans="1:7">
      <c r="A14" s="150">
        <v>9</v>
      </c>
      <c r="B14" s="151" t="s">
        <v>1724</v>
      </c>
      <c r="C14" s="152"/>
      <c r="D14" s="258"/>
      <c r="E14" s="153"/>
      <c r="F14" s="259"/>
      <c r="G14" s="259"/>
    </row>
    <row r="15" s="134" customFormat="1" ht="21.75" customHeight="1" spans="1:7">
      <c r="A15" s="150">
        <v>10</v>
      </c>
      <c r="B15" s="151" t="s">
        <v>1725</v>
      </c>
      <c r="C15" s="152"/>
      <c r="D15" s="258"/>
      <c r="E15" s="153"/>
      <c r="F15" s="259"/>
      <c r="G15" s="259"/>
    </row>
    <row r="16" s="134" customFormat="1" ht="21.75" customHeight="1" spans="1:7">
      <c r="A16" s="150">
        <v>11</v>
      </c>
      <c r="B16" s="151" t="s">
        <v>1726</v>
      </c>
      <c r="C16" s="152"/>
      <c r="D16" s="258"/>
      <c r="E16" s="153"/>
      <c r="F16" s="259"/>
      <c r="G16" s="259"/>
    </row>
    <row r="17" s="134" customFormat="1" ht="21.75" customHeight="1" spans="1:7">
      <c r="A17" s="150">
        <v>12</v>
      </c>
      <c r="B17" s="151" t="s">
        <v>1727</v>
      </c>
      <c r="C17" s="152"/>
      <c r="D17" s="258"/>
      <c r="E17" s="153"/>
      <c r="F17" s="259"/>
      <c r="G17" s="259"/>
    </row>
    <row r="18" s="134" customFormat="1" ht="21.75" customHeight="1" spans="1:7">
      <c r="A18" s="150">
        <v>13</v>
      </c>
      <c r="B18" s="151" t="s">
        <v>1728</v>
      </c>
      <c r="C18" s="152"/>
      <c r="D18" s="258"/>
      <c r="E18" s="153"/>
      <c r="F18" s="259"/>
      <c r="G18" s="259"/>
    </row>
    <row r="19" s="134" customFormat="1" ht="21.75" customHeight="1" spans="1:7">
      <c r="A19" s="150">
        <v>14</v>
      </c>
      <c r="B19" s="151" t="s">
        <v>1729</v>
      </c>
      <c r="C19" s="152"/>
      <c r="D19" s="258"/>
      <c r="E19" s="153"/>
      <c r="F19" s="259"/>
      <c r="G19" s="259"/>
    </row>
    <row r="20" s="134" customFormat="1" ht="21.75" customHeight="1" spans="1:7">
      <c r="A20" s="150">
        <v>15</v>
      </c>
      <c r="B20" s="151" t="s">
        <v>1730</v>
      </c>
      <c r="C20" s="152"/>
      <c r="D20" s="258"/>
      <c r="E20" s="153"/>
      <c r="F20" s="259"/>
      <c r="G20" s="259"/>
    </row>
    <row r="21" s="134" customFormat="1" ht="21.75" customHeight="1" spans="1:7">
      <c r="A21" s="150">
        <v>16</v>
      </c>
      <c r="B21" s="151" t="s">
        <v>1731</v>
      </c>
      <c r="C21" s="152"/>
      <c r="D21" s="258"/>
      <c r="E21" s="153"/>
      <c r="F21" s="259"/>
      <c r="G21" s="259"/>
    </row>
    <row r="22" s="134" customFormat="1" ht="21.75" customHeight="1" spans="1:7">
      <c r="A22" s="150">
        <v>17</v>
      </c>
      <c r="B22" s="151" t="s">
        <v>1732</v>
      </c>
      <c r="C22" s="152"/>
      <c r="D22" s="258"/>
      <c r="E22" s="153"/>
      <c r="F22" s="259"/>
      <c r="G22" s="259"/>
    </row>
    <row r="23" s="134" customFormat="1" ht="21.75" customHeight="1" spans="1:7">
      <c r="A23" s="150">
        <v>18</v>
      </c>
      <c r="B23" s="151" t="s">
        <v>1733</v>
      </c>
      <c r="C23" s="152"/>
      <c r="D23" s="258"/>
      <c r="E23" s="153"/>
      <c r="F23" s="259"/>
      <c r="G23" s="259"/>
    </row>
    <row r="24" s="134" customFormat="1" ht="21.75" customHeight="1" spans="1:7">
      <c r="A24" s="150">
        <v>19</v>
      </c>
      <c r="B24" s="151" t="s">
        <v>1734</v>
      </c>
      <c r="C24" s="152"/>
      <c r="D24" s="258"/>
      <c r="E24" s="153"/>
      <c r="F24" s="259"/>
      <c r="G24" s="259"/>
    </row>
    <row r="25" s="134" customFormat="1" ht="21.75" customHeight="1" spans="1:7">
      <c r="A25" s="156"/>
      <c r="B25" s="157"/>
      <c r="C25" s="158"/>
      <c r="D25" s="260"/>
      <c r="E25" s="159"/>
      <c r="F25" s="160"/>
      <c r="G25" s="160"/>
    </row>
    <row r="26" ht="36" customHeight="1" spans="1:16375">
      <c r="A26" s="161" t="s">
        <v>2023</v>
      </c>
      <c r="B26" s="161"/>
      <c r="C26" s="161"/>
      <c r="D26" s="161"/>
      <c r="E26" s="161"/>
      <c r="F26" s="161"/>
      <c r="G26" s="161"/>
      <c r="H26" s="134"/>
      <c r="I26" s="134"/>
      <c r="J26" s="134"/>
      <c r="K26" s="134"/>
      <c r="L26" s="134"/>
      <c r="M26" s="134"/>
      <c r="N26" s="134"/>
      <c r="O26" s="134"/>
      <c r="P26" s="134"/>
      <c r="Q26" s="134"/>
      <c r="R26" s="134"/>
      <c r="S26" s="134"/>
      <c r="T26" s="134"/>
      <c r="U26" s="134"/>
      <c r="V26" s="134"/>
      <c r="W26" s="134"/>
      <c r="X26" s="134"/>
      <c r="Y26" s="134"/>
      <c r="Z26" s="134"/>
      <c r="AA26" s="134"/>
      <c r="AB26" s="134"/>
      <c r="AC26" s="134"/>
      <c r="AD26" s="134"/>
      <c r="AE26" s="134"/>
      <c r="AF26" s="134"/>
      <c r="AG26" s="134"/>
      <c r="AH26" s="134"/>
      <c r="AI26" s="134"/>
      <c r="AJ26" s="134"/>
      <c r="AK26" s="134"/>
      <c r="AL26" s="134"/>
      <c r="AM26" s="134"/>
      <c r="AN26" s="134"/>
      <c r="AO26" s="134"/>
      <c r="AP26" s="134"/>
      <c r="AQ26" s="134"/>
      <c r="AR26" s="134"/>
      <c r="AS26" s="134"/>
      <c r="AT26" s="134"/>
      <c r="AU26" s="134"/>
      <c r="AV26" s="134"/>
      <c r="AW26" s="134"/>
      <c r="AX26" s="134"/>
      <c r="AY26" s="134"/>
      <c r="AZ26" s="134"/>
      <c r="BA26" s="134"/>
      <c r="BB26" s="134"/>
      <c r="BC26" s="134"/>
      <c r="BD26" s="134"/>
      <c r="BE26" s="134"/>
      <c r="BF26" s="134"/>
      <c r="BG26" s="134"/>
      <c r="BH26" s="134"/>
      <c r="BI26" s="134"/>
      <c r="BJ26" s="134"/>
      <c r="BK26" s="134"/>
      <c r="BL26" s="134"/>
      <c r="BM26" s="134"/>
      <c r="BN26" s="134"/>
      <c r="BO26" s="134"/>
      <c r="BP26" s="134"/>
      <c r="BQ26" s="134"/>
      <c r="BR26" s="134"/>
      <c r="BS26" s="134"/>
      <c r="BT26" s="134"/>
      <c r="BU26" s="134"/>
      <c r="BV26" s="134"/>
      <c r="BW26" s="134"/>
      <c r="BX26" s="134"/>
      <c r="BY26" s="134"/>
      <c r="BZ26" s="134"/>
      <c r="CA26" s="134"/>
      <c r="CB26" s="134"/>
      <c r="CC26" s="134"/>
      <c r="CD26" s="134"/>
      <c r="CE26" s="134"/>
      <c r="CF26" s="134"/>
      <c r="CG26" s="134"/>
      <c r="CH26" s="134"/>
      <c r="CI26" s="134"/>
      <c r="CJ26" s="134"/>
      <c r="CK26" s="134"/>
      <c r="CL26" s="134"/>
      <c r="CM26" s="134"/>
      <c r="CN26" s="134"/>
      <c r="CO26" s="134"/>
      <c r="CP26" s="134"/>
      <c r="CQ26" s="134"/>
      <c r="CR26" s="134"/>
      <c r="CS26" s="134"/>
      <c r="CT26" s="134"/>
      <c r="CU26" s="134"/>
      <c r="CV26" s="134"/>
      <c r="CW26" s="134"/>
      <c r="CX26" s="134"/>
      <c r="CY26" s="134"/>
      <c r="CZ26" s="134"/>
      <c r="DA26" s="134"/>
      <c r="DB26" s="134"/>
      <c r="DC26" s="134"/>
      <c r="DD26" s="134"/>
      <c r="DE26" s="134"/>
      <c r="DF26" s="134"/>
      <c r="DG26" s="134"/>
      <c r="DH26" s="134"/>
      <c r="DI26" s="134"/>
      <c r="DJ26" s="134"/>
      <c r="DK26" s="134"/>
      <c r="DL26" s="134"/>
      <c r="DM26" s="134"/>
      <c r="DN26" s="134"/>
      <c r="DO26" s="134"/>
      <c r="DP26" s="134"/>
      <c r="DQ26" s="134"/>
      <c r="DR26" s="134"/>
      <c r="DS26" s="134"/>
      <c r="DT26" s="134"/>
      <c r="DU26" s="134"/>
      <c r="DV26" s="134"/>
      <c r="DW26" s="134"/>
      <c r="DX26" s="134"/>
      <c r="DY26" s="134"/>
      <c r="DZ26" s="134"/>
      <c r="EA26" s="134"/>
      <c r="EB26" s="134"/>
      <c r="EC26" s="134"/>
      <c r="ED26" s="134"/>
      <c r="EE26" s="134"/>
      <c r="EF26" s="134"/>
      <c r="EG26" s="134"/>
      <c r="EH26" s="134"/>
      <c r="EI26" s="134"/>
      <c r="EJ26" s="134"/>
      <c r="EK26" s="134"/>
      <c r="EL26" s="134"/>
      <c r="EM26" s="134"/>
      <c r="EN26" s="134"/>
      <c r="EO26" s="134"/>
      <c r="EP26" s="134"/>
      <c r="EQ26" s="134"/>
      <c r="ER26" s="134"/>
      <c r="ES26" s="134"/>
      <c r="ET26" s="134"/>
      <c r="EU26" s="134"/>
      <c r="EV26" s="134"/>
      <c r="EW26" s="134"/>
      <c r="EX26" s="134"/>
      <c r="EY26" s="134"/>
      <c r="EZ26" s="134"/>
      <c r="FA26" s="134"/>
      <c r="FB26" s="134"/>
      <c r="FC26" s="134"/>
      <c r="FD26" s="134"/>
      <c r="FE26" s="134"/>
      <c r="FF26" s="134"/>
      <c r="FG26" s="134"/>
      <c r="FH26" s="134"/>
      <c r="FI26" s="134"/>
      <c r="FJ26" s="134"/>
      <c r="FK26" s="134"/>
      <c r="FL26" s="134"/>
      <c r="FM26" s="134"/>
      <c r="FN26" s="134"/>
      <c r="FO26" s="134"/>
      <c r="FP26" s="134"/>
      <c r="FQ26" s="134"/>
      <c r="FR26" s="134"/>
      <c r="FS26" s="134"/>
      <c r="FT26" s="134"/>
      <c r="FU26" s="134"/>
      <c r="FV26" s="134"/>
      <c r="FW26" s="134"/>
      <c r="FX26" s="134"/>
      <c r="FY26" s="134"/>
      <c r="FZ26" s="134"/>
      <c r="GA26" s="134"/>
      <c r="GB26" s="134"/>
      <c r="GC26" s="134"/>
      <c r="GD26" s="134"/>
      <c r="GE26" s="134"/>
      <c r="GF26" s="134"/>
      <c r="GG26" s="134"/>
      <c r="GH26" s="134"/>
      <c r="GI26" s="134"/>
      <c r="GJ26" s="134"/>
      <c r="GK26" s="134"/>
      <c r="GL26" s="134"/>
      <c r="GM26" s="134"/>
      <c r="GN26" s="134"/>
      <c r="GO26" s="134"/>
      <c r="GP26" s="134"/>
      <c r="GQ26" s="134"/>
      <c r="GR26" s="134"/>
      <c r="GS26" s="134"/>
      <c r="GT26" s="134"/>
      <c r="GU26" s="134"/>
      <c r="GV26" s="134"/>
      <c r="GW26" s="134"/>
      <c r="GX26" s="134"/>
      <c r="GY26" s="134"/>
      <c r="GZ26" s="134"/>
      <c r="HA26" s="134"/>
      <c r="HB26" s="134"/>
      <c r="HC26" s="134"/>
      <c r="HD26" s="134"/>
      <c r="HE26" s="134"/>
      <c r="HF26" s="134"/>
      <c r="HG26" s="134"/>
      <c r="HH26" s="134"/>
      <c r="HI26" s="134"/>
      <c r="HJ26" s="134"/>
      <c r="HK26" s="134"/>
      <c r="HL26" s="134"/>
      <c r="HM26" s="134"/>
      <c r="HN26" s="134"/>
      <c r="HO26" s="134"/>
      <c r="HP26" s="134"/>
      <c r="HQ26" s="134"/>
      <c r="HR26" s="134"/>
      <c r="HS26" s="134"/>
      <c r="HT26" s="134"/>
      <c r="HU26" s="134"/>
      <c r="HV26" s="134"/>
      <c r="HW26" s="134"/>
      <c r="HX26" s="134"/>
      <c r="HY26" s="134"/>
      <c r="HZ26" s="163"/>
      <c r="IA26" s="163"/>
      <c r="IB26" s="163"/>
      <c r="IC26" s="163"/>
      <c r="ID26" s="163"/>
      <c r="IE26" s="163"/>
      <c r="IF26" s="163"/>
      <c r="IG26" s="163"/>
      <c r="IH26" s="163"/>
      <c r="II26" s="163"/>
      <c r="IJ26" s="163"/>
      <c r="IK26" s="163"/>
      <c r="IL26" s="163"/>
      <c r="IM26" s="163"/>
      <c r="IN26" s="163"/>
      <c r="IO26" s="163"/>
      <c r="IP26" s="163"/>
      <c r="IQ26" s="163"/>
      <c r="IR26" s="163"/>
      <c r="IS26" s="163"/>
      <c r="IT26" s="163"/>
      <c r="IU26" s="163"/>
      <c r="IV26" s="163"/>
      <c r="IW26" s="163"/>
      <c r="IX26" s="163"/>
      <c r="IY26" s="163"/>
      <c r="IZ26" s="163"/>
      <c r="JA26" s="163"/>
      <c r="JB26" s="163"/>
      <c r="JC26" s="163"/>
      <c r="JD26" s="163"/>
      <c r="JE26" s="163"/>
      <c r="JF26" s="163"/>
      <c r="JG26" s="163"/>
      <c r="JH26" s="163"/>
      <c r="JI26" s="163"/>
      <c r="JJ26" s="163"/>
      <c r="JK26" s="163"/>
      <c r="JL26" s="163"/>
      <c r="JM26" s="163"/>
      <c r="JN26" s="163"/>
      <c r="JO26" s="163"/>
      <c r="JP26" s="163"/>
      <c r="JQ26" s="163"/>
      <c r="JR26" s="163"/>
      <c r="JS26" s="163"/>
      <c r="JT26" s="163"/>
      <c r="JU26" s="163"/>
      <c r="JV26" s="163"/>
      <c r="JW26" s="163"/>
      <c r="JX26" s="163"/>
      <c r="JY26" s="163"/>
      <c r="JZ26" s="163"/>
      <c r="KA26" s="163"/>
      <c r="KB26" s="163"/>
      <c r="KC26" s="163"/>
      <c r="KD26" s="163"/>
      <c r="KE26" s="163"/>
      <c r="KF26" s="163"/>
      <c r="KG26" s="163"/>
      <c r="KH26" s="163"/>
      <c r="KI26" s="163"/>
      <c r="KJ26" s="163"/>
      <c r="KK26" s="163"/>
      <c r="KL26" s="163"/>
      <c r="KM26" s="163"/>
      <c r="KN26" s="163"/>
      <c r="KO26" s="163"/>
      <c r="KP26" s="163"/>
      <c r="KQ26" s="163"/>
      <c r="KR26" s="163"/>
      <c r="KS26" s="163"/>
      <c r="KT26" s="163"/>
      <c r="KU26" s="163"/>
      <c r="KV26" s="163"/>
      <c r="KW26" s="163"/>
      <c r="KX26" s="163"/>
      <c r="KY26" s="163"/>
      <c r="KZ26" s="163"/>
      <c r="LA26" s="163"/>
      <c r="LB26" s="163"/>
      <c r="LC26" s="163"/>
      <c r="LD26" s="163"/>
      <c r="LE26" s="163"/>
      <c r="LF26" s="163"/>
      <c r="LG26" s="163"/>
      <c r="LH26" s="163"/>
      <c r="LI26" s="163"/>
      <c r="LJ26" s="163"/>
      <c r="LK26" s="163"/>
      <c r="LL26" s="163"/>
      <c r="LM26" s="163"/>
      <c r="LN26" s="163"/>
      <c r="LO26" s="163"/>
      <c r="LP26" s="163"/>
      <c r="LQ26" s="163"/>
      <c r="LR26" s="163"/>
      <c r="LS26" s="163"/>
      <c r="LT26" s="163"/>
      <c r="LU26" s="163"/>
      <c r="LV26" s="163"/>
      <c r="LW26" s="163"/>
      <c r="LX26" s="163"/>
      <c r="LY26" s="163"/>
      <c r="LZ26" s="163"/>
      <c r="MA26" s="163"/>
      <c r="MB26" s="163"/>
      <c r="MC26" s="163"/>
      <c r="MD26" s="163"/>
      <c r="ME26" s="163"/>
      <c r="MF26" s="163"/>
      <c r="MG26" s="163"/>
      <c r="MH26" s="163"/>
      <c r="MI26" s="163"/>
      <c r="MJ26" s="163"/>
      <c r="MK26" s="163"/>
      <c r="ML26" s="163"/>
      <c r="MM26" s="163"/>
      <c r="MN26" s="163"/>
      <c r="MO26" s="163"/>
      <c r="MP26" s="163"/>
      <c r="MQ26" s="163"/>
      <c r="MR26" s="163"/>
      <c r="MS26" s="163"/>
      <c r="MT26" s="163"/>
      <c r="MU26" s="163"/>
      <c r="MV26" s="163"/>
      <c r="MW26" s="163"/>
      <c r="MX26" s="163"/>
      <c r="MY26" s="163"/>
      <c r="MZ26" s="163"/>
      <c r="NA26" s="163"/>
      <c r="NB26" s="163"/>
      <c r="NC26" s="163"/>
      <c r="ND26" s="163"/>
      <c r="NE26" s="163"/>
      <c r="NF26" s="163"/>
      <c r="NG26" s="163"/>
      <c r="NH26" s="163"/>
      <c r="NI26" s="163"/>
      <c r="NJ26" s="163"/>
      <c r="NK26" s="163"/>
      <c r="NL26" s="163"/>
      <c r="NM26" s="163"/>
      <c r="NN26" s="163"/>
      <c r="NO26" s="163"/>
      <c r="NP26" s="163"/>
      <c r="NQ26" s="163"/>
      <c r="NR26" s="163"/>
      <c r="NS26" s="163"/>
      <c r="NT26" s="163"/>
      <c r="NU26" s="163"/>
      <c r="NV26" s="163"/>
      <c r="NW26" s="163"/>
      <c r="NX26" s="163"/>
      <c r="NY26" s="163"/>
      <c r="NZ26" s="163"/>
      <c r="OA26" s="163"/>
      <c r="OB26" s="163"/>
      <c r="OC26" s="163"/>
      <c r="OD26" s="163"/>
      <c r="OE26" s="163"/>
      <c r="OF26" s="163"/>
      <c r="OG26" s="163"/>
      <c r="OH26" s="163"/>
      <c r="OI26" s="163"/>
      <c r="OJ26" s="163"/>
      <c r="OK26" s="163"/>
      <c r="OL26" s="163"/>
      <c r="OM26" s="163"/>
      <c r="ON26" s="163"/>
      <c r="OO26" s="163"/>
      <c r="OP26" s="163"/>
      <c r="OQ26" s="163"/>
      <c r="OR26" s="163"/>
      <c r="OS26" s="163"/>
      <c r="OT26" s="163"/>
      <c r="OU26" s="163"/>
      <c r="OV26" s="163"/>
      <c r="OW26" s="163"/>
      <c r="OX26" s="163"/>
      <c r="OY26" s="163"/>
      <c r="OZ26" s="163"/>
      <c r="PA26" s="163"/>
      <c r="PB26" s="163"/>
      <c r="PC26" s="163"/>
      <c r="PD26" s="163"/>
      <c r="PE26" s="163"/>
      <c r="PF26" s="163"/>
      <c r="PG26" s="163"/>
      <c r="PH26" s="163"/>
      <c r="PI26" s="163"/>
      <c r="PJ26" s="163"/>
      <c r="PK26" s="163"/>
      <c r="PL26" s="163"/>
      <c r="PM26" s="163"/>
      <c r="PN26" s="163"/>
      <c r="PO26" s="163"/>
      <c r="PP26" s="163"/>
      <c r="PQ26" s="163"/>
      <c r="PR26" s="163"/>
      <c r="PS26" s="163"/>
      <c r="PT26" s="163"/>
      <c r="PU26" s="163"/>
      <c r="PV26" s="163"/>
      <c r="PW26" s="163"/>
      <c r="PX26" s="163"/>
      <c r="PY26" s="163"/>
      <c r="PZ26" s="163"/>
      <c r="QA26" s="163"/>
      <c r="QB26" s="163"/>
      <c r="QC26" s="163"/>
      <c r="QD26" s="163"/>
      <c r="QE26" s="163"/>
      <c r="QF26" s="163"/>
      <c r="QG26" s="163"/>
      <c r="QH26" s="163"/>
      <c r="QI26" s="163"/>
      <c r="QJ26" s="163"/>
      <c r="QK26" s="163"/>
      <c r="QL26" s="163"/>
      <c r="QM26" s="163"/>
      <c r="QN26" s="163"/>
      <c r="QO26" s="163"/>
      <c r="QP26" s="163"/>
      <c r="QQ26" s="163"/>
      <c r="QR26" s="163"/>
      <c r="QS26" s="163"/>
      <c r="QT26" s="163"/>
      <c r="QU26" s="163"/>
      <c r="QV26" s="163"/>
      <c r="QW26" s="163"/>
      <c r="QX26" s="163"/>
      <c r="QY26" s="163"/>
      <c r="QZ26" s="163"/>
      <c r="RA26" s="163"/>
      <c r="RB26" s="163"/>
      <c r="RC26" s="163"/>
      <c r="RD26" s="163"/>
      <c r="RE26" s="163"/>
      <c r="RF26" s="163"/>
      <c r="RG26" s="163"/>
      <c r="RH26" s="163"/>
      <c r="RI26" s="163"/>
      <c r="RJ26" s="163"/>
      <c r="RK26" s="163"/>
      <c r="RL26" s="163"/>
      <c r="RM26" s="163"/>
      <c r="RN26" s="163"/>
      <c r="RO26" s="163"/>
      <c r="RP26" s="163"/>
      <c r="RQ26" s="163"/>
      <c r="RR26" s="163"/>
      <c r="RS26" s="163"/>
      <c r="RT26" s="163"/>
      <c r="RU26" s="163"/>
      <c r="RV26" s="163"/>
      <c r="RW26" s="163"/>
      <c r="RX26" s="163"/>
      <c r="RY26" s="163"/>
      <c r="RZ26" s="163"/>
      <c r="SA26" s="163"/>
      <c r="SB26" s="163"/>
      <c r="SC26" s="163"/>
      <c r="SD26" s="163"/>
      <c r="SE26" s="163"/>
      <c r="SF26" s="163"/>
      <c r="SG26" s="163"/>
      <c r="SH26" s="163"/>
      <c r="SI26" s="163"/>
      <c r="SJ26" s="163"/>
      <c r="SK26" s="163"/>
      <c r="SL26" s="163"/>
      <c r="SM26" s="163"/>
      <c r="SN26" s="163"/>
      <c r="SO26" s="163"/>
      <c r="SP26" s="163"/>
      <c r="SQ26" s="163"/>
      <c r="SR26" s="163"/>
      <c r="SS26" s="163"/>
      <c r="ST26" s="163"/>
      <c r="SU26" s="163"/>
      <c r="SV26" s="163"/>
      <c r="SW26" s="163"/>
      <c r="SX26" s="163"/>
      <c r="SY26" s="163"/>
      <c r="SZ26" s="163"/>
      <c r="TA26" s="163"/>
      <c r="TB26" s="163"/>
      <c r="TC26" s="163"/>
      <c r="TD26" s="163"/>
      <c r="TE26" s="163"/>
      <c r="TF26" s="163"/>
      <c r="TG26" s="163"/>
      <c r="TH26" s="163"/>
      <c r="TI26" s="163"/>
      <c r="TJ26" s="163"/>
      <c r="TK26" s="163"/>
      <c r="TL26" s="163"/>
      <c r="TM26" s="163"/>
      <c r="TN26" s="163"/>
      <c r="TO26" s="163"/>
      <c r="TP26" s="163"/>
      <c r="TQ26" s="163"/>
      <c r="TR26" s="163"/>
      <c r="TS26" s="163"/>
      <c r="TT26" s="163"/>
      <c r="TU26" s="163"/>
      <c r="TV26" s="163"/>
      <c r="TW26" s="163"/>
      <c r="TX26" s="163"/>
      <c r="TY26" s="163"/>
      <c r="TZ26" s="163"/>
      <c r="UA26" s="163"/>
      <c r="UB26" s="163"/>
      <c r="UC26" s="163"/>
      <c r="UD26" s="163"/>
      <c r="UE26" s="163"/>
      <c r="UF26" s="163"/>
      <c r="UG26" s="163"/>
      <c r="UH26" s="163"/>
      <c r="UI26" s="163"/>
      <c r="UJ26" s="163"/>
      <c r="UK26" s="163"/>
      <c r="UL26" s="163"/>
      <c r="UM26" s="163"/>
      <c r="UN26" s="163"/>
      <c r="UO26" s="163"/>
      <c r="UP26" s="163"/>
      <c r="UQ26" s="163"/>
      <c r="UR26" s="163"/>
      <c r="US26" s="163"/>
      <c r="UT26" s="163"/>
      <c r="UU26" s="163"/>
      <c r="UV26" s="163"/>
      <c r="UW26" s="163"/>
      <c r="UX26" s="163"/>
      <c r="UY26" s="163"/>
      <c r="UZ26" s="163"/>
      <c r="VA26" s="163"/>
      <c r="VB26" s="163"/>
      <c r="VC26" s="163"/>
      <c r="VD26" s="163"/>
      <c r="VE26" s="163"/>
      <c r="VF26" s="163"/>
      <c r="VG26" s="163"/>
      <c r="VH26" s="163"/>
      <c r="VI26" s="163"/>
      <c r="VJ26" s="163"/>
      <c r="VK26" s="163"/>
      <c r="VL26" s="163"/>
      <c r="VM26" s="163"/>
      <c r="VN26" s="163"/>
      <c r="VO26" s="163"/>
      <c r="VP26" s="163"/>
      <c r="VQ26" s="163"/>
      <c r="VR26" s="163"/>
      <c r="VS26" s="163"/>
      <c r="VT26" s="163"/>
      <c r="VU26" s="163"/>
      <c r="VV26" s="163"/>
      <c r="VW26" s="163"/>
      <c r="VX26" s="163"/>
      <c r="VY26" s="163"/>
      <c r="VZ26" s="163"/>
      <c r="WA26" s="163"/>
      <c r="WB26" s="163"/>
      <c r="WC26" s="163"/>
      <c r="WD26" s="163"/>
      <c r="WE26" s="163"/>
      <c r="WF26" s="163"/>
      <c r="WG26" s="163"/>
      <c r="WH26" s="163"/>
      <c r="WI26" s="163"/>
      <c r="WJ26" s="163"/>
      <c r="WK26" s="163"/>
      <c r="WL26" s="163"/>
      <c r="WM26" s="163"/>
      <c r="WN26" s="163"/>
      <c r="WO26" s="163"/>
      <c r="WP26" s="163"/>
      <c r="WQ26" s="163"/>
      <c r="WR26" s="163"/>
      <c r="WS26" s="163"/>
      <c r="WT26" s="163"/>
      <c r="WU26" s="163"/>
      <c r="WV26" s="163"/>
      <c r="WW26" s="163"/>
      <c r="WX26" s="163"/>
      <c r="WY26" s="163"/>
      <c r="WZ26" s="163"/>
      <c r="XA26" s="163"/>
      <c r="XB26" s="163"/>
      <c r="XC26" s="163"/>
      <c r="XD26" s="163"/>
      <c r="XE26" s="163"/>
      <c r="XF26" s="163"/>
      <c r="XG26" s="163"/>
      <c r="XH26" s="163"/>
      <c r="XI26" s="163"/>
      <c r="XJ26" s="163"/>
      <c r="XK26" s="163"/>
      <c r="XL26" s="163"/>
      <c r="XM26" s="163"/>
      <c r="XN26" s="163"/>
      <c r="XO26" s="163"/>
      <c r="XP26" s="163"/>
      <c r="XQ26" s="163"/>
      <c r="XR26" s="163"/>
      <c r="XS26" s="163"/>
      <c r="XT26" s="163"/>
      <c r="XU26" s="163"/>
      <c r="XV26" s="163"/>
      <c r="XW26" s="163"/>
      <c r="XX26" s="163"/>
      <c r="XY26" s="163"/>
      <c r="XZ26" s="163"/>
      <c r="YA26" s="163"/>
      <c r="YB26" s="163"/>
      <c r="YC26" s="163"/>
      <c r="YD26" s="163"/>
      <c r="YE26" s="163"/>
      <c r="YF26" s="163"/>
      <c r="YG26" s="163"/>
      <c r="YH26" s="163"/>
      <c r="YI26" s="163"/>
      <c r="YJ26" s="163"/>
      <c r="YK26" s="163"/>
      <c r="YL26" s="163"/>
      <c r="YM26" s="163"/>
      <c r="YN26" s="163"/>
      <c r="YO26" s="163"/>
      <c r="YP26" s="163"/>
      <c r="YQ26" s="163"/>
      <c r="YR26" s="163"/>
      <c r="YS26" s="163"/>
      <c r="YT26" s="163"/>
      <c r="YU26" s="163"/>
      <c r="YV26" s="163"/>
      <c r="YW26" s="163"/>
      <c r="YX26" s="163"/>
      <c r="YY26" s="163"/>
      <c r="YZ26" s="163"/>
      <c r="ZA26" s="163"/>
      <c r="ZB26" s="163"/>
      <c r="ZC26" s="163"/>
      <c r="ZD26" s="163"/>
      <c r="ZE26" s="163"/>
      <c r="ZF26" s="163"/>
      <c r="ZG26" s="163"/>
      <c r="ZH26" s="163"/>
      <c r="ZI26" s="163"/>
      <c r="ZJ26" s="163"/>
      <c r="ZK26" s="163"/>
      <c r="ZL26" s="163"/>
      <c r="ZM26" s="163"/>
      <c r="ZN26" s="163"/>
      <c r="ZO26" s="163"/>
      <c r="ZP26" s="163"/>
      <c r="ZQ26" s="163"/>
      <c r="ZR26" s="163"/>
      <c r="ZS26" s="163"/>
      <c r="ZT26" s="163"/>
      <c r="ZU26" s="163"/>
      <c r="ZV26" s="163"/>
      <c r="ZW26" s="163"/>
      <c r="ZX26" s="163"/>
      <c r="ZY26" s="163"/>
      <c r="ZZ26" s="163"/>
      <c r="AAA26" s="163"/>
      <c r="AAB26" s="163"/>
      <c r="AAC26" s="163"/>
      <c r="AAD26" s="163"/>
      <c r="AAE26" s="163"/>
      <c r="AAF26" s="163"/>
      <c r="AAG26" s="163"/>
      <c r="AAH26" s="163"/>
      <c r="AAI26" s="163"/>
      <c r="AAJ26" s="163"/>
      <c r="AAK26" s="163"/>
      <c r="AAL26" s="163"/>
      <c r="AAM26" s="163"/>
      <c r="AAN26" s="163"/>
      <c r="AAO26" s="163"/>
      <c r="AAP26" s="163"/>
      <c r="AAQ26" s="163"/>
      <c r="AAR26" s="163"/>
      <c r="AAS26" s="163"/>
      <c r="AAT26" s="163"/>
      <c r="AAU26" s="163"/>
      <c r="AAV26" s="163"/>
      <c r="AAW26" s="163"/>
      <c r="AAX26" s="163"/>
      <c r="AAY26" s="163"/>
      <c r="AAZ26" s="163"/>
      <c r="ABA26" s="163"/>
      <c r="ABB26" s="163"/>
      <c r="ABC26" s="163"/>
      <c r="ABD26" s="163"/>
      <c r="ABE26" s="163"/>
      <c r="ABF26" s="163"/>
      <c r="ABG26" s="163"/>
      <c r="ABH26" s="163"/>
      <c r="ABI26" s="163"/>
      <c r="ABJ26" s="163"/>
      <c r="ABK26" s="163"/>
      <c r="ABL26" s="163"/>
      <c r="ABM26" s="163"/>
      <c r="ABN26" s="163"/>
      <c r="ABO26" s="163"/>
      <c r="ABP26" s="163"/>
      <c r="ABQ26" s="163"/>
      <c r="ABR26" s="163"/>
      <c r="ABS26" s="163"/>
      <c r="ABT26" s="163"/>
      <c r="ABU26" s="163"/>
      <c r="ABV26" s="163"/>
      <c r="ABW26" s="163"/>
      <c r="ABX26" s="163"/>
      <c r="ABY26" s="163"/>
      <c r="ABZ26" s="163"/>
      <c r="ACA26" s="163"/>
      <c r="ACB26" s="163"/>
      <c r="ACC26" s="163"/>
      <c r="ACD26" s="163"/>
      <c r="ACE26" s="163"/>
      <c r="ACF26" s="163"/>
      <c r="ACG26" s="163"/>
      <c r="ACH26" s="163"/>
      <c r="ACI26" s="163"/>
      <c r="ACJ26" s="163"/>
      <c r="ACK26" s="163"/>
      <c r="ACL26" s="163"/>
      <c r="ACM26" s="163"/>
      <c r="ACN26" s="163"/>
      <c r="ACO26" s="163"/>
      <c r="ACP26" s="163"/>
      <c r="ACQ26" s="163"/>
      <c r="ACR26" s="163"/>
      <c r="ACS26" s="163"/>
      <c r="ACT26" s="163"/>
      <c r="ACU26" s="163"/>
      <c r="ACV26" s="163"/>
      <c r="ACW26" s="163"/>
      <c r="ACX26" s="163"/>
      <c r="ACY26" s="163"/>
      <c r="ACZ26" s="163"/>
      <c r="ADA26" s="163"/>
      <c r="ADB26" s="163"/>
      <c r="ADC26" s="163"/>
      <c r="ADD26" s="163"/>
      <c r="ADE26" s="163"/>
      <c r="ADF26" s="163"/>
      <c r="ADG26" s="163"/>
      <c r="ADH26" s="163"/>
      <c r="ADI26" s="163"/>
      <c r="ADJ26" s="163"/>
      <c r="ADK26" s="163"/>
      <c r="ADL26" s="163"/>
      <c r="ADM26" s="163"/>
      <c r="ADN26" s="163"/>
      <c r="ADO26" s="163"/>
      <c r="ADP26" s="163"/>
      <c r="ADQ26" s="163"/>
      <c r="ADR26" s="163"/>
      <c r="ADS26" s="163"/>
      <c r="ADT26" s="163"/>
      <c r="ADU26" s="163"/>
      <c r="ADV26" s="163"/>
      <c r="ADW26" s="163"/>
      <c r="ADX26" s="163"/>
      <c r="ADY26" s="163"/>
      <c r="ADZ26" s="163"/>
      <c r="AEA26" s="163"/>
      <c r="AEB26" s="163"/>
      <c r="AEC26" s="163"/>
      <c r="AED26" s="163"/>
      <c r="AEE26" s="163"/>
      <c r="AEF26" s="163"/>
      <c r="AEG26" s="163"/>
      <c r="AEH26" s="163"/>
      <c r="AEI26" s="163"/>
      <c r="AEJ26" s="163"/>
      <c r="AEK26" s="163"/>
      <c r="AEL26" s="163"/>
      <c r="AEM26" s="163"/>
      <c r="AEN26" s="163"/>
      <c r="AEO26" s="163"/>
      <c r="AEP26" s="163"/>
      <c r="AEQ26" s="163"/>
      <c r="AER26" s="163"/>
      <c r="AES26" s="163"/>
      <c r="AET26" s="163"/>
      <c r="AEU26" s="163"/>
      <c r="AEV26" s="163"/>
      <c r="AEW26" s="163"/>
      <c r="AEX26" s="163"/>
      <c r="AEY26" s="163"/>
      <c r="AEZ26" s="163"/>
      <c r="AFA26" s="163"/>
      <c r="AFB26" s="163"/>
      <c r="AFC26" s="163"/>
      <c r="AFD26" s="163"/>
      <c r="AFE26" s="163"/>
      <c r="AFF26" s="163"/>
      <c r="AFG26" s="163"/>
      <c r="AFH26" s="163"/>
      <c r="AFI26" s="163"/>
      <c r="AFJ26" s="163"/>
      <c r="AFK26" s="163"/>
      <c r="AFL26" s="163"/>
      <c r="AFM26" s="163"/>
      <c r="AFN26" s="163"/>
      <c r="AFO26" s="163"/>
      <c r="AFP26" s="163"/>
      <c r="AFQ26" s="163"/>
      <c r="AFR26" s="163"/>
      <c r="AFS26" s="163"/>
      <c r="AFT26" s="163"/>
      <c r="AFU26" s="163"/>
      <c r="AFV26" s="163"/>
      <c r="AFW26" s="163"/>
      <c r="AFX26" s="163"/>
      <c r="AFY26" s="163"/>
      <c r="AFZ26" s="163"/>
      <c r="AGA26" s="163"/>
      <c r="AGB26" s="163"/>
      <c r="AGC26" s="163"/>
      <c r="AGD26" s="163"/>
      <c r="AGE26" s="163"/>
      <c r="AGF26" s="163"/>
      <c r="AGG26" s="163"/>
      <c r="AGH26" s="163"/>
      <c r="AGI26" s="163"/>
      <c r="AGJ26" s="163"/>
      <c r="AGK26" s="163"/>
      <c r="AGL26" s="163"/>
      <c r="AGM26" s="163"/>
      <c r="AGN26" s="163"/>
      <c r="AGO26" s="163"/>
      <c r="AGP26" s="163"/>
      <c r="AGQ26" s="163"/>
      <c r="AGR26" s="163"/>
      <c r="AGS26" s="163"/>
      <c r="AGT26" s="163"/>
      <c r="AGU26" s="163"/>
      <c r="AGV26" s="163"/>
      <c r="AGW26" s="163"/>
      <c r="AGX26" s="163"/>
      <c r="AGY26" s="163"/>
      <c r="AGZ26" s="163"/>
      <c r="AHA26" s="163"/>
      <c r="AHB26" s="163"/>
      <c r="AHC26" s="163"/>
      <c r="AHD26" s="163"/>
      <c r="AHE26" s="163"/>
      <c r="AHF26" s="163"/>
      <c r="AHG26" s="163"/>
      <c r="AHH26" s="163"/>
      <c r="AHI26" s="163"/>
      <c r="AHJ26" s="163"/>
      <c r="AHK26" s="163"/>
      <c r="AHL26" s="163"/>
      <c r="AHM26" s="163"/>
      <c r="AHN26" s="163"/>
      <c r="AHO26" s="163"/>
      <c r="AHP26" s="163"/>
      <c r="AHQ26" s="163"/>
      <c r="AHR26" s="163"/>
      <c r="AHS26" s="163"/>
      <c r="AHT26" s="163"/>
      <c r="AHU26" s="163"/>
      <c r="AHV26" s="163"/>
      <c r="AHW26" s="163"/>
      <c r="AHX26" s="163"/>
      <c r="AHY26" s="163"/>
      <c r="AHZ26" s="163"/>
      <c r="AIA26" s="163"/>
      <c r="AIB26" s="163"/>
      <c r="AIC26" s="163"/>
      <c r="AID26" s="163"/>
      <c r="AIE26" s="163"/>
      <c r="AIF26" s="163"/>
      <c r="AIG26" s="163"/>
      <c r="AIH26" s="163"/>
      <c r="AII26" s="163"/>
      <c r="AIJ26" s="163"/>
      <c r="AIK26" s="163"/>
      <c r="AIL26" s="163"/>
      <c r="AIM26" s="163"/>
      <c r="AIN26" s="163"/>
      <c r="AIO26" s="163"/>
      <c r="AIP26" s="163"/>
      <c r="AIQ26" s="163"/>
      <c r="AIR26" s="163"/>
      <c r="AIS26" s="163"/>
      <c r="AIT26" s="163"/>
      <c r="AIU26" s="163"/>
      <c r="AIV26" s="163"/>
      <c r="AIW26" s="163"/>
      <c r="AIX26" s="163"/>
      <c r="AIY26" s="163"/>
      <c r="AIZ26" s="163"/>
      <c r="AJA26" s="163"/>
      <c r="AJB26" s="163"/>
      <c r="AJC26" s="163"/>
      <c r="AJD26" s="163"/>
      <c r="AJE26" s="163"/>
      <c r="AJF26" s="163"/>
      <c r="AJG26" s="163"/>
      <c r="AJH26" s="163"/>
      <c r="AJI26" s="163"/>
      <c r="AJJ26" s="163"/>
      <c r="AJK26" s="163"/>
      <c r="AJL26" s="163"/>
      <c r="AJM26" s="163"/>
      <c r="AJN26" s="163"/>
      <c r="AJO26" s="163"/>
      <c r="AJP26" s="163"/>
      <c r="AJQ26" s="163"/>
      <c r="AJR26" s="163"/>
      <c r="AJS26" s="163"/>
      <c r="AJT26" s="163"/>
      <c r="AJU26" s="163"/>
      <c r="AJV26" s="163"/>
      <c r="AJW26" s="163"/>
      <c r="AJX26" s="163"/>
      <c r="AJY26" s="163"/>
      <c r="AJZ26" s="163"/>
      <c r="AKA26" s="163"/>
      <c r="AKB26" s="163"/>
      <c r="AKC26" s="163"/>
      <c r="AKD26" s="163"/>
      <c r="AKE26" s="163"/>
      <c r="AKF26" s="163"/>
      <c r="AKG26" s="163"/>
      <c r="AKH26" s="163"/>
      <c r="AKI26" s="163"/>
      <c r="AKJ26" s="163"/>
      <c r="AKK26" s="163"/>
      <c r="AKL26" s="163"/>
      <c r="AKM26" s="163"/>
      <c r="AKN26" s="163"/>
      <c r="AKO26" s="163"/>
      <c r="AKP26" s="163"/>
      <c r="AKQ26" s="163"/>
      <c r="AKR26" s="163"/>
      <c r="AKS26" s="163"/>
      <c r="AKT26" s="163"/>
      <c r="AKU26" s="163"/>
      <c r="AKV26" s="163"/>
      <c r="AKW26" s="163"/>
      <c r="AKX26" s="163"/>
      <c r="AKY26" s="163"/>
      <c r="AKZ26" s="163"/>
      <c r="ALA26" s="163"/>
      <c r="ALB26" s="163"/>
      <c r="ALC26" s="163"/>
      <c r="ALD26" s="163"/>
      <c r="ALE26" s="163"/>
      <c r="ALF26" s="163"/>
      <c r="ALG26" s="163"/>
      <c r="ALH26" s="163"/>
      <c r="ALI26" s="163"/>
      <c r="ALJ26" s="163"/>
      <c r="ALK26" s="163"/>
      <c r="ALL26" s="163"/>
      <c r="ALM26" s="163"/>
      <c r="ALN26" s="163"/>
      <c r="ALO26" s="163"/>
      <c r="ALP26" s="163"/>
      <c r="ALQ26" s="163"/>
      <c r="ALR26" s="163"/>
      <c r="ALS26" s="163"/>
      <c r="ALT26" s="163"/>
      <c r="ALU26" s="163"/>
      <c r="ALV26" s="163"/>
      <c r="ALW26" s="163"/>
      <c r="ALX26" s="163"/>
      <c r="ALY26" s="163"/>
      <c r="ALZ26" s="163"/>
      <c r="AMA26" s="163"/>
      <c r="AMB26" s="163"/>
      <c r="AMC26" s="163"/>
      <c r="AMD26" s="163"/>
      <c r="AME26" s="163"/>
      <c r="AMF26" s="163"/>
      <c r="AMG26" s="163"/>
      <c r="AMH26" s="163"/>
      <c r="AMI26" s="163"/>
      <c r="AMJ26" s="163"/>
      <c r="AMK26" s="163"/>
      <c r="AML26" s="163"/>
      <c r="AMM26" s="163"/>
      <c r="AMN26" s="163"/>
      <c r="AMO26" s="163"/>
      <c r="AMP26" s="163"/>
      <c r="AMQ26" s="163"/>
      <c r="AMR26" s="163"/>
      <c r="AMS26" s="163"/>
      <c r="AMT26" s="163"/>
      <c r="AMU26" s="163"/>
      <c r="AMV26" s="163"/>
      <c r="AMW26" s="163"/>
      <c r="AMX26" s="163"/>
      <c r="AMY26" s="163"/>
      <c r="AMZ26" s="163"/>
      <c r="ANA26" s="163"/>
      <c r="ANB26" s="163"/>
      <c r="ANC26" s="163"/>
      <c r="AND26" s="163"/>
      <c r="ANE26" s="163"/>
      <c r="ANF26" s="163"/>
      <c r="ANG26" s="163"/>
      <c r="ANH26" s="163"/>
      <c r="ANI26" s="163"/>
      <c r="ANJ26" s="163"/>
      <c r="ANK26" s="163"/>
      <c r="ANL26" s="163"/>
      <c r="ANM26" s="163"/>
      <c r="ANN26" s="163"/>
      <c r="ANO26" s="163"/>
      <c r="ANP26" s="163"/>
      <c r="ANQ26" s="163"/>
      <c r="ANR26" s="163"/>
      <c r="ANS26" s="163"/>
      <c r="ANT26" s="163"/>
      <c r="ANU26" s="163"/>
      <c r="ANV26" s="163"/>
      <c r="ANW26" s="163"/>
      <c r="ANX26" s="163"/>
      <c r="ANY26" s="163"/>
      <c r="ANZ26" s="163"/>
      <c r="AOA26" s="163"/>
      <c r="AOB26" s="163"/>
      <c r="AOC26" s="163"/>
      <c r="AOD26" s="163"/>
      <c r="AOE26" s="163"/>
      <c r="AOF26" s="163"/>
      <c r="AOG26" s="163"/>
      <c r="AOH26" s="163"/>
      <c r="AOI26" s="163"/>
      <c r="AOJ26" s="163"/>
      <c r="AOK26" s="163"/>
      <c r="AOL26" s="163"/>
      <c r="AOM26" s="163"/>
      <c r="AON26" s="163"/>
      <c r="AOO26" s="163"/>
      <c r="AOP26" s="163"/>
      <c r="AOQ26" s="163"/>
      <c r="AOR26" s="163"/>
      <c r="AOS26" s="163"/>
      <c r="AOT26" s="163"/>
      <c r="AOU26" s="163"/>
      <c r="AOV26" s="163"/>
      <c r="AOW26" s="163"/>
      <c r="AOX26" s="163"/>
      <c r="AOY26" s="163"/>
      <c r="AOZ26" s="163"/>
      <c r="APA26" s="163"/>
      <c r="APB26" s="163"/>
      <c r="APC26" s="163"/>
      <c r="APD26" s="163"/>
      <c r="APE26" s="163"/>
      <c r="APF26" s="163"/>
      <c r="APG26" s="163"/>
      <c r="APH26" s="163"/>
      <c r="API26" s="163"/>
      <c r="APJ26" s="163"/>
      <c r="APK26" s="163"/>
      <c r="APL26" s="163"/>
      <c r="APM26" s="163"/>
      <c r="APN26" s="163"/>
      <c r="APO26" s="163"/>
      <c r="APP26" s="163"/>
      <c r="APQ26" s="163"/>
      <c r="APR26" s="163"/>
      <c r="APS26" s="163"/>
      <c r="APT26" s="163"/>
      <c r="APU26" s="163"/>
      <c r="APV26" s="163"/>
      <c r="APW26" s="163"/>
      <c r="APX26" s="163"/>
      <c r="APY26" s="163"/>
      <c r="APZ26" s="163"/>
      <c r="AQA26" s="163"/>
      <c r="AQB26" s="163"/>
      <c r="AQC26" s="163"/>
      <c r="AQD26" s="163"/>
      <c r="AQE26" s="163"/>
      <c r="AQF26" s="163"/>
      <c r="AQG26" s="163"/>
      <c r="AQH26" s="163"/>
      <c r="AQI26" s="163"/>
      <c r="AQJ26" s="163"/>
      <c r="AQK26" s="163"/>
      <c r="AQL26" s="163"/>
      <c r="AQM26" s="163"/>
      <c r="AQN26" s="163"/>
      <c r="AQO26" s="163"/>
      <c r="AQP26" s="163"/>
      <c r="AQQ26" s="163"/>
      <c r="AQR26" s="163"/>
      <c r="AQS26" s="163"/>
      <c r="AQT26" s="163"/>
      <c r="AQU26" s="163"/>
      <c r="AQV26" s="163"/>
      <c r="AQW26" s="163"/>
      <c r="AQX26" s="163"/>
      <c r="AQY26" s="163"/>
      <c r="AQZ26" s="163"/>
      <c r="ARA26" s="163"/>
      <c r="ARB26" s="163"/>
      <c r="ARC26" s="163"/>
      <c r="ARD26" s="163"/>
      <c r="ARE26" s="163"/>
      <c r="ARF26" s="163"/>
      <c r="ARG26" s="163"/>
      <c r="ARH26" s="163"/>
      <c r="ARI26" s="163"/>
      <c r="ARJ26" s="163"/>
      <c r="ARK26" s="163"/>
      <c r="ARL26" s="163"/>
      <c r="ARM26" s="163"/>
      <c r="ARN26" s="163"/>
      <c r="ARO26" s="163"/>
      <c r="ARP26" s="163"/>
      <c r="ARQ26" s="163"/>
      <c r="ARR26" s="163"/>
      <c r="ARS26" s="163"/>
      <c r="ART26" s="163"/>
      <c r="ARU26" s="163"/>
      <c r="ARV26" s="163"/>
      <c r="ARW26" s="163"/>
      <c r="ARX26" s="163"/>
      <c r="ARY26" s="163"/>
      <c r="ARZ26" s="163"/>
      <c r="ASA26" s="163"/>
      <c r="ASB26" s="163"/>
      <c r="ASC26" s="163"/>
      <c r="ASD26" s="163"/>
      <c r="ASE26" s="163"/>
      <c r="ASF26" s="163"/>
      <c r="ASG26" s="163"/>
      <c r="ASH26" s="163"/>
      <c r="ASI26" s="163"/>
      <c r="ASJ26" s="163"/>
      <c r="ASK26" s="163"/>
      <c r="ASL26" s="163"/>
      <c r="ASM26" s="163"/>
      <c r="ASN26" s="163"/>
      <c r="ASO26" s="163"/>
      <c r="ASP26" s="163"/>
      <c r="ASQ26" s="163"/>
      <c r="ASR26" s="163"/>
      <c r="ASS26" s="163"/>
      <c r="AST26" s="163"/>
      <c r="ASU26" s="163"/>
      <c r="ASV26" s="163"/>
      <c r="ASW26" s="163"/>
      <c r="ASX26" s="163"/>
      <c r="ASY26" s="163"/>
      <c r="ASZ26" s="163"/>
      <c r="ATA26" s="163"/>
      <c r="ATB26" s="163"/>
      <c r="ATC26" s="163"/>
      <c r="ATD26" s="163"/>
      <c r="ATE26" s="163"/>
      <c r="ATF26" s="163"/>
      <c r="ATG26" s="163"/>
      <c r="ATH26" s="163"/>
      <c r="ATI26" s="163"/>
      <c r="ATJ26" s="163"/>
      <c r="ATK26" s="163"/>
      <c r="ATL26" s="163"/>
      <c r="ATM26" s="163"/>
      <c r="ATN26" s="163"/>
      <c r="ATO26" s="163"/>
      <c r="ATP26" s="163"/>
      <c r="ATQ26" s="163"/>
      <c r="ATR26" s="163"/>
      <c r="ATS26" s="163"/>
      <c r="ATT26" s="163"/>
      <c r="ATU26" s="163"/>
      <c r="ATV26" s="163"/>
      <c r="ATW26" s="163"/>
      <c r="ATX26" s="163"/>
      <c r="ATY26" s="163"/>
      <c r="ATZ26" s="163"/>
      <c r="AUA26" s="163"/>
      <c r="AUB26" s="163"/>
      <c r="AUC26" s="163"/>
      <c r="AUD26" s="163"/>
      <c r="AUE26" s="163"/>
      <c r="AUF26" s="163"/>
      <c r="AUG26" s="163"/>
      <c r="AUH26" s="163"/>
      <c r="AUI26" s="163"/>
      <c r="AUJ26" s="163"/>
      <c r="AUK26" s="163"/>
      <c r="AUL26" s="163"/>
      <c r="AUM26" s="163"/>
      <c r="AUN26" s="163"/>
      <c r="AUO26" s="163"/>
      <c r="AUP26" s="163"/>
      <c r="AUQ26" s="163"/>
      <c r="AUR26" s="163"/>
      <c r="AUS26" s="163"/>
      <c r="AUT26" s="163"/>
      <c r="AUU26" s="163"/>
      <c r="AUV26" s="163"/>
      <c r="AUW26" s="163"/>
      <c r="AUX26" s="163"/>
      <c r="AUY26" s="163"/>
      <c r="AUZ26" s="163"/>
      <c r="AVA26" s="163"/>
      <c r="AVB26" s="163"/>
      <c r="AVC26" s="163"/>
      <c r="AVD26" s="163"/>
      <c r="AVE26" s="163"/>
      <c r="AVF26" s="163"/>
      <c r="AVG26" s="163"/>
      <c r="AVH26" s="163"/>
      <c r="AVI26" s="163"/>
      <c r="AVJ26" s="163"/>
      <c r="AVK26" s="163"/>
      <c r="AVL26" s="163"/>
      <c r="AVM26" s="163"/>
      <c r="AVN26" s="163"/>
      <c r="AVO26" s="163"/>
      <c r="AVP26" s="163"/>
      <c r="AVQ26" s="163"/>
      <c r="AVR26" s="163"/>
      <c r="AVS26" s="163"/>
      <c r="AVT26" s="163"/>
      <c r="AVU26" s="163"/>
      <c r="AVV26" s="163"/>
      <c r="AVW26" s="163"/>
      <c r="AVX26" s="163"/>
      <c r="AVY26" s="163"/>
      <c r="AVZ26" s="163"/>
      <c r="AWA26" s="163"/>
      <c r="AWB26" s="163"/>
      <c r="AWC26" s="163"/>
      <c r="AWD26" s="163"/>
      <c r="AWE26" s="163"/>
      <c r="AWF26" s="163"/>
      <c r="AWG26" s="163"/>
      <c r="AWH26" s="163"/>
      <c r="AWI26" s="163"/>
      <c r="AWJ26" s="163"/>
      <c r="AWK26" s="163"/>
      <c r="AWL26" s="163"/>
      <c r="AWM26" s="163"/>
      <c r="AWN26" s="163"/>
      <c r="AWO26" s="163"/>
      <c r="AWP26" s="163"/>
      <c r="AWQ26" s="163"/>
      <c r="AWR26" s="163"/>
      <c r="AWS26" s="163"/>
      <c r="AWT26" s="163"/>
      <c r="AWU26" s="163"/>
      <c r="AWV26" s="163"/>
      <c r="AWW26" s="163"/>
      <c r="AWX26" s="163"/>
      <c r="AWY26" s="163"/>
      <c r="AWZ26" s="163"/>
      <c r="AXA26" s="163"/>
      <c r="AXB26" s="163"/>
      <c r="AXC26" s="163"/>
      <c r="AXD26" s="163"/>
      <c r="AXE26" s="163"/>
      <c r="AXF26" s="163"/>
      <c r="AXG26" s="163"/>
      <c r="AXH26" s="163"/>
      <c r="AXI26" s="163"/>
      <c r="AXJ26" s="163"/>
      <c r="AXK26" s="163"/>
      <c r="AXL26" s="163"/>
      <c r="AXM26" s="163"/>
      <c r="AXN26" s="163"/>
      <c r="AXO26" s="163"/>
      <c r="AXP26" s="163"/>
      <c r="AXQ26" s="163"/>
      <c r="AXR26" s="163"/>
      <c r="AXS26" s="163"/>
      <c r="AXT26" s="163"/>
      <c r="AXU26" s="163"/>
      <c r="AXV26" s="163"/>
      <c r="AXW26" s="163"/>
      <c r="AXX26" s="163"/>
      <c r="AXY26" s="163"/>
      <c r="AXZ26" s="163"/>
      <c r="AYA26" s="163"/>
      <c r="AYB26" s="163"/>
      <c r="AYC26" s="163"/>
      <c r="AYD26" s="163"/>
      <c r="AYE26" s="163"/>
      <c r="AYF26" s="163"/>
      <c r="AYG26" s="163"/>
      <c r="AYH26" s="163"/>
      <c r="AYI26" s="163"/>
      <c r="AYJ26" s="163"/>
      <c r="AYK26" s="163"/>
      <c r="AYL26" s="163"/>
      <c r="AYM26" s="163"/>
      <c r="AYN26" s="163"/>
      <c r="AYO26" s="163"/>
      <c r="AYP26" s="163"/>
      <c r="AYQ26" s="163"/>
      <c r="AYR26" s="163"/>
      <c r="AYS26" s="163"/>
      <c r="AYT26" s="163"/>
      <c r="AYU26" s="163"/>
      <c r="AYV26" s="163"/>
      <c r="AYW26" s="163"/>
      <c r="AYX26" s="163"/>
      <c r="AYY26" s="163"/>
      <c r="AYZ26" s="163"/>
      <c r="AZA26" s="163"/>
      <c r="AZB26" s="163"/>
      <c r="AZC26" s="163"/>
      <c r="AZD26" s="163"/>
      <c r="AZE26" s="163"/>
      <c r="AZF26" s="163"/>
      <c r="AZG26" s="163"/>
      <c r="AZH26" s="163"/>
      <c r="AZI26" s="163"/>
      <c r="AZJ26" s="163"/>
      <c r="AZK26" s="163"/>
      <c r="AZL26" s="163"/>
      <c r="AZM26" s="163"/>
      <c r="AZN26" s="163"/>
      <c r="AZO26" s="163"/>
      <c r="AZP26" s="163"/>
      <c r="AZQ26" s="163"/>
      <c r="AZR26" s="163"/>
      <c r="AZS26" s="163"/>
      <c r="AZT26" s="163"/>
      <c r="AZU26" s="163"/>
      <c r="AZV26" s="163"/>
      <c r="AZW26" s="163"/>
      <c r="AZX26" s="163"/>
      <c r="AZY26" s="163"/>
      <c r="AZZ26" s="163"/>
      <c r="BAA26" s="163"/>
      <c r="BAB26" s="163"/>
      <c r="BAC26" s="163"/>
      <c r="BAD26" s="163"/>
      <c r="BAE26" s="163"/>
      <c r="BAF26" s="163"/>
      <c r="BAG26" s="163"/>
      <c r="BAH26" s="163"/>
      <c r="BAI26" s="163"/>
      <c r="BAJ26" s="163"/>
      <c r="BAK26" s="163"/>
      <c r="BAL26" s="163"/>
      <c r="BAM26" s="163"/>
      <c r="BAN26" s="163"/>
      <c r="BAO26" s="163"/>
      <c r="BAP26" s="163"/>
      <c r="BAQ26" s="163"/>
      <c r="BAR26" s="163"/>
      <c r="BAS26" s="163"/>
      <c r="BAT26" s="163"/>
      <c r="BAU26" s="163"/>
      <c r="BAV26" s="163"/>
      <c r="BAW26" s="163"/>
      <c r="BAX26" s="163"/>
      <c r="BAY26" s="163"/>
      <c r="BAZ26" s="163"/>
      <c r="BBA26" s="163"/>
      <c r="BBB26" s="163"/>
      <c r="BBC26" s="163"/>
      <c r="BBD26" s="163"/>
      <c r="BBE26" s="163"/>
      <c r="BBF26" s="163"/>
      <c r="BBG26" s="163"/>
      <c r="BBH26" s="163"/>
      <c r="BBI26" s="163"/>
      <c r="BBJ26" s="163"/>
      <c r="BBK26" s="163"/>
      <c r="BBL26" s="163"/>
      <c r="BBM26" s="163"/>
      <c r="BBN26" s="163"/>
      <c r="BBO26" s="163"/>
      <c r="BBP26" s="163"/>
      <c r="BBQ26" s="163"/>
      <c r="BBR26" s="163"/>
      <c r="BBS26" s="163"/>
      <c r="BBT26" s="163"/>
      <c r="BBU26" s="163"/>
      <c r="BBV26" s="163"/>
      <c r="BBW26" s="163"/>
      <c r="BBX26" s="163"/>
      <c r="BBY26" s="163"/>
      <c r="BBZ26" s="163"/>
      <c r="BCA26" s="163"/>
      <c r="BCB26" s="163"/>
      <c r="BCC26" s="163"/>
      <c r="BCD26" s="163"/>
      <c r="BCE26" s="163"/>
      <c r="BCF26" s="163"/>
      <c r="BCG26" s="163"/>
      <c r="BCH26" s="163"/>
      <c r="BCI26" s="163"/>
      <c r="BCJ26" s="163"/>
      <c r="BCK26" s="163"/>
      <c r="BCL26" s="163"/>
      <c r="BCM26" s="163"/>
      <c r="BCN26" s="163"/>
      <c r="BCO26" s="163"/>
      <c r="BCP26" s="163"/>
      <c r="BCQ26" s="163"/>
      <c r="BCR26" s="163"/>
      <c r="BCS26" s="163"/>
      <c r="BCT26" s="163"/>
      <c r="BCU26" s="163"/>
      <c r="BCV26" s="163"/>
      <c r="BCW26" s="163"/>
      <c r="BCX26" s="163"/>
      <c r="BCY26" s="163"/>
      <c r="BCZ26" s="163"/>
      <c r="BDA26" s="163"/>
      <c r="BDB26" s="163"/>
      <c r="BDC26" s="163"/>
      <c r="BDD26" s="163"/>
      <c r="BDE26" s="163"/>
      <c r="BDF26" s="163"/>
      <c r="BDG26" s="163"/>
      <c r="BDH26" s="163"/>
      <c r="BDI26" s="163"/>
      <c r="BDJ26" s="163"/>
      <c r="BDK26" s="163"/>
      <c r="BDL26" s="163"/>
      <c r="BDM26" s="163"/>
      <c r="BDN26" s="163"/>
      <c r="BDO26" s="163"/>
      <c r="BDP26" s="163"/>
      <c r="BDQ26" s="163"/>
      <c r="BDR26" s="163"/>
      <c r="BDS26" s="163"/>
      <c r="BDT26" s="163"/>
      <c r="BDU26" s="163"/>
      <c r="BDV26" s="163"/>
      <c r="BDW26" s="163"/>
      <c r="BDX26" s="163"/>
      <c r="BDY26" s="163"/>
      <c r="BDZ26" s="163"/>
      <c r="BEA26" s="163"/>
      <c r="BEB26" s="163"/>
      <c r="BEC26" s="163"/>
      <c r="BED26" s="163"/>
      <c r="BEE26" s="163"/>
      <c r="BEF26" s="163"/>
      <c r="BEG26" s="163"/>
      <c r="BEH26" s="163"/>
      <c r="BEI26" s="163"/>
      <c r="BEJ26" s="163"/>
      <c r="BEK26" s="163"/>
      <c r="BEL26" s="163"/>
      <c r="BEM26" s="163"/>
      <c r="BEN26" s="163"/>
      <c r="BEO26" s="163"/>
      <c r="BEP26" s="163"/>
      <c r="BEQ26" s="163"/>
      <c r="BER26" s="163"/>
      <c r="BES26" s="163"/>
      <c r="BET26" s="163"/>
      <c r="BEU26" s="163"/>
      <c r="BEV26" s="163"/>
      <c r="BEW26" s="163"/>
      <c r="BEX26" s="163"/>
      <c r="BEY26" s="163"/>
      <c r="BEZ26" s="163"/>
      <c r="BFA26" s="163"/>
      <c r="BFB26" s="163"/>
      <c r="BFC26" s="163"/>
      <c r="BFD26" s="163"/>
      <c r="BFE26" s="163"/>
      <c r="BFF26" s="163"/>
      <c r="BFG26" s="163"/>
      <c r="BFH26" s="163"/>
      <c r="BFI26" s="163"/>
      <c r="BFJ26" s="163"/>
      <c r="BFK26" s="163"/>
      <c r="BFL26" s="163"/>
      <c r="BFM26" s="163"/>
      <c r="BFN26" s="163"/>
      <c r="BFO26" s="163"/>
      <c r="BFP26" s="163"/>
      <c r="BFQ26" s="163"/>
      <c r="BFR26" s="163"/>
      <c r="BFS26" s="163"/>
      <c r="BFT26" s="163"/>
      <c r="BFU26" s="163"/>
      <c r="BFV26" s="163"/>
      <c r="BFW26" s="163"/>
      <c r="BFX26" s="163"/>
      <c r="BFY26" s="163"/>
      <c r="BFZ26" s="163"/>
      <c r="BGA26" s="163"/>
      <c r="BGB26" s="163"/>
      <c r="BGC26" s="163"/>
      <c r="BGD26" s="163"/>
      <c r="BGE26" s="163"/>
      <c r="BGF26" s="163"/>
      <c r="BGG26" s="163"/>
      <c r="BGH26" s="163"/>
      <c r="BGI26" s="163"/>
      <c r="BGJ26" s="163"/>
      <c r="BGK26" s="163"/>
      <c r="BGL26" s="163"/>
      <c r="BGM26" s="163"/>
      <c r="BGN26" s="163"/>
      <c r="BGO26" s="163"/>
      <c r="BGP26" s="163"/>
      <c r="BGQ26" s="163"/>
      <c r="BGR26" s="163"/>
      <c r="BGS26" s="163"/>
      <c r="BGT26" s="163"/>
      <c r="BGU26" s="163"/>
      <c r="BGV26" s="163"/>
      <c r="BGW26" s="163"/>
      <c r="BGX26" s="163"/>
      <c r="BGY26" s="163"/>
      <c r="BGZ26" s="163"/>
      <c r="BHA26" s="163"/>
      <c r="BHB26" s="163"/>
      <c r="BHC26" s="163"/>
      <c r="BHD26" s="163"/>
      <c r="BHE26" s="163"/>
      <c r="BHF26" s="163"/>
      <c r="BHG26" s="163"/>
      <c r="BHH26" s="163"/>
      <c r="BHI26" s="163"/>
      <c r="BHJ26" s="163"/>
      <c r="BHK26" s="163"/>
      <c r="BHL26" s="163"/>
      <c r="BHM26" s="163"/>
      <c r="BHN26" s="163"/>
      <c r="BHO26" s="163"/>
      <c r="BHP26" s="163"/>
      <c r="BHQ26" s="163"/>
      <c r="BHR26" s="163"/>
      <c r="BHS26" s="163"/>
      <c r="BHT26" s="163"/>
      <c r="BHU26" s="163"/>
      <c r="BHV26" s="163"/>
      <c r="BHW26" s="163"/>
      <c r="BHX26" s="163"/>
      <c r="BHY26" s="163"/>
      <c r="BHZ26" s="163"/>
      <c r="BIA26" s="163"/>
      <c r="BIB26" s="163"/>
      <c r="BIC26" s="163"/>
      <c r="BID26" s="163"/>
      <c r="BIE26" s="163"/>
      <c r="BIF26" s="163"/>
      <c r="BIG26" s="163"/>
      <c r="BIH26" s="163"/>
      <c r="BII26" s="163"/>
      <c r="BIJ26" s="163"/>
      <c r="BIK26" s="163"/>
      <c r="BIL26" s="163"/>
      <c r="BIM26" s="163"/>
      <c r="BIN26" s="163"/>
      <c r="BIO26" s="163"/>
      <c r="BIP26" s="163"/>
      <c r="BIQ26" s="163"/>
      <c r="BIR26" s="163"/>
      <c r="BIS26" s="163"/>
      <c r="BIT26" s="163"/>
      <c r="BIU26" s="163"/>
      <c r="BIV26" s="163"/>
      <c r="BIW26" s="163"/>
      <c r="BIX26" s="163"/>
      <c r="BIY26" s="163"/>
      <c r="BIZ26" s="163"/>
      <c r="BJA26" s="163"/>
      <c r="BJB26" s="163"/>
      <c r="BJC26" s="163"/>
      <c r="BJD26" s="163"/>
      <c r="BJE26" s="163"/>
      <c r="BJF26" s="163"/>
      <c r="BJG26" s="163"/>
      <c r="BJH26" s="163"/>
      <c r="BJI26" s="163"/>
      <c r="BJJ26" s="163"/>
      <c r="BJK26" s="163"/>
      <c r="BJL26" s="163"/>
      <c r="BJM26" s="163"/>
      <c r="BJN26" s="163"/>
      <c r="BJO26" s="163"/>
      <c r="BJP26" s="163"/>
      <c r="BJQ26" s="163"/>
      <c r="BJR26" s="163"/>
      <c r="BJS26" s="163"/>
      <c r="BJT26" s="163"/>
      <c r="BJU26" s="163"/>
      <c r="BJV26" s="163"/>
      <c r="BJW26" s="163"/>
      <c r="BJX26" s="163"/>
      <c r="BJY26" s="163"/>
      <c r="BJZ26" s="163"/>
      <c r="BKA26" s="163"/>
      <c r="BKB26" s="163"/>
      <c r="BKC26" s="163"/>
      <c r="BKD26" s="163"/>
      <c r="BKE26" s="163"/>
      <c r="BKF26" s="163"/>
      <c r="BKG26" s="163"/>
      <c r="BKH26" s="163"/>
      <c r="BKI26" s="163"/>
      <c r="BKJ26" s="163"/>
      <c r="BKK26" s="163"/>
      <c r="BKL26" s="163"/>
      <c r="BKM26" s="163"/>
      <c r="BKN26" s="163"/>
      <c r="BKO26" s="163"/>
      <c r="BKP26" s="163"/>
      <c r="BKQ26" s="163"/>
      <c r="BKR26" s="163"/>
      <c r="BKS26" s="163"/>
      <c r="BKT26" s="163"/>
      <c r="BKU26" s="163"/>
      <c r="BKV26" s="163"/>
      <c r="BKW26" s="163"/>
      <c r="BKX26" s="163"/>
      <c r="BKY26" s="163"/>
      <c r="BKZ26" s="163"/>
      <c r="BLA26" s="163"/>
      <c r="BLB26" s="163"/>
      <c r="BLC26" s="163"/>
      <c r="BLD26" s="163"/>
      <c r="BLE26" s="163"/>
      <c r="BLF26" s="163"/>
      <c r="BLG26" s="163"/>
      <c r="BLH26" s="163"/>
      <c r="BLI26" s="163"/>
      <c r="BLJ26" s="163"/>
      <c r="BLK26" s="163"/>
      <c r="BLL26" s="163"/>
      <c r="BLM26" s="163"/>
      <c r="BLN26" s="163"/>
      <c r="BLO26" s="163"/>
      <c r="BLP26" s="163"/>
      <c r="BLQ26" s="163"/>
      <c r="BLR26" s="163"/>
      <c r="BLS26" s="163"/>
      <c r="BLT26" s="163"/>
      <c r="BLU26" s="163"/>
      <c r="BLV26" s="163"/>
      <c r="BLW26" s="163"/>
      <c r="BLX26" s="163"/>
      <c r="BLY26" s="163"/>
      <c r="BLZ26" s="163"/>
      <c r="BMA26" s="163"/>
      <c r="BMB26" s="163"/>
      <c r="BMC26" s="163"/>
      <c r="BMD26" s="163"/>
      <c r="BME26" s="163"/>
      <c r="BMF26" s="163"/>
      <c r="BMG26" s="163"/>
      <c r="BMH26" s="163"/>
      <c r="BMI26" s="163"/>
      <c r="BMJ26" s="163"/>
      <c r="BMK26" s="163"/>
      <c r="BML26" s="163"/>
      <c r="BMM26" s="163"/>
      <c r="BMN26" s="163"/>
      <c r="BMO26" s="163"/>
      <c r="BMP26" s="163"/>
      <c r="BMQ26" s="163"/>
      <c r="BMR26" s="163"/>
      <c r="BMS26" s="163"/>
      <c r="BMT26" s="163"/>
      <c r="BMU26" s="163"/>
      <c r="BMV26" s="163"/>
      <c r="BMW26" s="163"/>
      <c r="BMX26" s="163"/>
      <c r="BMY26" s="163"/>
      <c r="BMZ26" s="163"/>
      <c r="BNA26" s="163"/>
      <c r="BNB26" s="163"/>
      <c r="BNC26" s="163"/>
      <c r="BND26" s="163"/>
      <c r="BNE26" s="163"/>
      <c r="BNF26" s="163"/>
      <c r="BNG26" s="163"/>
      <c r="BNH26" s="163"/>
      <c r="BNI26" s="163"/>
      <c r="BNJ26" s="163"/>
      <c r="BNK26" s="163"/>
      <c r="BNL26" s="163"/>
      <c r="BNM26" s="163"/>
      <c r="BNN26" s="163"/>
      <c r="BNO26" s="163"/>
      <c r="BNP26" s="163"/>
      <c r="BNQ26" s="163"/>
      <c r="BNR26" s="163"/>
      <c r="BNS26" s="163"/>
      <c r="BNT26" s="163"/>
      <c r="BNU26" s="163"/>
      <c r="BNV26" s="163"/>
      <c r="BNW26" s="163"/>
      <c r="BNX26" s="163"/>
      <c r="BNY26" s="163"/>
      <c r="BNZ26" s="163"/>
      <c r="BOA26" s="163"/>
      <c r="BOB26" s="163"/>
      <c r="BOC26" s="163"/>
      <c r="BOD26" s="163"/>
      <c r="BOE26" s="163"/>
      <c r="BOF26" s="163"/>
      <c r="BOG26" s="163"/>
      <c r="BOH26" s="163"/>
      <c r="BOI26" s="163"/>
      <c r="BOJ26" s="163"/>
      <c r="BOK26" s="163"/>
      <c r="BOL26" s="163"/>
      <c r="BOM26" s="163"/>
      <c r="BON26" s="163"/>
      <c r="BOO26" s="163"/>
      <c r="BOP26" s="163"/>
      <c r="BOQ26" s="163"/>
      <c r="BOR26" s="163"/>
      <c r="BOS26" s="163"/>
      <c r="BOT26" s="163"/>
      <c r="BOU26" s="163"/>
      <c r="BOV26" s="163"/>
      <c r="BOW26" s="163"/>
      <c r="BOX26" s="163"/>
      <c r="BOY26" s="163"/>
      <c r="BOZ26" s="163"/>
      <c r="BPA26" s="163"/>
      <c r="BPB26" s="163"/>
      <c r="BPC26" s="163"/>
      <c r="BPD26" s="163"/>
      <c r="BPE26" s="163"/>
      <c r="BPF26" s="163"/>
      <c r="BPG26" s="163"/>
      <c r="BPH26" s="163"/>
      <c r="BPI26" s="163"/>
      <c r="BPJ26" s="163"/>
      <c r="BPK26" s="163"/>
      <c r="BPL26" s="163"/>
      <c r="BPM26" s="163"/>
      <c r="BPN26" s="163"/>
      <c r="BPO26" s="163"/>
      <c r="BPP26" s="163"/>
      <c r="BPQ26" s="163"/>
      <c r="BPR26" s="163"/>
      <c r="BPS26" s="163"/>
      <c r="BPT26" s="163"/>
      <c r="BPU26" s="163"/>
      <c r="BPV26" s="163"/>
      <c r="BPW26" s="163"/>
      <c r="BPX26" s="163"/>
      <c r="BPY26" s="163"/>
      <c r="BPZ26" s="163"/>
      <c r="BQA26" s="163"/>
      <c r="BQB26" s="163"/>
      <c r="BQC26" s="163"/>
      <c r="BQD26" s="163"/>
      <c r="BQE26" s="163"/>
      <c r="BQF26" s="163"/>
      <c r="BQG26" s="163"/>
      <c r="BQH26" s="163"/>
      <c r="BQI26" s="163"/>
      <c r="BQJ26" s="163"/>
      <c r="BQK26" s="163"/>
      <c r="BQL26" s="163"/>
      <c r="BQM26" s="163"/>
      <c r="BQN26" s="163"/>
      <c r="BQO26" s="163"/>
      <c r="BQP26" s="163"/>
      <c r="BQQ26" s="163"/>
      <c r="BQR26" s="163"/>
      <c r="BQS26" s="163"/>
      <c r="BQT26" s="163"/>
      <c r="BQU26" s="163"/>
      <c r="BQV26" s="163"/>
      <c r="BQW26" s="163"/>
      <c r="BQX26" s="163"/>
      <c r="BQY26" s="163"/>
      <c r="BQZ26" s="163"/>
      <c r="BRA26" s="163"/>
      <c r="BRB26" s="163"/>
      <c r="BRC26" s="163"/>
      <c r="BRD26" s="163"/>
      <c r="BRE26" s="163"/>
      <c r="BRF26" s="163"/>
      <c r="BRG26" s="163"/>
      <c r="BRH26" s="163"/>
      <c r="BRI26" s="163"/>
      <c r="BRJ26" s="163"/>
      <c r="BRK26" s="163"/>
      <c r="BRL26" s="163"/>
      <c r="BRM26" s="163"/>
      <c r="BRN26" s="163"/>
      <c r="BRO26" s="163"/>
      <c r="BRP26" s="163"/>
      <c r="BRQ26" s="163"/>
      <c r="BRR26" s="163"/>
      <c r="BRS26" s="163"/>
      <c r="BRT26" s="163"/>
      <c r="BRU26" s="163"/>
      <c r="BRV26" s="163"/>
      <c r="BRW26" s="163"/>
      <c r="BRX26" s="163"/>
      <c r="BRY26" s="163"/>
      <c r="BRZ26" s="163"/>
      <c r="BSA26" s="163"/>
      <c r="BSB26" s="163"/>
      <c r="BSC26" s="163"/>
      <c r="BSD26" s="163"/>
      <c r="BSE26" s="163"/>
      <c r="BSF26" s="163"/>
      <c r="BSG26" s="163"/>
      <c r="BSH26" s="163"/>
      <c r="BSI26" s="163"/>
      <c r="BSJ26" s="163"/>
      <c r="BSK26" s="163"/>
      <c r="BSL26" s="163"/>
      <c r="BSM26" s="163"/>
      <c r="BSN26" s="163"/>
      <c r="BSO26" s="163"/>
      <c r="BSP26" s="163"/>
      <c r="BSQ26" s="163"/>
      <c r="BSR26" s="163"/>
      <c r="BSS26" s="163"/>
      <c r="BST26" s="163"/>
      <c r="BSU26" s="163"/>
      <c r="BSV26" s="163"/>
      <c r="BSW26" s="163"/>
      <c r="BSX26" s="163"/>
      <c r="BSY26" s="163"/>
      <c r="BSZ26" s="163"/>
      <c r="BTA26" s="163"/>
      <c r="BTB26" s="163"/>
      <c r="BTC26" s="163"/>
      <c r="BTD26" s="163"/>
      <c r="BTE26" s="163"/>
      <c r="BTF26" s="163"/>
      <c r="BTG26" s="163"/>
      <c r="BTH26" s="163"/>
      <c r="BTI26" s="163"/>
      <c r="BTJ26" s="163"/>
      <c r="BTK26" s="163"/>
      <c r="BTL26" s="163"/>
      <c r="BTM26" s="163"/>
      <c r="BTN26" s="163"/>
      <c r="BTO26" s="163"/>
      <c r="BTP26" s="163"/>
      <c r="BTQ26" s="163"/>
      <c r="BTR26" s="163"/>
      <c r="BTS26" s="163"/>
      <c r="BTT26" s="163"/>
      <c r="BTU26" s="163"/>
      <c r="BTV26" s="163"/>
      <c r="BTW26" s="163"/>
      <c r="BTX26" s="163"/>
      <c r="BTY26" s="163"/>
      <c r="BTZ26" s="163"/>
      <c r="BUA26" s="163"/>
      <c r="BUB26" s="163"/>
      <c r="BUC26" s="163"/>
      <c r="BUD26" s="163"/>
      <c r="BUE26" s="163"/>
      <c r="BUF26" s="163"/>
      <c r="BUG26" s="163"/>
      <c r="BUH26" s="163"/>
      <c r="BUI26" s="163"/>
      <c r="BUJ26" s="163"/>
      <c r="BUK26" s="163"/>
      <c r="BUL26" s="163"/>
      <c r="BUM26" s="163"/>
      <c r="BUN26" s="163"/>
      <c r="BUO26" s="163"/>
      <c r="BUP26" s="163"/>
      <c r="BUQ26" s="163"/>
      <c r="BUR26" s="163"/>
      <c r="BUS26" s="163"/>
      <c r="BUT26" s="163"/>
      <c r="BUU26" s="163"/>
      <c r="BUV26" s="163"/>
      <c r="BUW26" s="163"/>
      <c r="BUX26" s="163"/>
      <c r="BUY26" s="163"/>
      <c r="BUZ26" s="163"/>
      <c r="BVA26" s="163"/>
      <c r="BVB26" s="163"/>
      <c r="BVC26" s="163"/>
      <c r="BVD26" s="163"/>
      <c r="BVE26" s="163"/>
      <c r="BVF26" s="163"/>
      <c r="BVG26" s="163"/>
      <c r="BVH26" s="163"/>
      <c r="BVI26" s="163"/>
      <c r="BVJ26" s="163"/>
      <c r="BVK26" s="163"/>
      <c r="BVL26" s="163"/>
      <c r="BVM26" s="163"/>
      <c r="BVN26" s="163"/>
      <c r="BVO26" s="163"/>
      <c r="BVP26" s="163"/>
      <c r="BVQ26" s="163"/>
      <c r="BVR26" s="163"/>
      <c r="BVS26" s="163"/>
      <c r="BVT26" s="163"/>
      <c r="BVU26" s="163"/>
      <c r="BVV26" s="163"/>
      <c r="BVW26" s="163"/>
      <c r="BVX26" s="163"/>
      <c r="BVY26" s="163"/>
      <c r="BVZ26" s="163"/>
      <c r="BWA26" s="163"/>
      <c r="BWB26" s="163"/>
      <c r="BWC26" s="163"/>
      <c r="BWD26" s="163"/>
      <c r="BWE26" s="163"/>
      <c r="BWF26" s="163"/>
      <c r="BWG26" s="163"/>
      <c r="BWH26" s="163"/>
      <c r="BWI26" s="163"/>
      <c r="BWJ26" s="163"/>
      <c r="BWK26" s="163"/>
      <c r="BWL26" s="163"/>
      <c r="BWM26" s="163"/>
      <c r="BWN26" s="163"/>
      <c r="BWO26" s="163"/>
      <c r="BWP26" s="163"/>
      <c r="BWQ26" s="163"/>
      <c r="BWR26" s="163"/>
      <c r="BWS26" s="163"/>
      <c r="BWT26" s="163"/>
      <c r="BWU26" s="163"/>
      <c r="BWV26" s="163"/>
      <c r="BWW26" s="163"/>
      <c r="BWX26" s="163"/>
      <c r="BWY26" s="163"/>
      <c r="BWZ26" s="163"/>
      <c r="BXA26" s="163"/>
      <c r="BXB26" s="163"/>
      <c r="BXC26" s="163"/>
      <c r="BXD26" s="163"/>
      <c r="BXE26" s="163"/>
      <c r="BXF26" s="163"/>
      <c r="BXG26" s="163"/>
      <c r="BXH26" s="163"/>
      <c r="BXI26" s="163"/>
      <c r="BXJ26" s="163"/>
      <c r="BXK26" s="163"/>
      <c r="BXL26" s="163"/>
      <c r="BXM26" s="163"/>
      <c r="BXN26" s="163"/>
      <c r="BXO26" s="163"/>
      <c r="BXP26" s="163"/>
      <c r="BXQ26" s="163"/>
      <c r="BXR26" s="163"/>
      <c r="BXS26" s="163"/>
      <c r="BXT26" s="163"/>
      <c r="BXU26" s="163"/>
      <c r="BXV26" s="163"/>
      <c r="BXW26" s="163"/>
      <c r="BXX26" s="163"/>
      <c r="BXY26" s="163"/>
      <c r="BXZ26" s="163"/>
      <c r="BYA26" s="163"/>
      <c r="BYB26" s="163"/>
      <c r="BYC26" s="163"/>
      <c r="BYD26" s="163"/>
      <c r="BYE26" s="163"/>
      <c r="BYF26" s="163"/>
      <c r="BYG26" s="163"/>
      <c r="BYH26" s="163"/>
      <c r="BYI26" s="163"/>
      <c r="BYJ26" s="163"/>
      <c r="BYK26" s="163"/>
      <c r="BYL26" s="163"/>
      <c r="BYM26" s="163"/>
      <c r="BYN26" s="163"/>
      <c r="BYO26" s="163"/>
      <c r="BYP26" s="163"/>
      <c r="BYQ26" s="163"/>
      <c r="BYR26" s="163"/>
      <c r="BYS26" s="163"/>
      <c r="BYT26" s="163"/>
      <c r="BYU26" s="163"/>
      <c r="BYV26" s="163"/>
      <c r="BYW26" s="163"/>
      <c r="BYX26" s="163"/>
      <c r="BYY26" s="163"/>
      <c r="BYZ26" s="163"/>
      <c r="BZA26" s="163"/>
      <c r="BZB26" s="163"/>
      <c r="BZC26" s="163"/>
      <c r="BZD26" s="163"/>
      <c r="BZE26" s="163"/>
      <c r="BZF26" s="163"/>
      <c r="BZG26" s="163"/>
      <c r="BZH26" s="163"/>
      <c r="BZI26" s="163"/>
      <c r="BZJ26" s="163"/>
      <c r="BZK26" s="163"/>
      <c r="BZL26" s="163"/>
      <c r="BZM26" s="163"/>
      <c r="BZN26" s="163"/>
      <c r="BZO26" s="163"/>
      <c r="BZP26" s="163"/>
      <c r="BZQ26" s="163"/>
      <c r="BZR26" s="163"/>
      <c r="BZS26" s="163"/>
      <c r="BZT26" s="163"/>
      <c r="BZU26" s="163"/>
      <c r="BZV26" s="163"/>
      <c r="BZW26" s="163"/>
      <c r="BZX26" s="163"/>
      <c r="BZY26" s="163"/>
      <c r="BZZ26" s="163"/>
      <c r="CAA26" s="163"/>
      <c r="CAB26" s="163"/>
      <c r="CAC26" s="163"/>
      <c r="CAD26" s="163"/>
      <c r="CAE26" s="163"/>
      <c r="CAF26" s="163"/>
      <c r="CAG26" s="163"/>
      <c r="CAH26" s="163"/>
      <c r="CAI26" s="163"/>
      <c r="CAJ26" s="163"/>
      <c r="CAK26" s="163"/>
      <c r="CAL26" s="163"/>
      <c r="CAM26" s="163"/>
      <c r="CAN26" s="163"/>
      <c r="CAO26" s="163"/>
      <c r="CAP26" s="163"/>
      <c r="CAQ26" s="163"/>
      <c r="CAR26" s="163"/>
      <c r="CAS26" s="163"/>
      <c r="CAT26" s="163"/>
      <c r="CAU26" s="163"/>
      <c r="CAV26" s="163"/>
      <c r="CAW26" s="163"/>
      <c r="CAX26" s="163"/>
      <c r="CAY26" s="163"/>
      <c r="CAZ26" s="163"/>
      <c r="CBA26" s="163"/>
      <c r="CBB26" s="163"/>
      <c r="CBC26" s="163"/>
      <c r="CBD26" s="163"/>
      <c r="CBE26" s="163"/>
      <c r="CBF26" s="163"/>
      <c r="CBG26" s="163"/>
      <c r="CBH26" s="163"/>
      <c r="CBI26" s="163"/>
      <c r="CBJ26" s="163"/>
      <c r="CBK26" s="163"/>
      <c r="CBL26" s="163"/>
      <c r="CBM26" s="163"/>
      <c r="CBN26" s="163"/>
      <c r="CBO26" s="163"/>
      <c r="CBP26" s="163"/>
      <c r="CBQ26" s="163"/>
      <c r="CBR26" s="163"/>
      <c r="CBS26" s="163"/>
      <c r="CBT26" s="163"/>
      <c r="CBU26" s="163"/>
      <c r="CBV26" s="163"/>
      <c r="CBW26" s="163"/>
      <c r="CBX26" s="163"/>
      <c r="CBY26" s="163"/>
      <c r="CBZ26" s="163"/>
      <c r="CCA26" s="163"/>
      <c r="CCB26" s="163"/>
      <c r="CCC26" s="163"/>
      <c r="CCD26" s="163"/>
      <c r="CCE26" s="163"/>
      <c r="CCF26" s="163"/>
      <c r="CCG26" s="163"/>
      <c r="CCH26" s="163"/>
      <c r="CCI26" s="163"/>
      <c r="CCJ26" s="163"/>
      <c r="CCK26" s="163"/>
      <c r="CCL26" s="163"/>
      <c r="CCM26" s="163"/>
      <c r="CCN26" s="163"/>
      <c r="CCO26" s="163"/>
      <c r="CCP26" s="163"/>
      <c r="CCQ26" s="163"/>
      <c r="CCR26" s="163"/>
      <c r="CCS26" s="163"/>
      <c r="CCT26" s="163"/>
      <c r="CCU26" s="163"/>
      <c r="CCV26" s="163"/>
      <c r="CCW26" s="163"/>
      <c r="CCX26" s="163"/>
      <c r="CCY26" s="163"/>
      <c r="CCZ26" s="163"/>
      <c r="CDA26" s="163"/>
      <c r="CDB26" s="163"/>
      <c r="CDC26" s="163"/>
      <c r="CDD26" s="163"/>
      <c r="CDE26" s="163"/>
      <c r="CDF26" s="163"/>
      <c r="CDG26" s="163"/>
      <c r="CDH26" s="163"/>
      <c r="CDI26" s="163"/>
      <c r="CDJ26" s="163"/>
      <c r="CDK26" s="163"/>
      <c r="CDL26" s="163"/>
      <c r="CDM26" s="163"/>
      <c r="CDN26" s="163"/>
      <c r="CDO26" s="163"/>
      <c r="CDP26" s="163"/>
      <c r="CDQ26" s="163"/>
      <c r="CDR26" s="163"/>
      <c r="CDS26" s="163"/>
      <c r="CDT26" s="163"/>
      <c r="CDU26" s="163"/>
      <c r="CDV26" s="163"/>
      <c r="CDW26" s="163"/>
      <c r="CDX26" s="163"/>
      <c r="CDY26" s="163"/>
      <c r="CDZ26" s="163"/>
      <c r="CEA26" s="163"/>
      <c r="CEB26" s="163"/>
      <c r="CEC26" s="163"/>
      <c r="CED26" s="163"/>
      <c r="CEE26" s="163"/>
      <c r="CEF26" s="163"/>
      <c r="CEG26" s="163"/>
      <c r="CEH26" s="163"/>
      <c r="CEI26" s="163"/>
      <c r="CEJ26" s="163"/>
      <c r="CEK26" s="163"/>
      <c r="CEL26" s="163"/>
      <c r="CEM26" s="163"/>
      <c r="CEN26" s="163"/>
      <c r="CEO26" s="163"/>
      <c r="CEP26" s="163"/>
      <c r="CEQ26" s="163"/>
      <c r="CER26" s="163"/>
      <c r="CES26" s="163"/>
      <c r="CET26" s="163"/>
      <c r="CEU26" s="163"/>
      <c r="CEV26" s="163"/>
      <c r="CEW26" s="163"/>
      <c r="CEX26" s="163"/>
      <c r="CEY26" s="163"/>
      <c r="CEZ26" s="163"/>
      <c r="CFA26" s="163"/>
      <c r="CFB26" s="163"/>
      <c r="CFC26" s="163"/>
      <c r="CFD26" s="163"/>
      <c r="CFE26" s="163"/>
      <c r="CFF26" s="163"/>
      <c r="CFG26" s="163"/>
      <c r="CFH26" s="163"/>
      <c r="CFI26" s="163"/>
      <c r="CFJ26" s="163"/>
      <c r="CFK26" s="163"/>
      <c r="CFL26" s="163"/>
      <c r="CFM26" s="163"/>
      <c r="CFN26" s="163"/>
      <c r="CFO26" s="163"/>
      <c r="CFP26" s="163"/>
      <c r="CFQ26" s="163"/>
      <c r="CFR26" s="163"/>
      <c r="CFS26" s="163"/>
      <c r="CFT26" s="163"/>
      <c r="CFU26" s="163"/>
      <c r="CFV26" s="163"/>
      <c r="CFW26" s="163"/>
      <c r="CFX26" s="163"/>
      <c r="CFY26" s="163"/>
      <c r="CFZ26" s="163"/>
      <c r="CGA26" s="163"/>
      <c r="CGB26" s="163"/>
      <c r="CGC26" s="163"/>
      <c r="CGD26" s="163"/>
      <c r="CGE26" s="163"/>
      <c r="CGF26" s="163"/>
      <c r="CGG26" s="163"/>
      <c r="CGH26" s="163"/>
      <c r="CGI26" s="163"/>
      <c r="CGJ26" s="163"/>
      <c r="CGK26" s="163"/>
      <c r="CGL26" s="163"/>
      <c r="CGM26" s="163"/>
      <c r="CGN26" s="163"/>
      <c r="CGO26" s="163"/>
      <c r="CGP26" s="163"/>
      <c r="CGQ26" s="163"/>
      <c r="CGR26" s="163"/>
      <c r="CGS26" s="163"/>
      <c r="CGT26" s="163"/>
      <c r="CGU26" s="163"/>
      <c r="CGV26" s="163"/>
      <c r="CGW26" s="163"/>
      <c r="CGX26" s="163"/>
      <c r="CGY26" s="163"/>
      <c r="CGZ26" s="163"/>
      <c r="CHA26" s="163"/>
      <c r="CHB26" s="163"/>
      <c r="CHC26" s="163"/>
      <c r="CHD26" s="163"/>
      <c r="CHE26" s="163"/>
      <c r="CHF26" s="163"/>
      <c r="CHG26" s="163"/>
      <c r="CHH26" s="163"/>
      <c r="CHI26" s="163"/>
      <c r="CHJ26" s="163"/>
      <c r="CHK26" s="163"/>
      <c r="CHL26" s="163"/>
      <c r="CHM26" s="163"/>
      <c r="CHN26" s="163"/>
      <c r="CHO26" s="163"/>
      <c r="CHP26" s="163"/>
      <c r="CHQ26" s="163"/>
      <c r="CHR26" s="163"/>
      <c r="CHS26" s="163"/>
      <c r="CHT26" s="163"/>
      <c r="CHU26" s="163"/>
      <c r="CHV26" s="163"/>
      <c r="CHW26" s="163"/>
      <c r="CHX26" s="163"/>
      <c r="CHY26" s="163"/>
      <c r="CHZ26" s="163"/>
      <c r="CIA26" s="163"/>
      <c r="CIB26" s="163"/>
      <c r="CIC26" s="163"/>
      <c r="CID26" s="163"/>
      <c r="CIE26" s="163"/>
      <c r="CIF26" s="163"/>
      <c r="CIG26" s="163"/>
      <c r="CIH26" s="163"/>
      <c r="CII26" s="163"/>
      <c r="CIJ26" s="163"/>
      <c r="CIK26" s="163"/>
      <c r="CIL26" s="163"/>
      <c r="CIM26" s="163"/>
      <c r="CIN26" s="163"/>
      <c r="CIO26" s="163"/>
      <c r="CIP26" s="163"/>
      <c r="CIQ26" s="163"/>
      <c r="CIR26" s="163"/>
      <c r="CIS26" s="163"/>
      <c r="CIT26" s="163"/>
      <c r="CIU26" s="163"/>
      <c r="CIV26" s="163"/>
      <c r="CIW26" s="163"/>
      <c r="CIX26" s="163"/>
      <c r="CIY26" s="163"/>
      <c r="CIZ26" s="163"/>
      <c r="CJA26" s="163"/>
      <c r="CJB26" s="163"/>
      <c r="CJC26" s="163"/>
      <c r="CJD26" s="163"/>
      <c r="CJE26" s="163"/>
      <c r="CJF26" s="163"/>
      <c r="CJG26" s="163"/>
      <c r="CJH26" s="163"/>
      <c r="CJI26" s="163"/>
      <c r="CJJ26" s="163"/>
      <c r="CJK26" s="163"/>
      <c r="CJL26" s="163"/>
      <c r="CJM26" s="163"/>
      <c r="CJN26" s="163"/>
      <c r="CJO26" s="163"/>
      <c r="CJP26" s="163"/>
      <c r="CJQ26" s="163"/>
      <c r="CJR26" s="163"/>
      <c r="CJS26" s="163"/>
      <c r="CJT26" s="163"/>
      <c r="CJU26" s="163"/>
      <c r="CJV26" s="163"/>
      <c r="CJW26" s="163"/>
      <c r="CJX26" s="163"/>
      <c r="CJY26" s="163"/>
      <c r="CJZ26" s="163"/>
      <c r="CKA26" s="163"/>
      <c r="CKB26" s="163"/>
      <c r="CKC26" s="163"/>
      <c r="CKD26" s="163"/>
      <c r="CKE26" s="163"/>
      <c r="CKF26" s="163"/>
      <c r="CKG26" s="163"/>
      <c r="CKH26" s="163"/>
      <c r="CKI26" s="163"/>
      <c r="CKJ26" s="163"/>
      <c r="CKK26" s="163"/>
      <c r="CKL26" s="163"/>
      <c r="CKM26" s="163"/>
      <c r="CKN26" s="163"/>
      <c r="CKO26" s="163"/>
      <c r="CKP26" s="163"/>
      <c r="CKQ26" s="163"/>
      <c r="CKR26" s="163"/>
      <c r="CKS26" s="163"/>
      <c r="CKT26" s="163"/>
      <c r="CKU26" s="163"/>
      <c r="CKV26" s="163"/>
      <c r="CKW26" s="163"/>
      <c r="CKX26" s="163"/>
      <c r="CKY26" s="163"/>
      <c r="CKZ26" s="163"/>
      <c r="CLA26" s="163"/>
      <c r="CLB26" s="163"/>
      <c r="CLC26" s="163"/>
      <c r="CLD26" s="163"/>
      <c r="CLE26" s="163"/>
      <c r="CLF26" s="163"/>
      <c r="CLG26" s="163"/>
      <c r="CLH26" s="163"/>
      <c r="CLI26" s="163"/>
      <c r="CLJ26" s="163"/>
      <c r="CLK26" s="163"/>
      <c r="CLL26" s="163"/>
      <c r="CLM26" s="163"/>
      <c r="CLN26" s="163"/>
      <c r="CLO26" s="163"/>
      <c r="CLP26" s="163"/>
      <c r="CLQ26" s="163"/>
      <c r="CLR26" s="163"/>
      <c r="CLS26" s="163"/>
      <c r="CLT26" s="163"/>
      <c r="CLU26" s="163"/>
      <c r="CLV26" s="163"/>
      <c r="CLW26" s="163"/>
      <c r="CLX26" s="163"/>
      <c r="CLY26" s="163"/>
      <c r="CLZ26" s="163"/>
      <c r="CMA26" s="163"/>
      <c r="CMB26" s="163"/>
      <c r="CMC26" s="163"/>
      <c r="CMD26" s="163"/>
      <c r="CME26" s="163"/>
      <c r="CMF26" s="163"/>
      <c r="CMG26" s="163"/>
      <c r="CMH26" s="163"/>
      <c r="CMI26" s="163"/>
      <c r="CMJ26" s="163"/>
      <c r="CMK26" s="163"/>
      <c r="CML26" s="163"/>
      <c r="CMM26" s="163"/>
      <c r="CMN26" s="163"/>
      <c r="CMO26" s="163"/>
      <c r="CMP26" s="163"/>
      <c r="CMQ26" s="163"/>
      <c r="CMR26" s="163"/>
      <c r="CMS26" s="163"/>
      <c r="CMT26" s="163"/>
      <c r="CMU26" s="163"/>
      <c r="CMV26" s="163"/>
      <c r="CMW26" s="163"/>
      <c r="CMX26" s="163"/>
      <c r="CMY26" s="163"/>
      <c r="CMZ26" s="163"/>
      <c r="CNA26" s="163"/>
      <c r="CNB26" s="163"/>
      <c r="CNC26" s="163"/>
      <c r="CND26" s="163"/>
      <c r="CNE26" s="163"/>
      <c r="CNF26" s="163"/>
      <c r="CNG26" s="163"/>
      <c r="CNH26" s="163"/>
      <c r="CNI26" s="163"/>
      <c r="CNJ26" s="163"/>
      <c r="CNK26" s="163"/>
      <c r="CNL26" s="163"/>
      <c r="CNM26" s="163"/>
      <c r="CNN26" s="163"/>
      <c r="CNO26" s="163"/>
      <c r="CNP26" s="163"/>
      <c r="CNQ26" s="163"/>
      <c r="CNR26" s="163"/>
      <c r="CNS26" s="163"/>
      <c r="CNT26" s="163"/>
      <c r="CNU26" s="163"/>
      <c r="CNV26" s="163"/>
      <c r="CNW26" s="163"/>
      <c r="CNX26" s="163"/>
      <c r="CNY26" s="163"/>
      <c r="CNZ26" s="163"/>
      <c r="COA26" s="163"/>
      <c r="COB26" s="163"/>
      <c r="COC26" s="163"/>
      <c r="COD26" s="163"/>
      <c r="COE26" s="163"/>
      <c r="COF26" s="163"/>
      <c r="COG26" s="163"/>
      <c r="COH26" s="163"/>
      <c r="COI26" s="163"/>
      <c r="COJ26" s="163"/>
      <c r="COK26" s="163"/>
      <c r="COL26" s="163"/>
      <c r="COM26" s="163"/>
      <c r="CON26" s="163"/>
      <c r="COO26" s="163"/>
      <c r="COP26" s="163"/>
      <c r="COQ26" s="163"/>
      <c r="COR26" s="163"/>
      <c r="COS26" s="163"/>
      <c r="COT26" s="163"/>
      <c r="COU26" s="163"/>
      <c r="COV26" s="163"/>
      <c r="COW26" s="163"/>
      <c r="COX26" s="163"/>
      <c r="COY26" s="163"/>
      <c r="COZ26" s="163"/>
      <c r="CPA26" s="163"/>
      <c r="CPB26" s="163"/>
      <c r="CPC26" s="163"/>
      <c r="CPD26" s="163"/>
      <c r="CPE26" s="163"/>
      <c r="CPF26" s="163"/>
      <c r="CPG26" s="163"/>
      <c r="CPH26" s="163"/>
      <c r="CPI26" s="163"/>
      <c r="CPJ26" s="163"/>
      <c r="CPK26" s="163"/>
      <c r="CPL26" s="163"/>
      <c r="CPM26" s="163"/>
      <c r="CPN26" s="163"/>
      <c r="CPO26" s="163"/>
      <c r="CPP26" s="163"/>
      <c r="CPQ26" s="163"/>
      <c r="CPR26" s="163"/>
      <c r="CPS26" s="163"/>
      <c r="CPT26" s="163"/>
      <c r="CPU26" s="163"/>
      <c r="CPV26" s="163"/>
      <c r="CPW26" s="163"/>
      <c r="CPX26" s="163"/>
      <c r="CPY26" s="163"/>
      <c r="CPZ26" s="163"/>
      <c r="CQA26" s="163"/>
      <c r="CQB26" s="163"/>
      <c r="CQC26" s="163"/>
      <c r="CQD26" s="163"/>
      <c r="CQE26" s="163"/>
      <c r="CQF26" s="163"/>
      <c r="CQG26" s="163"/>
      <c r="CQH26" s="163"/>
      <c r="CQI26" s="163"/>
      <c r="CQJ26" s="163"/>
      <c r="CQK26" s="163"/>
      <c r="CQL26" s="163"/>
      <c r="CQM26" s="163"/>
      <c r="CQN26" s="163"/>
      <c r="CQO26" s="163"/>
      <c r="CQP26" s="163"/>
      <c r="CQQ26" s="163"/>
      <c r="CQR26" s="163"/>
      <c r="CQS26" s="163"/>
      <c r="CQT26" s="163"/>
      <c r="CQU26" s="163"/>
      <c r="CQV26" s="163"/>
      <c r="CQW26" s="163"/>
      <c r="CQX26" s="163"/>
      <c r="CQY26" s="163"/>
      <c r="CQZ26" s="163"/>
      <c r="CRA26" s="163"/>
      <c r="CRB26" s="163"/>
      <c r="CRC26" s="163"/>
      <c r="CRD26" s="163"/>
      <c r="CRE26" s="163"/>
      <c r="CRF26" s="163"/>
      <c r="CRG26" s="163"/>
      <c r="CRH26" s="163"/>
      <c r="CRI26" s="163"/>
      <c r="CRJ26" s="163"/>
      <c r="CRK26" s="163"/>
      <c r="CRL26" s="163"/>
      <c r="CRM26" s="163"/>
      <c r="CRN26" s="163"/>
      <c r="CRO26" s="163"/>
      <c r="CRP26" s="163"/>
      <c r="CRQ26" s="163"/>
      <c r="CRR26" s="163"/>
      <c r="CRS26" s="163"/>
      <c r="CRT26" s="163"/>
      <c r="CRU26" s="163"/>
      <c r="CRV26" s="163"/>
      <c r="CRW26" s="163"/>
      <c r="CRX26" s="163"/>
      <c r="CRY26" s="163"/>
      <c r="CRZ26" s="163"/>
      <c r="CSA26" s="163"/>
      <c r="CSB26" s="163"/>
      <c r="CSC26" s="163"/>
      <c r="CSD26" s="163"/>
      <c r="CSE26" s="163"/>
      <c r="CSF26" s="163"/>
      <c r="CSG26" s="163"/>
      <c r="CSH26" s="163"/>
      <c r="CSI26" s="163"/>
      <c r="CSJ26" s="163"/>
      <c r="CSK26" s="163"/>
      <c r="CSL26" s="163"/>
      <c r="CSM26" s="163"/>
      <c r="CSN26" s="163"/>
      <c r="CSO26" s="163"/>
      <c r="CSP26" s="163"/>
      <c r="CSQ26" s="163"/>
      <c r="CSR26" s="163"/>
      <c r="CSS26" s="163"/>
      <c r="CST26" s="163"/>
      <c r="CSU26" s="163"/>
      <c r="CSV26" s="163"/>
      <c r="CSW26" s="163"/>
      <c r="CSX26" s="163"/>
      <c r="CSY26" s="163"/>
      <c r="CSZ26" s="163"/>
      <c r="CTA26" s="163"/>
      <c r="CTB26" s="163"/>
      <c r="CTC26" s="163"/>
      <c r="CTD26" s="163"/>
      <c r="CTE26" s="163"/>
      <c r="CTF26" s="163"/>
      <c r="CTG26" s="163"/>
      <c r="CTH26" s="163"/>
      <c r="CTI26" s="163"/>
      <c r="CTJ26" s="163"/>
      <c r="CTK26" s="163"/>
      <c r="CTL26" s="163"/>
      <c r="CTM26" s="163"/>
      <c r="CTN26" s="163"/>
      <c r="CTO26" s="163"/>
      <c r="CTP26" s="163"/>
      <c r="CTQ26" s="163"/>
      <c r="CTR26" s="163"/>
      <c r="CTS26" s="163"/>
      <c r="CTT26" s="163"/>
      <c r="CTU26" s="163"/>
      <c r="CTV26" s="163"/>
      <c r="CTW26" s="163"/>
      <c r="CTX26" s="163"/>
      <c r="CTY26" s="163"/>
      <c r="CTZ26" s="163"/>
      <c r="CUA26" s="163"/>
      <c r="CUB26" s="163"/>
      <c r="CUC26" s="163"/>
      <c r="CUD26" s="163"/>
      <c r="CUE26" s="163"/>
      <c r="CUF26" s="163"/>
      <c r="CUG26" s="163"/>
      <c r="CUH26" s="163"/>
      <c r="CUI26" s="163"/>
      <c r="CUJ26" s="163"/>
      <c r="CUK26" s="163"/>
      <c r="CUL26" s="163"/>
      <c r="CUM26" s="163"/>
      <c r="CUN26" s="163"/>
      <c r="CUO26" s="163"/>
      <c r="CUP26" s="163"/>
      <c r="CUQ26" s="163"/>
      <c r="CUR26" s="163"/>
      <c r="CUS26" s="163"/>
      <c r="CUT26" s="163"/>
      <c r="CUU26" s="163"/>
      <c r="CUV26" s="163"/>
      <c r="CUW26" s="163"/>
      <c r="CUX26" s="163"/>
      <c r="CUY26" s="163"/>
      <c r="CUZ26" s="163"/>
      <c r="CVA26" s="163"/>
      <c r="CVB26" s="163"/>
      <c r="CVC26" s="163"/>
      <c r="CVD26" s="163"/>
      <c r="CVE26" s="163"/>
      <c r="CVF26" s="163"/>
      <c r="CVG26" s="163"/>
      <c r="CVH26" s="163"/>
      <c r="CVI26" s="163"/>
      <c r="CVJ26" s="163"/>
      <c r="CVK26" s="163"/>
      <c r="CVL26" s="163"/>
      <c r="CVM26" s="163"/>
      <c r="CVN26" s="163"/>
      <c r="CVO26" s="163"/>
      <c r="CVP26" s="163"/>
      <c r="CVQ26" s="163"/>
      <c r="CVR26" s="163"/>
      <c r="CVS26" s="163"/>
      <c r="CVT26" s="163"/>
      <c r="CVU26" s="163"/>
      <c r="CVV26" s="163"/>
      <c r="CVW26" s="163"/>
      <c r="CVX26" s="163"/>
      <c r="CVY26" s="163"/>
      <c r="CVZ26" s="163"/>
      <c r="CWA26" s="163"/>
      <c r="CWB26" s="163"/>
      <c r="CWC26" s="163"/>
      <c r="CWD26" s="163"/>
      <c r="CWE26" s="163"/>
      <c r="CWF26" s="163"/>
      <c r="CWG26" s="163"/>
      <c r="CWH26" s="163"/>
      <c r="CWI26" s="163"/>
      <c r="CWJ26" s="163"/>
      <c r="CWK26" s="163"/>
      <c r="CWL26" s="163"/>
      <c r="CWM26" s="163"/>
      <c r="CWN26" s="163"/>
      <c r="CWO26" s="163"/>
      <c r="CWP26" s="163"/>
      <c r="CWQ26" s="163"/>
      <c r="CWR26" s="163"/>
      <c r="CWS26" s="163"/>
      <c r="CWT26" s="163"/>
      <c r="CWU26" s="163"/>
      <c r="CWV26" s="163"/>
      <c r="CWW26" s="163"/>
      <c r="CWX26" s="163"/>
      <c r="CWY26" s="163"/>
      <c r="CWZ26" s="163"/>
      <c r="CXA26" s="163"/>
      <c r="CXB26" s="163"/>
      <c r="CXC26" s="163"/>
      <c r="CXD26" s="163"/>
      <c r="CXE26" s="163"/>
      <c r="CXF26" s="163"/>
      <c r="CXG26" s="163"/>
      <c r="CXH26" s="163"/>
      <c r="CXI26" s="163"/>
      <c r="CXJ26" s="163"/>
      <c r="CXK26" s="163"/>
      <c r="CXL26" s="163"/>
      <c r="CXM26" s="163"/>
      <c r="CXN26" s="163"/>
      <c r="CXO26" s="163"/>
      <c r="CXP26" s="163"/>
      <c r="CXQ26" s="163"/>
      <c r="CXR26" s="163"/>
      <c r="CXS26" s="163"/>
      <c r="CXT26" s="163"/>
      <c r="CXU26" s="163"/>
      <c r="CXV26" s="163"/>
      <c r="CXW26" s="163"/>
      <c r="CXX26" s="163"/>
      <c r="CXY26" s="163"/>
      <c r="CXZ26" s="163"/>
      <c r="CYA26" s="163"/>
      <c r="CYB26" s="163"/>
      <c r="CYC26" s="163"/>
      <c r="CYD26" s="163"/>
      <c r="CYE26" s="163"/>
      <c r="CYF26" s="163"/>
      <c r="CYG26" s="163"/>
      <c r="CYH26" s="163"/>
      <c r="CYI26" s="163"/>
      <c r="CYJ26" s="163"/>
      <c r="CYK26" s="163"/>
      <c r="CYL26" s="163"/>
      <c r="CYM26" s="163"/>
      <c r="CYN26" s="163"/>
      <c r="CYO26" s="163"/>
      <c r="CYP26" s="163"/>
      <c r="CYQ26" s="163"/>
      <c r="CYR26" s="163"/>
      <c r="CYS26" s="163"/>
      <c r="CYT26" s="163"/>
      <c r="CYU26" s="163"/>
      <c r="CYV26" s="163"/>
      <c r="CYW26" s="163"/>
      <c r="CYX26" s="163"/>
      <c r="CYY26" s="163"/>
      <c r="CYZ26" s="163"/>
      <c r="CZA26" s="163"/>
      <c r="CZB26" s="163"/>
      <c r="CZC26" s="163"/>
      <c r="CZD26" s="163"/>
      <c r="CZE26" s="163"/>
      <c r="CZF26" s="163"/>
      <c r="CZG26" s="163"/>
      <c r="CZH26" s="163"/>
      <c r="CZI26" s="163"/>
      <c r="CZJ26" s="163"/>
      <c r="CZK26" s="163"/>
      <c r="CZL26" s="163"/>
      <c r="CZM26" s="163"/>
      <c r="CZN26" s="163"/>
      <c r="CZO26" s="163"/>
      <c r="CZP26" s="163"/>
      <c r="CZQ26" s="163"/>
      <c r="CZR26" s="163"/>
      <c r="CZS26" s="163"/>
      <c r="CZT26" s="163"/>
      <c r="CZU26" s="163"/>
      <c r="CZV26" s="163"/>
      <c r="CZW26" s="163"/>
      <c r="CZX26" s="163"/>
      <c r="CZY26" s="163"/>
      <c r="CZZ26" s="163"/>
      <c r="DAA26" s="163"/>
      <c r="DAB26" s="163"/>
      <c r="DAC26" s="163"/>
      <c r="DAD26" s="163"/>
      <c r="DAE26" s="163"/>
      <c r="DAF26" s="163"/>
      <c r="DAG26" s="163"/>
      <c r="DAH26" s="163"/>
      <c r="DAI26" s="163"/>
      <c r="DAJ26" s="163"/>
      <c r="DAK26" s="163"/>
      <c r="DAL26" s="163"/>
      <c r="DAM26" s="163"/>
      <c r="DAN26" s="163"/>
      <c r="DAO26" s="163"/>
      <c r="DAP26" s="163"/>
      <c r="DAQ26" s="163"/>
      <c r="DAR26" s="163"/>
      <c r="DAS26" s="163"/>
      <c r="DAT26" s="163"/>
      <c r="DAU26" s="163"/>
      <c r="DAV26" s="163"/>
      <c r="DAW26" s="163"/>
      <c r="DAX26" s="163"/>
      <c r="DAY26" s="163"/>
      <c r="DAZ26" s="163"/>
      <c r="DBA26" s="163"/>
      <c r="DBB26" s="163"/>
      <c r="DBC26" s="163"/>
      <c r="DBD26" s="163"/>
      <c r="DBE26" s="163"/>
      <c r="DBF26" s="163"/>
      <c r="DBG26" s="163"/>
      <c r="DBH26" s="163"/>
      <c r="DBI26" s="163"/>
      <c r="DBJ26" s="163"/>
      <c r="DBK26" s="163"/>
      <c r="DBL26" s="163"/>
      <c r="DBM26" s="163"/>
      <c r="DBN26" s="163"/>
      <c r="DBO26" s="163"/>
      <c r="DBP26" s="163"/>
      <c r="DBQ26" s="163"/>
      <c r="DBR26" s="163"/>
      <c r="DBS26" s="163"/>
      <c r="DBT26" s="163"/>
      <c r="DBU26" s="163"/>
      <c r="DBV26" s="163"/>
      <c r="DBW26" s="163"/>
      <c r="DBX26" s="163"/>
      <c r="DBY26" s="163"/>
      <c r="DBZ26" s="163"/>
      <c r="DCA26" s="163"/>
      <c r="DCB26" s="163"/>
      <c r="DCC26" s="163"/>
      <c r="DCD26" s="163"/>
      <c r="DCE26" s="163"/>
      <c r="DCF26" s="163"/>
      <c r="DCG26" s="163"/>
      <c r="DCH26" s="163"/>
      <c r="DCI26" s="163"/>
      <c r="DCJ26" s="163"/>
      <c r="DCK26" s="163"/>
      <c r="DCL26" s="163"/>
      <c r="DCM26" s="163"/>
      <c r="DCN26" s="163"/>
      <c r="DCO26" s="163"/>
      <c r="DCP26" s="163"/>
      <c r="DCQ26" s="163"/>
      <c r="DCR26" s="163"/>
      <c r="DCS26" s="163"/>
      <c r="DCT26" s="163"/>
      <c r="DCU26" s="163"/>
      <c r="DCV26" s="163"/>
      <c r="DCW26" s="163"/>
      <c r="DCX26" s="163"/>
      <c r="DCY26" s="163"/>
      <c r="DCZ26" s="163"/>
      <c r="DDA26" s="163"/>
      <c r="DDB26" s="163"/>
      <c r="DDC26" s="163"/>
      <c r="DDD26" s="163"/>
      <c r="DDE26" s="163"/>
      <c r="DDF26" s="163"/>
      <c r="DDG26" s="163"/>
      <c r="DDH26" s="163"/>
      <c r="DDI26" s="163"/>
      <c r="DDJ26" s="163"/>
      <c r="DDK26" s="163"/>
      <c r="DDL26" s="163"/>
      <c r="DDM26" s="163"/>
      <c r="DDN26" s="163"/>
      <c r="DDO26" s="163"/>
      <c r="DDP26" s="163"/>
      <c r="DDQ26" s="163"/>
      <c r="DDR26" s="163"/>
      <c r="DDS26" s="163"/>
      <c r="DDT26" s="163"/>
      <c r="DDU26" s="163"/>
      <c r="DDV26" s="163"/>
      <c r="DDW26" s="163"/>
      <c r="DDX26" s="163"/>
      <c r="DDY26" s="163"/>
      <c r="DDZ26" s="163"/>
      <c r="DEA26" s="163"/>
      <c r="DEB26" s="163"/>
      <c r="DEC26" s="163"/>
      <c r="DED26" s="163"/>
      <c r="DEE26" s="163"/>
      <c r="DEF26" s="163"/>
      <c r="DEG26" s="163"/>
      <c r="DEH26" s="163"/>
      <c r="DEI26" s="163"/>
      <c r="DEJ26" s="163"/>
      <c r="DEK26" s="163"/>
      <c r="DEL26" s="163"/>
      <c r="DEM26" s="163"/>
      <c r="DEN26" s="163"/>
      <c r="DEO26" s="163"/>
      <c r="DEP26" s="163"/>
      <c r="DEQ26" s="163"/>
      <c r="DER26" s="163"/>
      <c r="DES26" s="163"/>
      <c r="DET26" s="163"/>
      <c r="DEU26" s="163"/>
      <c r="DEV26" s="163"/>
      <c r="DEW26" s="163"/>
      <c r="DEX26" s="163"/>
      <c r="DEY26" s="163"/>
      <c r="DEZ26" s="163"/>
      <c r="DFA26" s="163"/>
      <c r="DFB26" s="163"/>
      <c r="DFC26" s="163"/>
      <c r="DFD26" s="163"/>
      <c r="DFE26" s="163"/>
      <c r="DFF26" s="163"/>
      <c r="DFG26" s="163"/>
      <c r="DFH26" s="163"/>
      <c r="DFI26" s="163"/>
      <c r="DFJ26" s="163"/>
      <c r="DFK26" s="163"/>
      <c r="DFL26" s="163"/>
      <c r="DFM26" s="163"/>
      <c r="DFN26" s="163"/>
      <c r="DFO26" s="163"/>
      <c r="DFP26" s="163"/>
      <c r="DFQ26" s="163"/>
      <c r="DFR26" s="163"/>
      <c r="DFS26" s="163"/>
      <c r="DFT26" s="163"/>
      <c r="DFU26" s="163"/>
      <c r="DFV26" s="163"/>
      <c r="DFW26" s="163"/>
      <c r="DFX26" s="163"/>
      <c r="DFY26" s="163"/>
      <c r="DFZ26" s="163"/>
      <c r="DGA26" s="163"/>
      <c r="DGB26" s="163"/>
      <c r="DGC26" s="163"/>
      <c r="DGD26" s="163"/>
      <c r="DGE26" s="163"/>
      <c r="DGF26" s="163"/>
      <c r="DGG26" s="163"/>
      <c r="DGH26" s="163"/>
      <c r="DGI26" s="163"/>
      <c r="DGJ26" s="163"/>
      <c r="DGK26" s="163"/>
      <c r="DGL26" s="163"/>
      <c r="DGM26" s="163"/>
      <c r="DGN26" s="163"/>
      <c r="DGO26" s="163"/>
      <c r="DGP26" s="163"/>
      <c r="DGQ26" s="163"/>
      <c r="DGR26" s="163"/>
      <c r="DGS26" s="163"/>
      <c r="DGT26" s="163"/>
      <c r="DGU26" s="163"/>
      <c r="DGV26" s="163"/>
      <c r="DGW26" s="163"/>
      <c r="DGX26" s="163"/>
      <c r="DGY26" s="163"/>
      <c r="DGZ26" s="163"/>
      <c r="DHA26" s="163"/>
      <c r="DHB26" s="163"/>
      <c r="DHC26" s="163"/>
      <c r="DHD26" s="163"/>
      <c r="DHE26" s="163"/>
      <c r="DHF26" s="163"/>
      <c r="DHG26" s="163"/>
      <c r="DHH26" s="163"/>
      <c r="DHI26" s="163"/>
      <c r="DHJ26" s="163"/>
      <c r="DHK26" s="163"/>
      <c r="DHL26" s="163"/>
      <c r="DHM26" s="163"/>
      <c r="DHN26" s="163"/>
      <c r="DHO26" s="163"/>
      <c r="DHP26" s="163"/>
      <c r="DHQ26" s="163"/>
      <c r="DHR26" s="163"/>
      <c r="DHS26" s="163"/>
      <c r="DHT26" s="163"/>
      <c r="DHU26" s="163"/>
      <c r="DHV26" s="163"/>
      <c r="DHW26" s="163"/>
      <c r="DHX26" s="163"/>
      <c r="DHY26" s="163"/>
      <c r="DHZ26" s="163"/>
      <c r="DIA26" s="163"/>
      <c r="DIB26" s="163"/>
      <c r="DIC26" s="163"/>
      <c r="DID26" s="163"/>
      <c r="DIE26" s="163"/>
      <c r="DIF26" s="163"/>
      <c r="DIG26" s="163"/>
      <c r="DIH26" s="163"/>
      <c r="DII26" s="163"/>
      <c r="DIJ26" s="163"/>
      <c r="DIK26" s="163"/>
      <c r="DIL26" s="163"/>
      <c r="DIM26" s="163"/>
      <c r="DIN26" s="163"/>
      <c r="DIO26" s="163"/>
      <c r="DIP26" s="163"/>
      <c r="DIQ26" s="163"/>
      <c r="DIR26" s="163"/>
      <c r="DIS26" s="163"/>
      <c r="DIT26" s="163"/>
      <c r="DIU26" s="163"/>
      <c r="DIV26" s="163"/>
      <c r="DIW26" s="163"/>
      <c r="DIX26" s="163"/>
      <c r="DIY26" s="163"/>
      <c r="DIZ26" s="163"/>
      <c r="DJA26" s="163"/>
      <c r="DJB26" s="163"/>
      <c r="DJC26" s="163"/>
      <c r="DJD26" s="163"/>
      <c r="DJE26" s="163"/>
      <c r="DJF26" s="163"/>
      <c r="DJG26" s="163"/>
      <c r="DJH26" s="163"/>
      <c r="DJI26" s="163"/>
      <c r="DJJ26" s="163"/>
      <c r="DJK26" s="163"/>
      <c r="DJL26" s="163"/>
      <c r="DJM26" s="163"/>
      <c r="DJN26" s="163"/>
      <c r="DJO26" s="163"/>
      <c r="DJP26" s="163"/>
      <c r="DJQ26" s="163"/>
      <c r="DJR26" s="163"/>
      <c r="DJS26" s="163"/>
      <c r="DJT26" s="163"/>
      <c r="DJU26" s="163"/>
      <c r="DJV26" s="163"/>
      <c r="DJW26" s="163"/>
      <c r="DJX26" s="163"/>
      <c r="DJY26" s="163"/>
      <c r="DJZ26" s="163"/>
      <c r="DKA26" s="163"/>
      <c r="DKB26" s="163"/>
      <c r="DKC26" s="163"/>
      <c r="DKD26" s="163"/>
      <c r="DKE26" s="163"/>
      <c r="DKF26" s="163"/>
      <c r="DKG26" s="163"/>
      <c r="DKH26" s="163"/>
      <c r="DKI26" s="163"/>
      <c r="DKJ26" s="163"/>
      <c r="DKK26" s="163"/>
      <c r="DKL26" s="163"/>
      <c r="DKM26" s="163"/>
      <c r="DKN26" s="163"/>
      <c r="DKO26" s="163"/>
      <c r="DKP26" s="163"/>
      <c r="DKQ26" s="163"/>
      <c r="DKR26" s="163"/>
      <c r="DKS26" s="163"/>
      <c r="DKT26" s="163"/>
      <c r="DKU26" s="163"/>
      <c r="DKV26" s="163"/>
      <c r="DKW26" s="163"/>
      <c r="DKX26" s="163"/>
      <c r="DKY26" s="163"/>
      <c r="DKZ26" s="163"/>
      <c r="DLA26" s="163"/>
      <c r="DLB26" s="163"/>
      <c r="DLC26" s="163"/>
      <c r="DLD26" s="163"/>
      <c r="DLE26" s="163"/>
      <c r="DLF26" s="163"/>
      <c r="DLG26" s="163"/>
      <c r="DLH26" s="163"/>
      <c r="DLI26" s="163"/>
      <c r="DLJ26" s="163"/>
      <c r="DLK26" s="163"/>
      <c r="DLL26" s="163"/>
      <c r="DLM26" s="163"/>
      <c r="DLN26" s="163"/>
      <c r="DLO26" s="163"/>
      <c r="DLP26" s="163"/>
      <c r="DLQ26" s="163"/>
      <c r="DLR26" s="163"/>
      <c r="DLS26" s="163"/>
      <c r="DLT26" s="163"/>
      <c r="DLU26" s="163"/>
      <c r="DLV26" s="163"/>
      <c r="DLW26" s="163"/>
      <c r="DLX26" s="163"/>
      <c r="DLY26" s="163"/>
      <c r="DLZ26" s="163"/>
      <c r="DMA26" s="163"/>
      <c r="DMB26" s="163"/>
      <c r="DMC26" s="163"/>
      <c r="DMD26" s="163"/>
      <c r="DME26" s="163"/>
      <c r="DMF26" s="163"/>
      <c r="DMG26" s="163"/>
      <c r="DMH26" s="163"/>
      <c r="DMI26" s="163"/>
      <c r="DMJ26" s="163"/>
      <c r="DMK26" s="163"/>
      <c r="DML26" s="163"/>
      <c r="DMM26" s="163"/>
      <c r="DMN26" s="163"/>
      <c r="DMO26" s="163"/>
      <c r="DMP26" s="163"/>
      <c r="DMQ26" s="163"/>
      <c r="DMR26" s="163"/>
      <c r="DMS26" s="163"/>
      <c r="DMT26" s="163"/>
      <c r="DMU26" s="163"/>
      <c r="DMV26" s="163"/>
      <c r="DMW26" s="163"/>
      <c r="DMX26" s="163"/>
      <c r="DMY26" s="163"/>
      <c r="DMZ26" s="163"/>
      <c r="DNA26" s="163"/>
      <c r="DNB26" s="163"/>
      <c r="DNC26" s="163"/>
      <c r="DND26" s="163"/>
      <c r="DNE26" s="163"/>
      <c r="DNF26" s="163"/>
      <c r="DNG26" s="163"/>
      <c r="DNH26" s="163"/>
      <c r="DNI26" s="163"/>
      <c r="DNJ26" s="163"/>
      <c r="DNK26" s="163"/>
      <c r="DNL26" s="163"/>
      <c r="DNM26" s="163"/>
      <c r="DNN26" s="163"/>
      <c r="DNO26" s="163"/>
      <c r="DNP26" s="163"/>
      <c r="DNQ26" s="163"/>
      <c r="DNR26" s="163"/>
      <c r="DNS26" s="163"/>
      <c r="DNT26" s="163"/>
      <c r="DNU26" s="163"/>
      <c r="DNV26" s="163"/>
      <c r="DNW26" s="163"/>
      <c r="DNX26" s="163"/>
      <c r="DNY26" s="163"/>
      <c r="DNZ26" s="163"/>
      <c r="DOA26" s="163"/>
      <c r="DOB26" s="163"/>
      <c r="DOC26" s="163"/>
      <c r="DOD26" s="163"/>
      <c r="DOE26" s="163"/>
      <c r="DOF26" s="163"/>
      <c r="DOG26" s="163"/>
      <c r="DOH26" s="163"/>
      <c r="DOI26" s="163"/>
      <c r="DOJ26" s="163"/>
      <c r="DOK26" s="163"/>
      <c r="DOL26" s="163"/>
      <c r="DOM26" s="163"/>
      <c r="DON26" s="163"/>
      <c r="DOO26" s="163"/>
      <c r="DOP26" s="163"/>
      <c r="DOQ26" s="163"/>
      <c r="DOR26" s="163"/>
      <c r="DOS26" s="163"/>
      <c r="DOT26" s="163"/>
      <c r="DOU26" s="163"/>
      <c r="DOV26" s="163"/>
      <c r="DOW26" s="163"/>
      <c r="DOX26" s="163"/>
      <c r="DOY26" s="163"/>
      <c r="DOZ26" s="163"/>
      <c r="DPA26" s="163"/>
      <c r="DPB26" s="163"/>
      <c r="DPC26" s="163"/>
      <c r="DPD26" s="163"/>
      <c r="DPE26" s="163"/>
      <c r="DPF26" s="163"/>
      <c r="DPG26" s="163"/>
      <c r="DPH26" s="163"/>
      <c r="DPI26" s="163"/>
      <c r="DPJ26" s="163"/>
      <c r="DPK26" s="163"/>
      <c r="DPL26" s="163"/>
      <c r="DPM26" s="163"/>
      <c r="DPN26" s="163"/>
      <c r="DPO26" s="163"/>
      <c r="DPP26" s="163"/>
      <c r="DPQ26" s="163"/>
      <c r="DPR26" s="163"/>
      <c r="DPS26" s="163"/>
      <c r="DPT26" s="163"/>
      <c r="DPU26" s="163"/>
      <c r="DPV26" s="163"/>
      <c r="DPW26" s="163"/>
      <c r="DPX26" s="163"/>
      <c r="DPY26" s="163"/>
      <c r="DPZ26" s="163"/>
      <c r="DQA26" s="163"/>
      <c r="DQB26" s="163"/>
      <c r="DQC26" s="163"/>
      <c r="DQD26" s="163"/>
      <c r="DQE26" s="163"/>
      <c r="DQF26" s="163"/>
      <c r="DQG26" s="163"/>
      <c r="DQH26" s="163"/>
      <c r="DQI26" s="163"/>
      <c r="DQJ26" s="163"/>
      <c r="DQK26" s="163"/>
      <c r="DQL26" s="163"/>
      <c r="DQM26" s="163"/>
      <c r="DQN26" s="163"/>
      <c r="DQO26" s="163"/>
      <c r="DQP26" s="163"/>
      <c r="DQQ26" s="163"/>
      <c r="DQR26" s="163"/>
      <c r="DQS26" s="163"/>
      <c r="DQT26" s="163"/>
      <c r="DQU26" s="163"/>
      <c r="DQV26" s="163"/>
      <c r="DQW26" s="163"/>
      <c r="DQX26" s="163"/>
      <c r="DQY26" s="163"/>
      <c r="DQZ26" s="163"/>
      <c r="DRA26" s="163"/>
      <c r="DRB26" s="163"/>
      <c r="DRC26" s="163"/>
      <c r="DRD26" s="163"/>
      <c r="DRE26" s="163"/>
      <c r="DRF26" s="163"/>
      <c r="DRG26" s="163"/>
      <c r="DRH26" s="163"/>
      <c r="DRI26" s="163"/>
      <c r="DRJ26" s="163"/>
      <c r="DRK26" s="163"/>
      <c r="DRL26" s="163"/>
      <c r="DRM26" s="163"/>
      <c r="DRN26" s="163"/>
      <c r="DRO26" s="163"/>
      <c r="DRP26" s="163"/>
      <c r="DRQ26" s="163"/>
      <c r="DRR26" s="163"/>
      <c r="DRS26" s="163"/>
      <c r="DRT26" s="163"/>
      <c r="DRU26" s="163"/>
      <c r="DRV26" s="163"/>
      <c r="DRW26" s="163"/>
      <c r="DRX26" s="163"/>
      <c r="DRY26" s="163"/>
      <c r="DRZ26" s="163"/>
      <c r="DSA26" s="163"/>
      <c r="DSB26" s="163"/>
      <c r="DSC26" s="163"/>
      <c r="DSD26" s="163"/>
      <c r="DSE26" s="163"/>
      <c r="DSF26" s="163"/>
      <c r="DSG26" s="163"/>
      <c r="DSH26" s="163"/>
      <c r="DSI26" s="163"/>
      <c r="DSJ26" s="163"/>
      <c r="DSK26" s="163"/>
      <c r="DSL26" s="163"/>
      <c r="DSM26" s="163"/>
      <c r="DSN26" s="163"/>
      <c r="DSO26" s="163"/>
      <c r="DSP26" s="163"/>
      <c r="DSQ26" s="163"/>
      <c r="DSR26" s="163"/>
      <c r="DSS26" s="163"/>
      <c r="DST26" s="163"/>
      <c r="DSU26" s="163"/>
      <c r="DSV26" s="163"/>
      <c r="DSW26" s="163"/>
      <c r="DSX26" s="163"/>
      <c r="DSY26" s="163"/>
      <c r="DSZ26" s="163"/>
      <c r="DTA26" s="163"/>
      <c r="DTB26" s="163"/>
      <c r="DTC26" s="163"/>
      <c r="DTD26" s="163"/>
      <c r="DTE26" s="163"/>
      <c r="DTF26" s="163"/>
      <c r="DTG26" s="163"/>
      <c r="DTH26" s="163"/>
      <c r="DTI26" s="163"/>
      <c r="DTJ26" s="163"/>
      <c r="DTK26" s="163"/>
      <c r="DTL26" s="163"/>
      <c r="DTM26" s="163"/>
      <c r="DTN26" s="163"/>
      <c r="DTO26" s="163"/>
      <c r="DTP26" s="163"/>
      <c r="DTQ26" s="163"/>
      <c r="DTR26" s="163"/>
      <c r="DTS26" s="163"/>
      <c r="DTT26" s="163"/>
      <c r="DTU26" s="163"/>
      <c r="DTV26" s="163"/>
      <c r="DTW26" s="163"/>
      <c r="DTX26" s="163"/>
      <c r="DTY26" s="163"/>
      <c r="DTZ26" s="163"/>
      <c r="DUA26" s="163"/>
      <c r="DUB26" s="163"/>
      <c r="DUC26" s="163"/>
      <c r="DUD26" s="163"/>
      <c r="DUE26" s="163"/>
      <c r="DUF26" s="163"/>
      <c r="DUG26" s="163"/>
      <c r="DUH26" s="163"/>
      <c r="DUI26" s="163"/>
      <c r="DUJ26" s="163"/>
      <c r="DUK26" s="163"/>
      <c r="DUL26" s="163"/>
      <c r="DUM26" s="163"/>
      <c r="DUN26" s="163"/>
      <c r="DUO26" s="163"/>
      <c r="DUP26" s="163"/>
      <c r="DUQ26" s="163"/>
      <c r="DUR26" s="163"/>
      <c r="DUS26" s="163"/>
      <c r="DUT26" s="163"/>
      <c r="DUU26" s="163"/>
      <c r="DUV26" s="163"/>
      <c r="DUW26" s="163"/>
      <c r="DUX26" s="163"/>
      <c r="DUY26" s="163"/>
      <c r="DUZ26" s="163"/>
      <c r="DVA26" s="163"/>
      <c r="DVB26" s="163"/>
      <c r="DVC26" s="163"/>
      <c r="DVD26" s="163"/>
      <c r="DVE26" s="163"/>
      <c r="DVF26" s="163"/>
      <c r="DVG26" s="163"/>
      <c r="DVH26" s="163"/>
      <c r="DVI26" s="163"/>
      <c r="DVJ26" s="163"/>
      <c r="DVK26" s="163"/>
      <c r="DVL26" s="163"/>
      <c r="DVM26" s="163"/>
      <c r="DVN26" s="163"/>
      <c r="DVO26" s="163"/>
      <c r="DVP26" s="163"/>
      <c r="DVQ26" s="163"/>
      <c r="DVR26" s="163"/>
      <c r="DVS26" s="163"/>
      <c r="DVT26" s="163"/>
      <c r="DVU26" s="163"/>
      <c r="DVV26" s="163"/>
      <c r="DVW26" s="163"/>
      <c r="DVX26" s="163"/>
      <c r="DVY26" s="163"/>
      <c r="DVZ26" s="163"/>
      <c r="DWA26" s="163"/>
      <c r="DWB26" s="163"/>
      <c r="DWC26" s="163"/>
      <c r="DWD26" s="163"/>
      <c r="DWE26" s="163"/>
      <c r="DWF26" s="163"/>
      <c r="DWG26" s="163"/>
      <c r="DWH26" s="163"/>
      <c r="DWI26" s="163"/>
      <c r="DWJ26" s="163"/>
      <c r="DWK26" s="163"/>
      <c r="DWL26" s="163"/>
      <c r="DWM26" s="163"/>
      <c r="DWN26" s="163"/>
      <c r="DWO26" s="163"/>
      <c r="DWP26" s="163"/>
      <c r="DWQ26" s="163"/>
      <c r="DWR26" s="163"/>
      <c r="DWS26" s="163"/>
      <c r="DWT26" s="163"/>
      <c r="DWU26" s="163"/>
      <c r="DWV26" s="163"/>
      <c r="DWW26" s="163"/>
      <c r="DWX26" s="163"/>
      <c r="DWY26" s="163"/>
      <c r="DWZ26" s="163"/>
      <c r="DXA26" s="163"/>
      <c r="DXB26" s="163"/>
      <c r="DXC26" s="163"/>
      <c r="DXD26" s="163"/>
      <c r="DXE26" s="163"/>
      <c r="DXF26" s="163"/>
      <c r="DXG26" s="163"/>
      <c r="DXH26" s="163"/>
      <c r="DXI26" s="163"/>
      <c r="DXJ26" s="163"/>
      <c r="DXK26" s="163"/>
      <c r="DXL26" s="163"/>
      <c r="DXM26" s="163"/>
      <c r="DXN26" s="163"/>
      <c r="DXO26" s="163"/>
      <c r="DXP26" s="163"/>
      <c r="DXQ26" s="163"/>
      <c r="DXR26" s="163"/>
      <c r="DXS26" s="163"/>
      <c r="DXT26" s="163"/>
      <c r="DXU26" s="163"/>
      <c r="DXV26" s="163"/>
      <c r="DXW26" s="163"/>
      <c r="DXX26" s="163"/>
      <c r="DXY26" s="163"/>
      <c r="DXZ26" s="163"/>
      <c r="DYA26" s="163"/>
      <c r="DYB26" s="163"/>
      <c r="DYC26" s="163"/>
      <c r="DYD26" s="163"/>
      <c r="DYE26" s="163"/>
      <c r="DYF26" s="163"/>
      <c r="DYG26" s="163"/>
      <c r="DYH26" s="163"/>
      <c r="DYI26" s="163"/>
      <c r="DYJ26" s="163"/>
      <c r="DYK26" s="163"/>
      <c r="DYL26" s="163"/>
      <c r="DYM26" s="163"/>
      <c r="DYN26" s="163"/>
      <c r="DYO26" s="163"/>
      <c r="DYP26" s="163"/>
      <c r="DYQ26" s="163"/>
      <c r="DYR26" s="163"/>
      <c r="DYS26" s="163"/>
      <c r="DYT26" s="163"/>
      <c r="DYU26" s="163"/>
      <c r="DYV26" s="163"/>
      <c r="DYW26" s="163"/>
      <c r="DYX26" s="163"/>
      <c r="DYY26" s="163"/>
      <c r="DYZ26" s="163"/>
      <c r="DZA26" s="163"/>
      <c r="DZB26" s="163"/>
      <c r="DZC26" s="163"/>
      <c r="DZD26" s="163"/>
      <c r="DZE26" s="163"/>
      <c r="DZF26" s="163"/>
      <c r="DZG26" s="163"/>
      <c r="DZH26" s="163"/>
      <c r="DZI26" s="163"/>
      <c r="DZJ26" s="163"/>
      <c r="DZK26" s="163"/>
      <c r="DZL26" s="163"/>
      <c r="DZM26" s="163"/>
      <c r="DZN26" s="163"/>
      <c r="DZO26" s="163"/>
      <c r="DZP26" s="163"/>
      <c r="DZQ26" s="163"/>
      <c r="DZR26" s="163"/>
      <c r="DZS26" s="163"/>
      <c r="DZT26" s="163"/>
      <c r="DZU26" s="163"/>
      <c r="DZV26" s="163"/>
      <c r="DZW26" s="163"/>
      <c r="DZX26" s="163"/>
      <c r="DZY26" s="163"/>
      <c r="DZZ26" s="163"/>
      <c r="EAA26" s="163"/>
      <c r="EAB26" s="163"/>
      <c r="EAC26" s="163"/>
      <c r="EAD26" s="163"/>
      <c r="EAE26" s="163"/>
      <c r="EAF26" s="163"/>
      <c r="EAG26" s="163"/>
      <c r="EAH26" s="163"/>
      <c r="EAI26" s="163"/>
      <c r="EAJ26" s="163"/>
      <c r="EAK26" s="163"/>
      <c r="EAL26" s="163"/>
      <c r="EAM26" s="163"/>
      <c r="EAN26" s="163"/>
      <c r="EAO26" s="163"/>
      <c r="EAP26" s="163"/>
      <c r="EAQ26" s="163"/>
      <c r="EAR26" s="163"/>
      <c r="EAS26" s="163"/>
      <c r="EAT26" s="163"/>
      <c r="EAU26" s="163"/>
      <c r="EAV26" s="163"/>
      <c r="EAW26" s="163"/>
      <c r="EAX26" s="163"/>
      <c r="EAY26" s="163"/>
      <c r="EAZ26" s="163"/>
      <c r="EBA26" s="163"/>
      <c r="EBB26" s="163"/>
      <c r="EBC26" s="163"/>
      <c r="EBD26" s="163"/>
      <c r="EBE26" s="163"/>
      <c r="EBF26" s="163"/>
      <c r="EBG26" s="163"/>
      <c r="EBH26" s="163"/>
      <c r="EBI26" s="163"/>
      <c r="EBJ26" s="163"/>
      <c r="EBK26" s="163"/>
      <c r="EBL26" s="163"/>
      <c r="EBM26" s="163"/>
      <c r="EBN26" s="163"/>
      <c r="EBO26" s="163"/>
      <c r="EBP26" s="163"/>
      <c r="EBQ26" s="163"/>
      <c r="EBR26" s="163"/>
      <c r="EBS26" s="163"/>
      <c r="EBT26" s="163"/>
      <c r="EBU26" s="163"/>
      <c r="EBV26" s="163"/>
      <c r="EBW26" s="163"/>
      <c r="EBX26" s="163"/>
      <c r="EBY26" s="163"/>
      <c r="EBZ26" s="163"/>
      <c r="ECA26" s="163"/>
      <c r="ECB26" s="163"/>
      <c r="ECC26" s="163"/>
      <c r="ECD26" s="163"/>
      <c r="ECE26" s="163"/>
      <c r="ECF26" s="163"/>
      <c r="ECG26" s="163"/>
      <c r="ECH26" s="163"/>
      <c r="ECI26" s="163"/>
      <c r="ECJ26" s="163"/>
      <c r="ECK26" s="163"/>
      <c r="ECL26" s="163"/>
      <c r="ECM26" s="163"/>
      <c r="ECN26" s="163"/>
      <c r="ECO26" s="163"/>
      <c r="ECP26" s="163"/>
      <c r="ECQ26" s="163"/>
      <c r="ECR26" s="163"/>
      <c r="ECS26" s="163"/>
      <c r="ECT26" s="163"/>
      <c r="ECU26" s="163"/>
      <c r="ECV26" s="163"/>
      <c r="ECW26" s="163"/>
      <c r="ECX26" s="163"/>
      <c r="ECY26" s="163"/>
      <c r="ECZ26" s="163"/>
      <c r="EDA26" s="163"/>
      <c r="EDB26" s="163"/>
      <c r="EDC26" s="163"/>
      <c r="EDD26" s="163"/>
      <c r="EDE26" s="163"/>
      <c r="EDF26" s="163"/>
      <c r="EDG26" s="163"/>
      <c r="EDH26" s="163"/>
      <c r="EDI26" s="163"/>
      <c r="EDJ26" s="163"/>
      <c r="EDK26" s="163"/>
      <c r="EDL26" s="163"/>
      <c r="EDM26" s="163"/>
      <c r="EDN26" s="163"/>
      <c r="EDO26" s="163"/>
      <c r="EDP26" s="163"/>
      <c r="EDQ26" s="163"/>
      <c r="EDR26" s="163"/>
      <c r="EDS26" s="163"/>
      <c r="EDT26" s="163"/>
      <c r="EDU26" s="163"/>
      <c r="EDV26" s="163"/>
      <c r="EDW26" s="163"/>
      <c r="EDX26" s="163"/>
      <c r="EDY26" s="163"/>
      <c r="EDZ26" s="163"/>
      <c r="EEA26" s="163"/>
      <c r="EEB26" s="163"/>
      <c r="EEC26" s="163"/>
      <c r="EED26" s="163"/>
      <c r="EEE26" s="163"/>
      <c r="EEF26" s="163"/>
      <c r="EEG26" s="163"/>
      <c r="EEH26" s="163"/>
      <c r="EEI26" s="163"/>
      <c r="EEJ26" s="163"/>
      <c r="EEK26" s="163"/>
      <c r="EEL26" s="163"/>
      <c r="EEM26" s="163"/>
      <c r="EEN26" s="163"/>
      <c r="EEO26" s="163"/>
      <c r="EEP26" s="163"/>
      <c r="EEQ26" s="163"/>
      <c r="EER26" s="163"/>
      <c r="EES26" s="163"/>
      <c r="EET26" s="163"/>
      <c r="EEU26" s="163"/>
      <c r="EEV26" s="163"/>
      <c r="EEW26" s="163"/>
      <c r="EEX26" s="163"/>
      <c r="EEY26" s="163"/>
      <c r="EEZ26" s="163"/>
      <c r="EFA26" s="163"/>
      <c r="EFB26" s="163"/>
      <c r="EFC26" s="163"/>
      <c r="EFD26" s="163"/>
      <c r="EFE26" s="163"/>
      <c r="EFF26" s="163"/>
      <c r="EFG26" s="163"/>
      <c r="EFH26" s="163"/>
      <c r="EFI26" s="163"/>
      <c r="EFJ26" s="163"/>
      <c r="EFK26" s="163"/>
      <c r="EFL26" s="163"/>
      <c r="EFM26" s="163"/>
      <c r="EFN26" s="163"/>
      <c r="EFO26" s="163"/>
      <c r="EFP26" s="163"/>
      <c r="EFQ26" s="163"/>
      <c r="EFR26" s="163"/>
      <c r="EFS26" s="163"/>
      <c r="EFT26" s="163"/>
      <c r="EFU26" s="163"/>
      <c r="EFV26" s="163"/>
      <c r="EFW26" s="163"/>
      <c r="EFX26" s="163"/>
      <c r="EFY26" s="163"/>
      <c r="EFZ26" s="163"/>
      <c r="EGA26" s="163"/>
      <c r="EGB26" s="163"/>
      <c r="EGC26" s="163"/>
      <c r="EGD26" s="163"/>
      <c r="EGE26" s="163"/>
      <c r="EGF26" s="163"/>
      <c r="EGG26" s="163"/>
      <c r="EGH26" s="163"/>
      <c r="EGI26" s="163"/>
      <c r="EGJ26" s="163"/>
      <c r="EGK26" s="163"/>
      <c r="EGL26" s="163"/>
      <c r="EGM26" s="163"/>
      <c r="EGN26" s="163"/>
      <c r="EGO26" s="163"/>
      <c r="EGP26" s="163"/>
      <c r="EGQ26" s="163"/>
      <c r="EGR26" s="163"/>
      <c r="EGS26" s="163"/>
      <c r="EGT26" s="163"/>
      <c r="EGU26" s="163"/>
      <c r="EGV26" s="163"/>
      <c r="EGW26" s="163"/>
      <c r="EGX26" s="163"/>
      <c r="EGY26" s="163"/>
      <c r="EGZ26" s="163"/>
      <c r="EHA26" s="163"/>
      <c r="EHB26" s="163"/>
      <c r="EHC26" s="163"/>
      <c r="EHD26" s="163"/>
      <c r="EHE26" s="163"/>
      <c r="EHF26" s="163"/>
      <c r="EHG26" s="163"/>
      <c r="EHH26" s="163"/>
      <c r="EHI26" s="163"/>
      <c r="EHJ26" s="163"/>
      <c r="EHK26" s="163"/>
      <c r="EHL26" s="163"/>
      <c r="EHM26" s="163"/>
      <c r="EHN26" s="163"/>
      <c r="EHO26" s="163"/>
      <c r="EHP26" s="163"/>
      <c r="EHQ26" s="163"/>
      <c r="EHR26" s="163"/>
      <c r="EHS26" s="163"/>
      <c r="EHT26" s="163"/>
      <c r="EHU26" s="163"/>
      <c r="EHV26" s="163"/>
      <c r="EHW26" s="163"/>
      <c r="EHX26" s="163"/>
      <c r="EHY26" s="163"/>
      <c r="EHZ26" s="163"/>
      <c r="EIA26" s="163"/>
      <c r="EIB26" s="163"/>
      <c r="EIC26" s="163"/>
      <c r="EID26" s="163"/>
      <c r="EIE26" s="163"/>
      <c r="EIF26" s="163"/>
      <c r="EIG26" s="163"/>
      <c r="EIH26" s="163"/>
      <c r="EII26" s="163"/>
      <c r="EIJ26" s="163"/>
      <c r="EIK26" s="163"/>
      <c r="EIL26" s="163"/>
      <c r="EIM26" s="163"/>
      <c r="EIN26" s="163"/>
      <c r="EIO26" s="163"/>
      <c r="EIP26" s="163"/>
      <c r="EIQ26" s="163"/>
      <c r="EIR26" s="163"/>
      <c r="EIS26" s="163"/>
      <c r="EIT26" s="163"/>
      <c r="EIU26" s="163"/>
      <c r="EIV26" s="163"/>
      <c r="EIW26" s="163"/>
      <c r="EIX26" s="163"/>
      <c r="EIY26" s="163"/>
      <c r="EIZ26" s="163"/>
      <c r="EJA26" s="163"/>
      <c r="EJB26" s="163"/>
      <c r="EJC26" s="163"/>
      <c r="EJD26" s="163"/>
      <c r="EJE26" s="163"/>
      <c r="EJF26" s="163"/>
      <c r="EJG26" s="163"/>
      <c r="EJH26" s="163"/>
      <c r="EJI26" s="163"/>
      <c r="EJJ26" s="163"/>
      <c r="EJK26" s="163"/>
      <c r="EJL26" s="163"/>
      <c r="EJM26" s="163"/>
      <c r="EJN26" s="163"/>
      <c r="EJO26" s="163"/>
      <c r="EJP26" s="163"/>
      <c r="EJQ26" s="163"/>
      <c r="EJR26" s="163"/>
      <c r="EJS26" s="163"/>
      <c r="EJT26" s="163"/>
      <c r="EJU26" s="163"/>
      <c r="EJV26" s="163"/>
      <c r="EJW26" s="163"/>
      <c r="EJX26" s="163"/>
      <c r="EJY26" s="163"/>
      <c r="EJZ26" s="163"/>
      <c r="EKA26" s="163"/>
      <c r="EKB26" s="163"/>
      <c r="EKC26" s="163"/>
      <c r="EKD26" s="163"/>
      <c r="EKE26" s="163"/>
      <c r="EKF26" s="163"/>
      <c r="EKG26" s="163"/>
      <c r="EKH26" s="163"/>
      <c r="EKI26" s="163"/>
      <c r="EKJ26" s="163"/>
      <c r="EKK26" s="163"/>
      <c r="EKL26" s="163"/>
      <c r="EKM26" s="163"/>
      <c r="EKN26" s="163"/>
      <c r="EKO26" s="163"/>
      <c r="EKP26" s="163"/>
      <c r="EKQ26" s="163"/>
      <c r="EKR26" s="163"/>
      <c r="EKS26" s="163"/>
      <c r="EKT26" s="163"/>
      <c r="EKU26" s="163"/>
      <c r="EKV26" s="163"/>
      <c r="EKW26" s="163"/>
      <c r="EKX26" s="163"/>
      <c r="EKY26" s="163"/>
      <c r="EKZ26" s="163"/>
      <c r="ELA26" s="163"/>
      <c r="ELB26" s="163"/>
      <c r="ELC26" s="163"/>
      <c r="ELD26" s="163"/>
      <c r="ELE26" s="163"/>
      <c r="ELF26" s="163"/>
      <c r="ELG26" s="163"/>
      <c r="ELH26" s="163"/>
      <c r="ELI26" s="163"/>
      <c r="ELJ26" s="163"/>
      <c r="ELK26" s="163"/>
      <c r="ELL26" s="163"/>
      <c r="ELM26" s="163"/>
      <c r="ELN26" s="163"/>
      <c r="ELO26" s="163"/>
      <c r="ELP26" s="163"/>
      <c r="ELQ26" s="163"/>
      <c r="ELR26" s="163"/>
      <c r="ELS26" s="163"/>
      <c r="ELT26" s="163"/>
      <c r="ELU26" s="163"/>
      <c r="ELV26" s="163"/>
      <c r="ELW26" s="163"/>
      <c r="ELX26" s="163"/>
      <c r="ELY26" s="163"/>
      <c r="ELZ26" s="163"/>
      <c r="EMA26" s="163"/>
      <c r="EMB26" s="163"/>
      <c r="EMC26" s="163"/>
      <c r="EMD26" s="163"/>
      <c r="EME26" s="163"/>
      <c r="EMF26" s="163"/>
      <c r="EMG26" s="163"/>
      <c r="EMH26" s="163"/>
      <c r="EMI26" s="163"/>
      <c r="EMJ26" s="163"/>
      <c r="EMK26" s="163"/>
      <c r="EML26" s="163"/>
      <c r="EMM26" s="163"/>
      <c r="EMN26" s="163"/>
      <c r="EMO26" s="163"/>
      <c r="EMP26" s="163"/>
      <c r="EMQ26" s="163"/>
      <c r="EMR26" s="163"/>
      <c r="EMS26" s="163"/>
      <c r="EMT26" s="163"/>
      <c r="EMU26" s="163"/>
      <c r="EMV26" s="163"/>
      <c r="EMW26" s="163"/>
      <c r="EMX26" s="163"/>
      <c r="EMY26" s="163"/>
      <c r="EMZ26" s="163"/>
      <c r="ENA26" s="163"/>
      <c r="ENB26" s="163"/>
      <c r="ENC26" s="163"/>
      <c r="END26" s="163"/>
      <c r="ENE26" s="163"/>
      <c r="ENF26" s="163"/>
      <c r="ENG26" s="163"/>
      <c r="ENH26" s="163"/>
      <c r="ENI26" s="163"/>
      <c r="ENJ26" s="163"/>
      <c r="ENK26" s="163"/>
      <c r="ENL26" s="163"/>
      <c r="ENM26" s="163"/>
      <c r="ENN26" s="163"/>
      <c r="ENO26" s="163"/>
      <c r="ENP26" s="163"/>
      <c r="ENQ26" s="163"/>
      <c r="ENR26" s="163"/>
      <c r="ENS26" s="163"/>
      <c r="ENT26" s="163"/>
      <c r="ENU26" s="163"/>
      <c r="ENV26" s="163"/>
      <c r="ENW26" s="163"/>
      <c r="ENX26" s="163"/>
      <c r="ENY26" s="163"/>
      <c r="ENZ26" s="163"/>
      <c r="EOA26" s="163"/>
      <c r="EOB26" s="163"/>
      <c r="EOC26" s="163"/>
      <c r="EOD26" s="163"/>
      <c r="EOE26" s="163"/>
      <c r="EOF26" s="163"/>
      <c r="EOG26" s="163"/>
      <c r="EOH26" s="163"/>
      <c r="EOI26" s="163"/>
      <c r="EOJ26" s="163"/>
      <c r="EOK26" s="163"/>
      <c r="EOL26" s="163"/>
      <c r="EOM26" s="163"/>
      <c r="EON26" s="163"/>
      <c r="EOO26" s="163"/>
      <c r="EOP26" s="163"/>
      <c r="EOQ26" s="163"/>
      <c r="EOR26" s="163"/>
      <c r="EOS26" s="163"/>
      <c r="EOT26" s="163"/>
      <c r="EOU26" s="163"/>
      <c r="EOV26" s="163"/>
      <c r="EOW26" s="163"/>
      <c r="EOX26" s="163"/>
      <c r="EOY26" s="163"/>
      <c r="EOZ26" s="163"/>
      <c r="EPA26" s="163"/>
      <c r="EPB26" s="163"/>
      <c r="EPC26" s="163"/>
      <c r="EPD26" s="163"/>
      <c r="EPE26" s="163"/>
      <c r="EPF26" s="163"/>
      <c r="EPG26" s="163"/>
      <c r="EPH26" s="163"/>
      <c r="EPI26" s="163"/>
      <c r="EPJ26" s="163"/>
      <c r="EPK26" s="163"/>
      <c r="EPL26" s="163"/>
      <c r="EPM26" s="163"/>
      <c r="EPN26" s="163"/>
      <c r="EPO26" s="163"/>
      <c r="EPP26" s="163"/>
      <c r="EPQ26" s="163"/>
      <c r="EPR26" s="163"/>
      <c r="EPS26" s="163"/>
      <c r="EPT26" s="163"/>
      <c r="EPU26" s="163"/>
      <c r="EPV26" s="163"/>
      <c r="EPW26" s="163"/>
      <c r="EPX26" s="163"/>
      <c r="EPY26" s="163"/>
      <c r="EPZ26" s="163"/>
      <c r="EQA26" s="163"/>
      <c r="EQB26" s="163"/>
      <c r="EQC26" s="163"/>
      <c r="EQD26" s="163"/>
      <c r="EQE26" s="163"/>
      <c r="EQF26" s="163"/>
      <c r="EQG26" s="163"/>
      <c r="EQH26" s="163"/>
      <c r="EQI26" s="163"/>
      <c r="EQJ26" s="163"/>
      <c r="EQK26" s="163"/>
      <c r="EQL26" s="163"/>
      <c r="EQM26" s="163"/>
      <c r="EQN26" s="163"/>
      <c r="EQO26" s="163"/>
      <c r="EQP26" s="163"/>
      <c r="EQQ26" s="163"/>
      <c r="EQR26" s="163"/>
      <c r="EQS26" s="163"/>
      <c r="EQT26" s="163"/>
      <c r="EQU26" s="163"/>
      <c r="EQV26" s="163"/>
      <c r="EQW26" s="163"/>
      <c r="EQX26" s="163"/>
      <c r="EQY26" s="163"/>
      <c r="EQZ26" s="163"/>
      <c r="ERA26" s="163"/>
      <c r="ERB26" s="163"/>
      <c r="ERC26" s="163"/>
      <c r="ERD26" s="163"/>
      <c r="ERE26" s="163"/>
      <c r="ERF26" s="163"/>
      <c r="ERG26" s="163"/>
      <c r="ERH26" s="163"/>
      <c r="ERI26" s="163"/>
      <c r="ERJ26" s="163"/>
      <c r="ERK26" s="163"/>
      <c r="ERL26" s="163"/>
      <c r="ERM26" s="163"/>
      <c r="ERN26" s="163"/>
      <c r="ERO26" s="163"/>
      <c r="ERP26" s="163"/>
      <c r="ERQ26" s="163"/>
      <c r="ERR26" s="163"/>
      <c r="ERS26" s="163"/>
      <c r="ERT26" s="163"/>
      <c r="ERU26" s="163"/>
      <c r="ERV26" s="163"/>
      <c r="ERW26" s="163"/>
      <c r="ERX26" s="163"/>
      <c r="ERY26" s="163"/>
      <c r="ERZ26" s="163"/>
      <c r="ESA26" s="163"/>
      <c r="ESB26" s="163"/>
      <c r="ESC26" s="163"/>
      <c r="ESD26" s="163"/>
      <c r="ESE26" s="163"/>
      <c r="ESF26" s="163"/>
      <c r="ESG26" s="163"/>
      <c r="ESH26" s="163"/>
      <c r="ESI26" s="163"/>
      <c r="ESJ26" s="163"/>
      <c r="ESK26" s="163"/>
      <c r="ESL26" s="163"/>
      <c r="ESM26" s="163"/>
      <c r="ESN26" s="163"/>
      <c r="ESO26" s="163"/>
      <c r="ESP26" s="163"/>
      <c r="ESQ26" s="163"/>
      <c r="ESR26" s="163"/>
      <c r="ESS26" s="163"/>
      <c r="EST26" s="163"/>
      <c r="ESU26" s="163"/>
      <c r="ESV26" s="163"/>
      <c r="ESW26" s="163"/>
      <c r="ESX26" s="163"/>
      <c r="ESY26" s="163"/>
      <c r="ESZ26" s="163"/>
      <c r="ETA26" s="163"/>
      <c r="ETB26" s="163"/>
      <c r="ETC26" s="163"/>
      <c r="ETD26" s="163"/>
      <c r="ETE26" s="163"/>
      <c r="ETF26" s="163"/>
      <c r="ETG26" s="163"/>
      <c r="ETH26" s="163"/>
      <c r="ETI26" s="163"/>
      <c r="ETJ26" s="163"/>
      <c r="ETK26" s="163"/>
      <c r="ETL26" s="163"/>
      <c r="ETM26" s="163"/>
      <c r="ETN26" s="163"/>
      <c r="ETO26" s="163"/>
      <c r="ETP26" s="163"/>
      <c r="ETQ26" s="163"/>
      <c r="ETR26" s="163"/>
      <c r="ETS26" s="163"/>
      <c r="ETT26" s="163"/>
      <c r="ETU26" s="163"/>
      <c r="ETV26" s="163"/>
      <c r="ETW26" s="163"/>
      <c r="ETX26" s="163"/>
      <c r="ETY26" s="163"/>
      <c r="ETZ26" s="163"/>
      <c r="EUA26" s="163"/>
      <c r="EUB26" s="163"/>
      <c r="EUC26" s="163"/>
      <c r="EUD26" s="163"/>
      <c r="EUE26" s="163"/>
      <c r="EUF26" s="163"/>
      <c r="EUG26" s="163"/>
      <c r="EUH26" s="163"/>
      <c r="EUI26" s="163"/>
      <c r="EUJ26" s="163"/>
      <c r="EUK26" s="163"/>
      <c r="EUL26" s="163"/>
      <c r="EUM26" s="163"/>
      <c r="EUN26" s="163"/>
      <c r="EUO26" s="163"/>
      <c r="EUP26" s="163"/>
      <c r="EUQ26" s="163"/>
      <c r="EUR26" s="163"/>
      <c r="EUS26" s="163"/>
      <c r="EUT26" s="163"/>
      <c r="EUU26" s="163"/>
      <c r="EUV26" s="163"/>
      <c r="EUW26" s="163"/>
      <c r="EUX26" s="163"/>
      <c r="EUY26" s="163"/>
      <c r="EUZ26" s="163"/>
      <c r="EVA26" s="163"/>
      <c r="EVB26" s="163"/>
      <c r="EVC26" s="163"/>
      <c r="EVD26" s="163"/>
      <c r="EVE26" s="163"/>
      <c r="EVF26" s="163"/>
      <c r="EVG26" s="163"/>
      <c r="EVH26" s="163"/>
      <c r="EVI26" s="163"/>
      <c r="EVJ26" s="163"/>
      <c r="EVK26" s="163"/>
      <c r="EVL26" s="163"/>
      <c r="EVM26" s="163"/>
      <c r="EVN26" s="163"/>
      <c r="EVO26" s="163"/>
      <c r="EVP26" s="163"/>
      <c r="EVQ26" s="163"/>
      <c r="EVR26" s="163"/>
      <c r="EVS26" s="163"/>
      <c r="EVT26" s="163"/>
      <c r="EVU26" s="163"/>
      <c r="EVV26" s="163"/>
      <c r="EVW26" s="163"/>
      <c r="EVX26" s="163"/>
      <c r="EVY26" s="163"/>
      <c r="EVZ26" s="163"/>
      <c r="EWA26" s="163"/>
      <c r="EWB26" s="163"/>
      <c r="EWC26" s="163"/>
      <c r="EWD26" s="163"/>
      <c r="EWE26" s="163"/>
      <c r="EWF26" s="163"/>
      <c r="EWG26" s="163"/>
      <c r="EWH26" s="163"/>
      <c r="EWI26" s="163"/>
      <c r="EWJ26" s="163"/>
      <c r="EWK26" s="163"/>
      <c r="EWL26" s="163"/>
      <c r="EWM26" s="163"/>
      <c r="EWN26" s="163"/>
      <c r="EWO26" s="163"/>
      <c r="EWP26" s="163"/>
      <c r="EWQ26" s="163"/>
      <c r="EWR26" s="163"/>
      <c r="EWS26" s="163"/>
      <c r="EWT26" s="163"/>
      <c r="EWU26" s="163"/>
      <c r="EWV26" s="163"/>
      <c r="EWW26" s="163"/>
      <c r="EWX26" s="163"/>
      <c r="EWY26" s="163"/>
      <c r="EWZ26" s="163"/>
      <c r="EXA26" s="163"/>
      <c r="EXB26" s="163"/>
      <c r="EXC26" s="163"/>
      <c r="EXD26" s="163"/>
      <c r="EXE26" s="163"/>
      <c r="EXF26" s="163"/>
      <c r="EXG26" s="163"/>
      <c r="EXH26" s="163"/>
      <c r="EXI26" s="163"/>
      <c r="EXJ26" s="163"/>
      <c r="EXK26" s="163"/>
      <c r="EXL26" s="163"/>
      <c r="EXM26" s="163"/>
      <c r="EXN26" s="163"/>
      <c r="EXO26" s="163"/>
      <c r="EXP26" s="163"/>
      <c r="EXQ26" s="163"/>
      <c r="EXR26" s="163"/>
      <c r="EXS26" s="163"/>
      <c r="EXT26" s="163"/>
      <c r="EXU26" s="163"/>
      <c r="EXV26" s="163"/>
      <c r="EXW26" s="163"/>
      <c r="EXX26" s="163"/>
      <c r="EXY26" s="163"/>
      <c r="EXZ26" s="163"/>
      <c r="EYA26" s="163"/>
      <c r="EYB26" s="163"/>
      <c r="EYC26" s="163"/>
      <c r="EYD26" s="163"/>
      <c r="EYE26" s="163"/>
      <c r="EYF26" s="163"/>
      <c r="EYG26" s="163"/>
      <c r="EYH26" s="163"/>
      <c r="EYI26" s="163"/>
      <c r="EYJ26" s="163"/>
      <c r="EYK26" s="163"/>
      <c r="EYL26" s="163"/>
      <c r="EYM26" s="163"/>
      <c r="EYN26" s="163"/>
      <c r="EYO26" s="163"/>
      <c r="EYP26" s="163"/>
      <c r="EYQ26" s="163"/>
      <c r="EYR26" s="163"/>
      <c r="EYS26" s="163"/>
      <c r="EYT26" s="163"/>
      <c r="EYU26" s="163"/>
      <c r="EYV26" s="163"/>
      <c r="EYW26" s="163"/>
      <c r="EYX26" s="163"/>
      <c r="EYY26" s="163"/>
      <c r="EYZ26" s="163"/>
      <c r="EZA26" s="163"/>
      <c r="EZB26" s="163"/>
      <c r="EZC26" s="163"/>
      <c r="EZD26" s="163"/>
      <c r="EZE26" s="163"/>
      <c r="EZF26" s="163"/>
      <c r="EZG26" s="163"/>
      <c r="EZH26" s="163"/>
      <c r="EZI26" s="163"/>
      <c r="EZJ26" s="163"/>
      <c r="EZK26" s="163"/>
      <c r="EZL26" s="163"/>
      <c r="EZM26" s="163"/>
      <c r="EZN26" s="163"/>
      <c r="EZO26" s="163"/>
      <c r="EZP26" s="163"/>
      <c r="EZQ26" s="163"/>
      <c r="EZR26" s="163"/>
      <c r="EZS26" s="163"/>
      <c r="EZT26" s="163"/>
      <c r="EZU26" s="163"/>
      <c r="EZV26" s="163"/>
      <c r="EZW26" s="163"/>
      <c r="EZX26" s="163"/>
      <c r="EZY26" s="163"/>
      <c r="EZZ26" s="163"/>
      <c r="FAA26" s="163"/>
      <c r="FAB26" s="163"/>
      <c r="FAC26" s="163"/>
      <c r="FAD26" s="163"/>
      <c r="FAE26" s="163"/>
      <c r="FAF26" s="163"/>
      <c r="FAG26" s="163"/>
      <c r="FAH26" s="163"/>
      <c r="FAI26" s="163"/>
      <c r="FAJ26" s="163"/>
      <c r="FAK26" s="163"/>
      <c r="FAL26" s="163"/>
      <c r="FAM26" s="163"/>
      <c r="FAN26" s="163"/>
      <c r="FAO26" s="163"/>
      <c r="FAP26" s="163"/>
      <c r="FAQ26" s="163"/>
      <c r="FAR26" s="163"/>
      <c r="FAS26" s="163"/>
      <c r="FAT26" s="163"/>
      <c r="FAU26" s="163"/>
      <c r="FAV26" s="163"/>
      <c r="FAW26" s="163"/>
      <c r="FAX26" s="163"/>
      <c r="FAY26" s="163"/>
      <c r="FAZ26" s="163"/>
      <c r="FBA26" s="163"/>
      <c r="FBB26" s="163"/>
      <c r="FBC26" s="163"/>
      <c r="FBD26" s="163"/>
      <c r="FBE26" s="163"/>
      <c r="FBF26" s="163"/>
      <c r="FBG26" s="163"/>
      <c r="FBH26" s="163"/>
      <c r="FBI26" s="163"/>
      <c r="FBJ26" s="163"/>
      <c r="FBK26" s="163"/>
      <c r="FBL26" s="163"/>
      <c r="FBM26" s="163"/>
      <c r="FBN26" s="163"/>
      <c r="FBO26" s="163"/>
      <c r="FBP26" s="163"/>
      <c r="FBQ26" s="163"/>
      <c r="FBR26" s="163"/>
      <c r="FBS26" s="163"/>
      <c r="FBT26" s="163"/>
      <c r="FBU26" s="163"/>
      <c r="FBV26" s="163"/>
      <c r="FBW26" s="163"/>
      <c r="FBX26" s="163"/>
      <c r="FBY26" s="163"/>
      <c r="FBZ26" s="163"/>
      <c r="FCA26" s="163"/>
      <c r="FCB26" s="163"/>
      <c r="FCC26" s="163"/>
      <c r="FCD26" s="163"/>
      <c r="FCE26" s="163"/>
      <c r="FCF26" s="163"/>
      <c r="FCG26" s="163"/>
      <c r="FCH26" s="163"/>
      <c r="FCI26" s="163"/>
      <c r="FCJ26" s="163"/>
      <c r="FCK26" s="163"/>
      <c r="FCL26" s="163"/>
      <c r="FCM26" s="163"/>
      <c r="FCN26" s="163"/>
      <c r="FCO26" s="163"/>
      <c r="FCP26" s="163"/>
      <c r="FCQ26" s="163"/>
      <c r="FCR26" s="163"/>
      <c r="FCS26" s="163"/>
      <c r="FCT26" s="163"/>
      <c r="FCU26" s="163"/>
      <c r="FCV26" s="163"/>
      <c r="FCW26" s="163"/>
      <c r="FCX26" s="163"/>
      <c r="FCY26" s="163"/>
      <c r="FCZ26" s="163"/>
      <c r="FDA26" s="163"/>
      <c r="FDB26" s="163"/>
      <c r="FDC26" s="163"/>
      <c r="FDD26" s="163"/>
      <c r="FDE26" s="163"/>
      <c r="FDF26" s="163"/>
      <c r="FDG26" s="163"/>
      <c r="FDH26" s="163"/>
      <c r="FDI26" s="163"/>
      <c r="FDJ26" s="163"/>
      <c r="FDK26" s="163"/>
      <c r="FDL26" s="163"/>
      <c r="FDM26" s="163"/>
      <c r="FDN26" s="163"/>
      <c r="FDO26" s="163"/>
      <c r="FDP26" s="163"/>
      <c r="FDQ26" s="163"/>
      <c r="FDR26" s="163"/>
      <c r="FDS26" s="163"/>
      <c r="FDT26" s="163"/>
      <c r="FDU26" s="163"/>
      <c r="FDV26" s="163"/>
      <c r="FDW26" s="163"/>
      <c r="FDX26" s="163"/>
      <c r="FDY26" s="163"/>
      <c r="FDZ26" s="163"/>
      <c r="FEA26" s="163"/>
      <c r="FEB26" s="163"/>
      <c r="FEC26" s="163"/>
      <c r="FED26" s="163"/>
      <c r="FEE26" s="163"/>
      <c r="FEF26" s="163"/>
      <c r="FEG26" s="163"/>
      <c r="FEH26" s="163"/>
      <c r="FEI26" s="163"/>
      <c r="FEJ26" s="163"/>
      <c r="FEK26" s="163"/>
      <c r="FEL26" s="163"/>
      <c r="FEM26" s="163"/>
      <c r="FEN26" s="163"/>
      <c r="FEO26" s="163"/>
      <c r="FEP26" s="163"/>
      <c r="FEQ26" s="163"/>
      <c r="FER26" s="163"/>
      <c r="FES26" s="163"/>
      <c r="FET26" s="163"/>
      <c r="FEU26" s="163"/>
      <c r="FEV26" s="163"/>
      <c r="FEW26" s="163"/>
      <c r="FEX26" s="163"/>
      <c r="FEY26" s="163"/>
      <c r="FEZ26" s="163"/>
      <c r="FFA26" s="163"/>
      <c r="FFB26" s="163"/>
      <c r="FFC26" s="163"/>
      <c r="FFD26" s="163"/>
      <c r="FFE26" s="163"/>
      <c r="FFF26" s="163"/>
      <c r="FFG26" s="163"/>
      <c r="FFH26" s="163"/>
      <c r="FFI26" s="163"/>
      <c r="FFJ26" s="163"/>
      <c r="FFK26" s="163"/>
      <c r="FFL26" s="163"/>
      <c r="FFM26" s="163"/>
      <c r="FFN26" s="163"/>
      <c r="FFO26" s="163"/>
      <c r="FFP26" s="163"/>
      <c r="FFQ26" s="163"/>
      <c r="FFR26" s="163"/>
      <c r="FFS26" s="163"/>
      <c r="FFT26" s="163"/>
      <c r="FFU26" s="163"/>
      <c r="FFV26" s="163"/>
      <c r="FFW26" s="163"/>
      <c r="FFX26" s="163"/>
      <c r="FFY26" s="163"/>
      <c r="FFZ26" s="163"/>
      <c r="FGA26" s="163"/>
      <c r="FGB26" s="163"/>
      <c r="FGC26" s="163"/>
      <c r="FGD26" s="163"/>
      <c r="FGE26" s="163"/>
      <c r="FGF26" s="163"/>
      <c r="FGG26" s="163"/>
      <c r="FGH26" s="163"/>
      <c r="FGI26" s="163"/>
      <c r="FGJ26" s="163"/>
      <c r="FGK26" s="163"/>
      <c r="FGL26" s="163"/>
      <c r="FGM26" s="163"/>
      <c r="FGN26" s="163"/>
      <c r="FGO26" s="163"/>
      <c r="FGP26" s="163"/>
      <c r="FGQ26" s="163"/>
      <c r="FGR26" s="163"/>
      <c r="FGS26" s="163"/>
      <c r="FGT26" s="163"/>
      <c r="FGU26" s="163"/>
      <c r="FGV26" s="163"/>
      <c r="FGW26" s="163"/>
      <c r="FGX26" s="163"/>
      <c r="FGY26" s="163"/>
      <c r="FGZ26" s="163"/>
      <c r="FHA26" s="163"/>
      <c r="FHB26" s="163"/>
      <c r="FHC26" s="163"/>
      <c r="FHD26" s="163"/>
      <c r="FHE26" s="163"/>
      <c r="FHF26" s="163"/>
      <c r="FHG26" s="163"/>
      <c r="FHH26" s="163"/>
      <c r="FHI26" s="163"/>
      <c r="FHJ26" s="163"/>
      <c r="FHK26" s="163"/>
      <c r="FHL26" s="163"/>
      <c r="FHM26" s="163"/>
      <c r="FHN26" s="163"/>
      <c r="FHO26" s="163"/>
      <c r="FHP26" s="163"/>
      <c r="FHQ26" s="163"/>
      <c r="FHR26" s="163"/>
      <c r="FHS26" s="163"/>
      <c r="FHT26" s="163"/>
      <c r="FHU26" s="163"/>
      <c r="FHV26" s="163"/>
      <c r="FHW26" s="163"/>
      <c r="FHX26" s="163"/>
      <c r="FHY26" s="163"/>
      <c r="FHZ26" s="163"/>
      <c r="FIA26" s="163"/>
      <c r="FIB26" s="163"/>
      <c r="FIC26" s="163"/>
      <c r="FID26" s="163"/>
      <c r="FIE26" s="163"/>
      <c r="FIF26" s="163"/>
      <c r="FIG26" s="163"/>
      <c r="FIH26" s="163"/>
      <c r="FII26" s="163"/>
      <c r="FIJ26" s="163"/>
      <c r="FIK26" s="163"/>
      <c r="FIL26" s="163"/>
      <c r="FIM26" s="163"/>
      <c r="FIN26" s="163"/>
      <c r="FIO26" s="163"/>
      <c r="FIP26" s="163"/>
      <c r="FIQ26" s="163"/>
      <c r="FIR26" s="163"/>
      <c r="FIS26" s="163"/>
      <c r="FIT26" s="163"/>
      <c r="FIU26" s="163"/>
      <c r="FIV26" s="163"/>
      <c r="FIW26" s="163"/>
      <c r="FIX26" s="163"/>
      <c r="FIY26" s="163"/>
      <c r="FIZ26" s="163"/>
      <c r="FJA26" s="163"/>
      <c r="FJB26" s="163"/>
      <c r="FJC26" s="163"/>
      <c r="FJD26" s="163"/>
      <c r="FJE26" s="163"/>
      <c r="FJF26" s="163"/>
      <c r="FJG26" s="163"/>
      <c r="FJH26" s="163"/>
      <c r="FJI26" s="163"/>
      <c r="FJJ26" s="163"/>
      <c r="FJK26" s="163"/>
      <c r="FJL26" s="163"/>
      <c r="FJM26" s="163"/>
      <c r="FJN26" s="163"/>
      <c r="FJO26" s="163"/>
      <c r="FJP26" s="163"/>
      <c r="FJQ26" s="163"/>
      <c r="FJR26" s="163"/>
      <c r="FJS26" s="163"/>
      <c r="FJT26" s="163"/>
      <c r="FJU26" s="163"/>
      <c r="FJV26" s="163"/>
      <c r="FJW26" s="163"/>
      <c r="FJX26" s="163"/>
      <c r="FJY26" s="163"/>
      <c r="FJZ26" s="163"/>
      <c r="FKA26" s="163"/>
      <c r="FKB26" s="163"/>
      <c r="FKC26" s="163"/>
      <c r="FKD26" s="163"/>
      <c r="FKE26" s="163"/>
      <c r="FKF26" s="163"/>
      <c r="FKG26" s="163"/>
      <c r="FKH26" s="163"/>
      <c r="FKI26" s="163"/>
      <c r="FKJ26" s="163"/>
      <c r="FKK26" s="163"/>
      <c r="FKL26" s="163"/>
      <c r="FKM26" s="163"/>
      <c r="FKN26" s="163"/>
      <c r="FKO26" s="163"/>
      <c r="FKP26" s="163"/>
      <c r="FKQ26" s="163"/>
      <c r="FKR26" s="163"/>
      <c r="FKS26" s="163"/>
      <c r="FKT26" s="163"/>
      <c r="FKU26" s="163"/>
      <c r="FKV26" s="163"/>
      <c r="FKW26" s="163"/>
      <c r="FKX26" s="163"/>
      <c r="FKY26" s="163"/>
      <c r="FKZ26" s="163"/>
      <c r="FLA26" s="163"/>
      <c r="FLB26" s="163"/>
      <c r="FLC26" s="163"/>
      <c r="FLD26" s="163"/>
      <c r="FLE26" s="163"/>
      <c r="FLF26" s="163"/>
      <c r="FLG26" s="163"/>
      <c r="FLH26" s="163"/>
      <c r="FLI26" s="163"/>
      <c r="FLJ26" s="163"/>
      <c r="FLK26" s="163"/>
      <c r="FLL26" s="163"/>
      <c r="FLM26" s="163"/>
      <c r="FLN26" s="163"/>
      <c r="FLO26" s="163"/>
      <c r="FLP26" s="163"/>
      <c r="FLQ26" s="163"/>
      <c r="FLR26" s="163"/>
      <c r="FLS26" s="163"/>
      <c r="FLT26" s="163"/>
      <c r="FLU26" s="163"/>
      <c r="FLV26" s="163"/>
      <c r="FLW26" s="163"/>
      <c r="FLX26" s="163"/>
      <c r="FLY26" s="163"/>
      <c r="FLZ26" s="163"/>
      <c r="FMA26" s="163"/>
      <c r="FMB26" s="163"/>
      <c r="FMC26" s="163"/>
      <c r="FMD26" s="163"/>
      <c r="FME26" s="163"/>
      <c r="FMF26" s="163"/>
      <c r="FMG26" s="163"/>
      <c r="FMH26" s="163"/>
      <c r="FMI26" s="163"/>
      <c r="FMJ26" s="163"/>
      <c r="FMK26" s="163"/>
      <c r="FML26" s="163"/>
      <c r="FMM26" s="163"/>
      <c r="FMN26" s="163"/>
      <c r="FMO26" s="163"/>
      <c r="FMP26" s="163"/>
      <c r="FMQ26" s="163"/>
      <c r="FMR26" s="163"/>
      <c r="FMS26" s="163"/>
      <c r="FMT26" s="163"/>
      <c r="FMU26" s="163"/>
      <c r="FMV26" s="163"/>
      <c r="FMW26" s="163"/>
      <c r="FMX26" s="163"/>
      <c r="FMY26" s="163"/>
      <c r="FMZ26" s="163"/>
      <c r="FNA26" s="163"/>
      <c r="FNB26" s="163"/>
      <c r="FNC26" s="163"/>
      <c r="FND26" s="163"/>
      <c r="FNE26" s="163"/>
      <c r="FNF26" s="163"/>
      <c r="FNG26" s="163"/>
      <c r="FNH26" s="163"/>
      <c r="FNI26" s="163"/>
      <c r="FNJ26" s="163"/>
      <c r="FNK26" s="163"/>
      <c r="FNL26" s="163"/>
      <c r="FNM26" s="163"/>
      <c r="FNN26" s="163"/>
      <c r="FNO26" s="163"/>
      <c r="FNP26" s="163"/>
      <c r="FNQ26" s="163"/>
      <c r="FNR26" s="163"/>
      <c r="FNS26" s="163"/>
      <c r="FNT26" s="163"/>
      <c r="FNU26" s="163"/>
      <c r="FNV26" s="163"/>
      <c r="FNW26" s="163"/>
      <c r="FNX26" s="163"/>
      <c r="FNY26" s="163"/>
      <c r="FNZ26" s="163"/>
      <c r="FOA26" s="163"/>
      <c r="FOB26" s="163"/>
      <c r="FOC26" s="163"/>
      <c r="FOD26" s="163"/>
      <c r="FOE26" s="163"/>
      <c r="FOF26" s="163"/>
      <c r="FOG26" s="163"/>
      <c r="FOH26" s="163"/>
      <c r="FOI26" s="163"/>
      <c r="FOJ26" s="163"/>
      <c r="FOK26" s="163"/>
      <c r="FOL26" s="163"/>
      <c r="FOM26" s="163"/>
      <c r="FON26" s="163"/>
      <c r="FOO26" s="163"/>
      <c r="FOP26" s="163"/>
      <c r="FOQ26" s="163"/>
      <c r="FOR26" s="163"/>
      <c r="FOS26" s="163"/>
      <c r="FOT26" s="163"/>
      <c r="FOU26" s="163"/>
      <c r="FOV26" s="163"/>
      <c r="FOW26" s="163"/>
      <c r="FOX26" s="163"/>
      <c r="FOY26" s="163"/>
      <c r="FOZ26" s="163"/>
      <c r="FPA26" s="163"/>
      <c r="FPB26" s="163"/>
      <c r="FPC26" s="163"/>
      <c r="FPD26" s="163"/>
      <c r="FPE26" s="163"/>
      <c r="FPF26" s="163"/>
      <c r="FPG26" s="163"/>
      <c r="FPH26" s="163"/>
      <c r="FPI26" s="163"/>
      <c r="FPJ26" s="163"/>
      <c r="FPK26" s="163"/>
      <c r="FPL26" s="163"/>
      <c r="FPM26" s="163"/>
      <c r="FPN26" s="163"/>
      <c r="FPO26" s="163"/>
      <c r="FPP26" s="163"/>
      <c r="FPQ26" s="163"/>
      <c r="FPR26" s="163"/>
      <c r="FPS26" s="163"/>
      <c r="FPT26" s="163"/>
      <c r="FPU26" s="163"/>
      <c r="FPV26" s="163"/>
      <c r="FPW26" s="163"/>
      <c r="FPX26" s="163"/>
      <c r="FPY26" s="163"/>
      <c r="FPZ26" s="163"/>
      <c r="FQA26" s="163"/>
      <c r="FQB26" s="163"/>
      <c r="FQC26" s="163"/>
      <c r="FQD26" s="163"/>
      <c r="FQE26" s="163"/>
      <c r="FQF26" s="163"/>
      <c r="FQG26" s="163"/>
      <c r="FQH26" s="163"/>
      <c r="FQI26" s="163"/>
      <c r="FQJ26" s="163"/>
      <c r="FQK26" s="163"/>
      <c r="FQL26" s="163"/>
      <c r="FQM26" s="163"/>
      <c r="FQN26" s="163"/>
      <c r="FQO26" s="163"/>
      <c r="FQP26" s="163"/>
      <c r="FQQ26" s="163"/>
      <c r="FQR26" s="163"/>
      <c r="FQS26" s="163"/>
      <c r="FQT26" s="163"/>
      <c r="FQU26" s="163"/>
      <c r="FQV26" s="163"/>
      <c r="FQW26" s="163"/>
      <c r="FQX26" s="163"/>
      <c r="FQY26" s="163"/>
      <c r="FQZ26" s="163"/>
      <c r="FRA26" s="163"/>
      <c r="FRB26" s="163"/>
      <c r="FRC26" s="163"/>
      <c r="FRD26" s="163"/>
      <c r="FRE26" s="163"/>
      <c r="FRF26" s="163"/>
      <c r="FRG26" s="163"/>
      <c r="FRH26" s="163"/>
      <c r="FRI26" s="163"/>
      <c r="FRJ26" s="163"/>
      <c r="FRK26" s="163"/>
      <c r="FRL26" s="163"/>
      <c r="FRM26" s="163"/>
      <c r="FRN26" s="163"/>
      <c r="FRO26" s="163"/>
      <c r="FRP26" s="163"/>
      <c r="FRQ26" s="163"/>
      <c r="FRR26" s="163"/>
      <c r="FRS26" s="163"/>
      <c r="FRT26" s="163"/>
      <c r="FRU26" s="163"/>
      <c r="FRV26" s="163"/>
      <c r="FRW26" s="163"/>
      <c r="FRX26" s="163"/>
      <c r="FRY26" s="163"/>
      <c r="FRZ26" s="163"/>
      <c r="FSA26" s="163"/>
      <c r="FSB26" s="163"/>
      <c r="FSC26" s="163"/>
      <c r="FSD26" s="163"/>
      <c r="FSE26" s="163"/>
      <c r="FSF26" s="163"/>
      <c r="FSG26" s="163"/>
      <c r="FSH26" s="163"/>
      <c r="FSI26" s="163"/>
      <c r="FSJ26" s="163"/>
      <c r="FSK26" s="163"/>
      <c r="FSL26" s="163"/>
      <c r="FSM26" s="163"/>
      <c r="FSN26" s="163"/>
      <c r="FSO26" s="163"/>
      <c r="FSP26" s="163"/>
      <c r="FSQ26" s="163"/>
      <c r="FSR26" s="163"/>
      <c r="FSS26" s="163"/>
      <c r="FST26" s="163"/>
      <c r="FSU26" s="163"/>
      <c r="FSV26" s="163"/>
      <c r="FSW26" s="163"/>
      <c r="FSX26" s="163"/>
      <c r="FSY26" s="163"/>
      <c r="FSZ26" s="163"/>
      <c r="FTA26" s="163"/>
      <c r="FTB26" s="163"/>
      <c r="FTC26" s="163"/>
      <c r="FTD26" s="163"/>
      <c r="FTE26" s="163"/>
      <c r="FTF26" s="163"/>
      <c r="FTG26" s="163"/>
      <c r="FTH26" s="163"/>
      <c r="FTI26" s="163"/>
      <c r="FTJ26" s="163"/>
      <c r="FTK26" s="163"/>
      <c r="FTL26" s="163"/>
      <c r="FTM26" s="163"/>
      <c r="FTN26" s="163"/>
      <c r="FTO26" s="163"/>
      <c r="FTP26" s="163"/>
      <c r="FTQ26" s="163"/>
      <c r="FTR26" s="163"/>
      <c r="FTS26" s="163"/>
      <c r="FTT26" s="163"/>
      <c r="FTU26" s="163"/>
      <c r="FTV26" s="163"/>
      <c r="FTW26" s="163"/>
      <c r="FTX26" s="163"/>
      <c r="FTY26" s="163"/>
      <c r="FTZ26" s="163"/>
      <c r="FUA26" s="163"/>
      <c r="FUB26" s="163"/>
      <c r="FUC26" s="163"/>
      <c r="FUD26" s="163"/>
      <c r="FUE26" s="163"/>
      <c r="FUF26" s="163"/>
      <c r="FUG26" s="163"/>
      <c r="FUH26" s="163"/>
      <c r="FUI26" s="163"/>
      <c r="FUJ26" s="163"/>
      <c r="FUK26" s="163"/>
      <c r="FUL26" s="163"/>
      <c r="FUM26" s="163"/>
      <c r="FUN26" s="163"/>
      <c r="FUO26" s="163"/>
      <c r="FUP26" s="163"/>
      <c r="FUQ26" s="163"/>
      <c r="FUR26" s="163"/>
      <c r="FUS26" s="163"/>
      <c r="FUT26" s="163"/>
      <c r="FUU26" s="163"/>
      <c r="FUV26" s="163"/>
      <c r="FUW26" s="163"/>
      <c r="FUX26" s="163"/>
      <c r="FUY26" s="163"/>
      <c r="FUZ26" s="163"/>
      <c r="FVA26" s="163"/>
      <c r="FVB26" s="163"/>
      <c r="FVC26" s="163"/>
      <c r="FVD26" s="163"/>
      <c r="FVE26" s="163"/>
      <c r="FVF26" s="163"/>
      <c r="FVG26" s="163"/>
      <c r="FVH26" s="163"/>
      <c r="FVI26" s="163"/>
      <c r="FVJ26" s="163"/>
      <c r="FVK26" s="163"/>
      <c r="FVL26" s="163"/>
      <c r="FVM26" s="163"/>
      <c r="FVN26" s="163"/>
      <c r="FVO26" s="163"/>
      <c r="FVP26" s="163"/>
      <c r="FVQ26" s="163"/>
      <c r="FVR26" s="163"/>
      <c r="FVS26" s="163"/>
      <c r="FVT26" s="163"/>
      <c r="FVU26" s="163"/>
      <c r="FVV26" s="163"/>
      <c r="FVW26" s="163"/>
      <c r="FVX26" s="163"/>
      <c r="FVY26" s="163"/>
      <c r="FVZ26" s="163"/>
      <c r="FWA26" s="163"/>
      <c r="FWB26" s="163"/>
      <c r="FWC26" s="163"/>
      <c r="FWD26" s="163"/>
      <c r="FWE26" s="163"/>
      <c r="FWF26" s="163"/>
      <c r="FWG26" s="163"/>
      <c r="FWH26" s="163"/>
      <c r="FWI26" s="163"/>
      <c r="FWJ26" s="163"/>
      <c r="FWK26" s="163"/>
      <c r="FWL26" s="163"/>
      <c r="FWM26" s="163"/>
      <c r="FWN26" s="163"/>
      <c r="FWO26" s="163"/>
      <c r="FWP26" s="163"/>
      <c r="FWQ26" s="163"/>
      <c r="FWR26" s="163"/>
      <c r="FWS26" s="163"/>
      <c r="FWT26" s="163"/>
      <c r="FWU26" s="163"/>
      <c r="FWV26" s="163"/>
      <c r="FWW26" s="163"/>
      <c r="FWX26" s="163"/>
      <c r="FWY26" s="163"/>
      <c r="FWZ26" s="163"/>
      <c r="FXA26" s="163"/>
      <c r="FXB26" s="163"/>
      <c r="FXC26" s="163"/>
      <c r="FXD26" s="163"/>
      <c r="FXE26" s="163"/>
      <c r="FXF26" s="163"/>
      <c r="FXG26" s="163"/>
      <c r="FXH26" s="163"/>
      <c r="FXI26" s="163"/>
      <c r="FXJ26" s="163"/>
      <c r="FXK26" s="163"/>
      <c r="FXL26" s="163"/>
      <c r="FXM26" s="163"/>
      <c r="FXN26" s="163"/>
      <c r="FXO26" s="163"/>
      <c r="FXP26" s="163"/>
      <c r="FXQ26" s="163"/>
      <c r="FXR26" s="163"/>
      <c r="FXS26" s="163"/>
      <c r="FXT26" s="163"/>
      <c r="FXU26" s="163"/>
      <c r="FXV26" s="163"/>
      <c r="FXW26" s="163"/>
      <c r="FXX26" s="163"/>
      <c r="FXY26" s="163"/>
      <c r="FXZ26" s="163"/>
      <c r="FYA26" s="163"/>
      <c r="FYB26" s="163"/>
      <c r="FYC26" s="163"/>
      <c r="FYD26" s="163"/>
      <c r="FYE26" s="163"/>
      <c r="FYF26" s="163"/>
      <c r="FYG26" s="163"/>
      <c r="FYH26" s="163"/>
      <c r="FYI26" s="163"/>
      <c r="FYJ26" s="163"/>
      <c r="FYK26" s="163"/>
      <c r="FYL26" s="163"/>
      <c r="FYM26" s="163"/>
      <c r="FYN26" s="163"/>
      <c r="FYO26" s="163"/>
      <c r="FYP26" s="163"/>
      <c r="FYQ26" s="163"/>
      <c r="FYR26" s="163"/>
      <c r="FYS26" s="163"/>
      <c r="FYT26" s="163"/>
      <c r="FYU26" s="163"/>
      <c r="FYV26" s="163"/>
      <c r="FYW26" s="163"/>
      <c r="FYX26" s="163"/>
      <c r="FYY26" s="163"/>
      <c r="FYZ26" s="163"/>
      <c r="FZA26" s="163"/>
      <c r="FZB26" s="163"/>
      <c r="FZC26" s="163"/>
      <c r="FZD26" s="163"/>
      <c r="FZE26" s="163"/>
      <c r="FZF26" s="163"/>
      <c r="FZG26" s="163"/>
      <c r="FZH26" s="163"/>
      <c r="FZI26" s="163"/>
      <c r="FZJ26" s="163"/>
      <c r="FZK26" s="163"/>
      <c r="FZL26" s="163"/>
      <c r="FZM26" s="163"/>
      <c r="FZN26" s="163"/>
      <c r="FZO26" s="163"/>
      <c r="FZP26" s="163"/>
      <c r="FZQ26" s="163"/>
      <c r="FZR26" s="163"/>
      <c r="FZS26" s="163"/>
      <c r="FZT26" s="163"/>
      <c r="FZU26" s="163"/>
      <c r="FZV26" s="163"/>
      <c r="FZW26" s="163"/>
      <c r="FZX26" s="163"/>
      <c r="FZY26" s="163"/>
      <c r="FZZ26" s="163"/>
      <c r="GAA26" s="163"/>
      <c r="GAB26" s="163"/>
      <c r="GAC26" s="163"/>
      <c r="GAD26" s="163"/>
      <c r="GAE26" s="163"/>
      <c r="GAF26" s="163"/>
      <c r="GAG26" s="163"/>
      <c r="GAH26" s="163"/>
      <c r="GAI26" s="163"/>
      <c r="GAJ26" s="163"/>
      <c r="GAK26" s="163"/>
      <c r="GAL26" s="163"/>
      <c r="GAM26" s="163"/>
      <c r="GAN26" s="163"/>
      <c r="GAO26" s="163"/>
      <c r="GAP26" s="163"/>
      <c r="GAQ26" s="163"/>
      <c r="GAR26" s="163"/>
      <c r="GAS26" s="163"/>
      <c r="GAT26" s="163"/>
      <c r="GAU26" s="163"/>
      <c r="GAV26" s="163"/>
      <c r="GAW26" s="163"/>
      <c r="GAX26" s="163"/>
      <c r="GAY26" s="163"/>
      <c r="GAZ26" s="163"/>
      <c r="GBA26" s="163"/>
      <c r="GBB26" s="163"/>
      <c r="GBC26" s="163"/>
      <c r="GBD26" s="163"/>
      <c r="GBE26" s="163"/>
      <c r="GBF26" s="163"/>
      <c r="GBG26" s="163"/>
      <c r="GBH26" s="163"/>
      <c r="GBI26" s="163"/>
      <c r="GBJ26" s="163"/>
      <c r="GBK26" s="163"/>
      <c r="GBL26" s="163"/>
      <c r="GBM26" s="163"/>
      <c r="GBN26" s="163"/>
      <c r="GBO26" s="163"/>
      <c r="GBP26" s="163"/>
      <c r="GBQ26" s="163"/>
      <c r="GBR26" s="163"/>
      <c r="GBS26" s="163"/>
      <c r="GBT26" s="163"/>
      <c r="GBU26" s="163"/>
      <c r="GBV26" s="163"/>
      <c r="GBW26" s="163"/>
      <c r="GBX26" s="163"/>
      <c r="GBY26" s="163"/>
      <c r="GBZ26" s="163"/>
      <c r="GCA26" s="163"/>
      <c r="GCB26" s="163"/>
      <c r="GCC26" s="163"/>
      <c r="GCD26" s="163"/>
      <c r="GCE26" s="163"/>
      <c r="GCF26" s="163"/>
      <c r="GCG26" s="163"/>
      <c r="GCH26" s="163"/>
      <c r="GCI26" s="163"/>
      <c r="GCJ26" s="163"/>
      <c r="GCK26" s="163"/>
      <c r="GCL26" s="163"/>
      <c r="GCM26" s="163"/>
      <c r="GCN26" s="163"/>
      <c r="GCO26" s="163"/>
      <c r="GCP26" s="163"/>
      <c r="GCQ26" s="163"/>
      <c r="GCR26" s="163"/>
      <c r="GCS26" s="163"/>
      <c r="GCT26" s="163"/>
      <c r="GCU26" s="163"/>
      <c r="GCV26" s="163"/>
      <c r="GCW26" s="163"/>
      <c r="GCX26" s="163"/>
      <c r="GCY26" s="163"/>
      <c r="GCZ26" s="163"/>
      <c r="GDA26" s="163"/>
      <c r="GDB26" s="163"/>
      <c r="GDC26" s="163"/>
      <c r="GDD26" s="163"/>
      <c r="GDE26" s="163"/>
      <c r="GDF26" s="163"/>
      <c r="GDG26" s="163"/>
      <c r="GDH26" s="163"/>
      <c r="GDI26" s="163"/>
      <c r="GDJ26" s="163"/>
      <c r="GDK26" s="163"/>
      <c r="GDL26" s="163"/>
      <c r="GDM26" s="163"/>
      <c r="GDN26" s="163"/>
      <c r="GDO26" s="163"/>
      <c r="GDP26" s="163"/>
      <c r="GDQ26" s="163"/>
      <c r="GDR26" s="163"/>
      <c r="GDS26" s="163"/>
      <c r="GDT26" s="163"/>
      <c r="GDU26" s="163"/>
      <c r="GDV26" s="163"/>
      <c r="GDW26" s="163"/>
      <c r="GDX26" s="163"/>
      <c r="GDY26" s="163"/>
      <c r="GDZ26" s="163"/>
      <c r="GEA26" s="163"/>
      <c r="GEB26" s="163"/>
      <c r="GEC26" s="163"/>
      <c r="GED26" s="163"/>
      <c r="GEE26" s="163"/>
      <c r="GEF26" s="163"/>
      <c r="GEG26" s="163"/>
      <c r="GEH26" s="163"/>
      <c r="GEI26" s="163"/>
      <c r="GEJ26" s="163"/>
      <c r="GEK26" s="163"/>
      <c r="GEL26" s="163"/>
      <c r="GEM26" s="163"/>
      <c r="GEN26" s="163"/>
      <c r="GEO26" s="163"/>
      <c r="GEP26" s="163"/>
      <c r="GEQ26" s="163"/>
      <c r="GER26" s="163"/>
      <c r="GES26" s="163"/>
      <c r="GET26" s="163"/>
      <c r="GEU26" s="163"/>
      <c r="GEV26" s="163"/>
      <c r="GEW26" s="163"/>
      <c r="GEX26" s="163"/>
      <c r="GEY26" s="163"/>
      <c r="GEZ26" s="163"/>
      <c r="GFA26" s="163"/>
      <c r="GFB26" s="163"/>
      <c r="GFC26" s="163"/>
      <c r="GFD26" s="163"/>
      <c r="GFE26" s="163"/>
      <c r="GFF26" s="163"/>
      <c r="GFG26" s="163"/>
      <c r="GFH26" s="163"/>
      <c r="GFI26" s="163"/>
      <c r="GFJ26" s="163"/>
      <c r="GFK26" s="163"/>
      <c r="GFL26" s="163"/>
      <c r="GFM26" s="163"/>
      <c r="GFN26" s="163"/>
      <c r="GFO26" s="163"/>
      <c r="GFP26" s="163"/>
      <c r="GFQ26" s="163"/>
      <c r="GFR26" s="163"/>
      <c r="GFS26" s="163"/>
      <c r="GFT26" s="163"/>
      <c r="GFU26" s="163"/>
      <c r="GFV26" s="163"/>
      <c r="GFW26" s="163"/>
      <c r="GFX26" s="163"/>
      <c r="GFY26" s="163"/>
      <c r="GFZ26" s="163"/>
      <c r="GGA26" s="163"/>
      <c r="GGB26" s="163"/>
      <c r="GGC26" s="163"/>
      <c r="GGD26" s="163"/>
      <c r="GGE26" s="163"/>
      <c r="GGF26" s="163"/>
      <c r="GGG26" s="163"/>
      <c r="GGH26" s="163"/>
      <c r="GGI26" s="163"/>
      <c r="GGJ26" s="163"/>
      <c r="GGK26" s="163"/>
      <c r="GGL26" s="163"/>
      <c r="GGM26" s="163"/>
      <c r="GGN26" s="163"/>
      <c r="GGO26" s="163"/>
      <c r="GGP26" s="163"/>
      <c r="GGQ26" s="163"/>
      <c r="GGR26" s="163"/>
      <c r="GGS26" s="163"/>
      <c r="GGT26" s="163"/>
      <c r="GGU26" s="163"/>
      <c r="GGV26" s="163"/>
      <c r="GGW26" s="163"/>
      <c r="GGX26" s="163"/>
      <c r="GGY26" s="163"/>
      <c r="GGZ26" s="163"/>
      <c r="GHA26" s="163"/>
      <c r="GHB26" s="163"/>
      <c r="GHC26" s="163"/>
      <c r="GHD26" s="163"/>
      <c r="GHE26" s="163"/>
      <c r="GHF26" s="163"/>
      <c r="GHG26" s="163"/>
      <c r="GHH26" s="163"/>
      <c r="GHI26" s="163"/>
      <c r="GHJ26" s="163"/>
      <c r="GHK26" s="163"/>
      <c r="GHL26" s="163"/>
      <c r="GHM26" s="163"/>
      <c r="GHN26" s="163"/>
      <c r="GHO26" s="163"/>
      <c r="GHP26" s="163"/>
      <c r="GHQ26" s="163"/>
      <c r="GHR26" s="163"/>
      <c r="GHS26" s="163"/>
      <c r="GHT26" s="163"/>
      <c r="GHU26" s="163"/>
      <c r="GHV26" s="163"/>
      <c r="GHW26" s="163"/>
      <c r="GHX26" s="163"/>
      <c r="GHY26" s="163"/>
      <c r="GHZ26" s="163"/>
      <c r="GIA26" s="163"/>
      <c r="GIB26" s="163"/>
      <c r="GIC26" s="163"/>
      <c r="GID26" s="163"/>
      <c r="GIE26" s="163"/>
      <c r="GIF26" s="163"/>
      <c r="GIG26" s="163"/>
      <c r="GIH26" s="163"/>
      <c r="GII26" s="163"/>
      <c r="GIJ26" s="163"/>
      <c r="GIK26" s="163"/>
      <c r="GIL26" s="163"/>
      <c r="GIM26" s="163"/>
      <c r="GIN26" s="163"/>
      <c r="GIO26" s="163"/>
      <c r="GIP26" s="163"/>
      <c r="GIQ26" s="163"/>
      <c r="GIR26" s="163"/>
      <c r="GIS26" s="163"/>
      <c r="GIT26" s="163"/>
      <c r="GIU26" s="163"/>
      <c r="GIV26" s="163"/>
      <c r="GIW26" s="163"/>
      <c r="GIX26" s="163"/>
      <c r="GIY26" s="163"/>
      <c r="GIZ26" s="163"/>
      <c r="GJA26" s="163"/>
      <c r="GJB26" s="163"/>
      <c r="GJC26" s="163"/>
      <c r="GJD26" s="163"/>
      <c r="GJE26" s="163"/>
      <c r="GJF26" s="163"/>
      <c r="GJG26" s="163"/>
      <c r="GJH26" s="163"/>
      <c r="GJI26" s="163"/>
      <c r="GJJ26" s="163"/>
      <c r="GJK26" s="163"/>
      <c r="GJL26" s="163"/>
      <c r="GJM26" s="163"/>
      <c r="GJN26" s="163"/>
      <c r="GJO26" s="163"/>
      <c r="GJP26" s="163"/>
      <c r="GJQ26" s="163"/>
      <c r="GJR26" s="163"/>
      <c r="GJS26" s="163"/>
      <c r="GJT26" s="163"/>
      <c r="GJU26" s="163"/>
      <c r="GJV26" s="163"/>
      <c r="GJW26" s="163"/>
      <c r="GJX26" s="163"/>
      <c r="GJY26" s="163"/>
      <c r="GJZ26" s="163"/>
      <c r="GKA26" s="163"/>
      <c r="GKB26" s="163"/>
      <c r="GKC26" s="163"/>
      <c r="GKD26" s="163"/>
      <c r="GKE26" s="163"/>
      <c r="GKF26" s="163"/>
      <c r="GKG26" s="163"/>
      <c r="GKH26" s="163"/>
      <c r="GKI26" s="163"/>
      <c r="GKJ26" s="163"/>
      <c r="GKK26" s="163"/>
      <c r="GKL26" s="163"/>
      <c r="GKM26" s="163"/>
      <c r="GKN26" s="163"/>
      <c r="GKO26" s="163"/>
      <c r="GKP26" s="163"/>
      <c r="GKQ26" s="163"/>
      <c r="GKR26" s="163"/>
      <c r="GKS26" s="163"/>
      <c r="GKT26" s="163"/>
      <c r="GKU26" s="163"/>
      <c r="GKV26" s="163"/>
      <c r="GKW26" s="163"/>
      <c r="GKX26" s="163"/>
      <c r="GKY26" s="163"/>
      <c r="GKZ26" s="163"/>
      <c r="GLA26" s="163"/>
      <c r="GLB26" s="163"/>
      <c r="GLC26" s="163"/>
      <c r="GLD26" s="163"/>
      <c r="GLE26" s="163"/>
      <c r="GLF26" s="163"/>
      <c r="GLG26" s="163"/>
      <c r="GLH26" s="163"/>
      <c r="GLI26" s="163"/>
      <c r="GLJ26" s="163"/>
      <c r="GLK26" s="163"/>
      <c r="GLL26" s="163"/>
      <c r="GLM26" s="163"/>
      <c r="GLN26" s="163"/>
      <c r="GLO26" s="163"/>
      <c r="GLP26" s="163"/>
      <c r="GLQ26" s="163"/>
      <c r="GLR26" s="163"/>
      <c r="GLS26" s="163"/>
      <c r="GLT26" s="163"/>
      <c r="GLU26" s="163"/>
      <c r="GLV26" s="163"/>
      <c r="GLW26" s="163"/>
      <c r="GLX26" s="163"/>
      <c r="GLY26" s="163"/>
      <c r="GLZ26" s="163"/>
      <c r="GMA26" s="163"/>
      <c r="GMB26" s="163"/>
      <c r="GMC26" s="163"/>
      <c r="GMD26" s="163"/>
      <c r="GME26" s="163"/>
      <c r="GMF26" s="163"/>
      <c r="GMG26" s="163"/>
      <c r="GMH26" s="163"/>
      <c r="GMI26" s="163"/>
      <c r="GMJ26" s="163"/>
      <c r="GMK26" s="163"/>
      <c r="GML26" s="163"/>
      <c r="GMM26" s="163"/>
      <c r="GMN26" s="163"/>
      <c r="GMO26" s="163"/>
      <c r="GMP26" s="163"/>
      <c r="GMQ26" s="163"/>
      <c r="GMR26" s="163"/>
      <c r="GMS26" s="163"/>
      <c r="GMT26" s="163"/>
      <c r="GMU26" s="163"/>
      <c r="GMV26" s="163"/>
      <c r="GMW26" s="163"/>
      <c r="GMX26" s="163"/>
      <c r="GMY26" s="163"/>
      <c r="GMZ26" s="163"/>
      <c r="GNA26" s="163"/>
      <c r="GNB26" s="163"/>
      <c r="GNC26" s="163"/>
      <c r="GND26" s="163"/>
      <c r="GNE26" s="163"/>
      <c r="GNF26" s="163"/>
      <c r="GNG26" s="163"/>
      <c r="GNH26" s="163"/>
      <c r="GNI26" s="163"/>
      <c r="GNJ26" s="163"/>
      <c r="GNK26" s="163"/>
      <c r="GNL26" s="163"/>
      <c r="GNM26" s="163"/>
      <c r="GNN26" s="163"/>
      <c r="GNO26" s="163"/>
      <c r="GNP26" s="163"/>
      <c r="GNQ26" s="163"/>
      <c r="GNR26" s="163"/>
      <c r="GNS26" s="163"/>
      <c r="GNT26" s="163"/>
      <c r="GNU26" s="163"/>
      <c r="GNV26" s="163"/>
      <c r="GNW26" s="163"/>
      <c r="GNX26" s="163"/>
      <c r="GNY26" s="163"/>
      <c r="GNZ26" s="163"/>
      <c r="GOA26" s="163"/>
      <c r="GOB26" s="163"/>
      <c r="GOC26" s="163"/>
      <c r="GOD26" s="163"/>
      <c r="GOE26" s="163"/>
      <c r="GOF26" s="163"/>
      <c r="GOG26" s="163"/>
      <c r="GOH26" s="163"/>
      <c r="GOI26" s="163"/>
      <c r="GOJ26" s="163"/>
      <c r="GOK26" s="163"/>
      <c r="GOL26" s="163"/>
      <c r="GOM26" s="163"/>
      <c r="GON26" s="163"/>
      <c r="GOO26" s="163"/>
      <c r="GOP26" s="163"/>
      <c r="GOQ26" s="163"/>
      <c r="GOR26" s="163"/>
      <c r="GOS26" s="163"/>
      <c r="GOT26" s="163"/>
      <c r="GOU26" s="163"/>
      <c r="GOV26" s="163"/>
      <c r="GOW26" s="163"/>
      <c r="GOX26" s="163"/>
      <c r="GOY26" s="163"/>
      <c r="GOZ26" s="163"/>
      <c r="GPA26" s="163"/>
      <c r="GPB26" s="163"/>
      <c r="GPC26" s="163"/>
      <c r="GPD26" s="163"/>
      <c r="GPE26" s="163"/>
      <c r="GPF26" s="163"/>
      <c r="GPG26" s="163"/>
      <c r="GPH26" s="163"/>
      <c r="GPI26" s="163"/>
      <c r="GPJ26" s="163"/>
      <c r="GPK26" s="163"/>
      <c r="GPL26" s="163"/>
      <c r="GPM26" s="163"/>
      <c r="GPN26" s="163"/>
      <c r="GPO26" s="163"/>
      <c r="GPP26" s="163"/>
      <c r="GPQ26" s="163"/>
      <c r="GPR26" s="163"/>
      <c r="GPS26" s="163"/>
      <c r="GPT26" s="163"/>
      <c r="GPU26" s="163"/>
      <c r="GPV26" s="163"/>
      <c r="GPW26" s="163"/>
      <c r="GPX26" s="163"/>
      <c r="GPY26" s="163"/>
      <c r="GPZ26" s="163"/>
      <c r="GQA26" s="163"/>
      <c r="GQB26" s="163"/>
      <c r="GQC26" s="163"/>
      <c r="GQD26" s="163"/>
      <c r="GQE26" s="163"/>
      <c r="GQF26" s="163"/>
      <c r="GQG26" s="163"/>
      <c r="GQH26" s="163"/>
      <c r="GQI26" s="163"/>
      <c r="GQJ26" s="163"/>
      <c r="GQK26" s="163"/>
      <c r="GQL26" s="163"/>
      <c r="GQM26" s="163"/>
      <c r="GQN26" s="163"/>
      <c r="GQO26" s="163"/>
      <c r="GQP26" s="163"/>
      <c r="GQQ26" s="163"/>
      <c r="GQR26" s="163"/>
      <c r="GQS26" s="163"/>
      <c r="GQT26" s="163"/>
      <c r="GQU26" s="163"/>
      <c r="GQV26" s="163"/>
      <c r="GQW26" s="163"/>
      <c r="GQX26" s="163"/>
      <c r="GQY26" s="163"/>
      <c r="GQZ26" s="163"/>
      <c r="GRA26" s="163"/>
      <c r="GRB26" s="163"/>
      <c r="GRC26" s="163"/>
      <c r="GRD26" s="163"/>
      <c r="GRE26" s="163"/>
      <c r="GRF26" s="163"/>
      <c r="GRG26" s="163"/>
      <c r="GRH26" s="163"/>
      <c r="GRI26" s="163"/>
      <c r="GRJ26" s="163"/>
      <c r="GRK26" s="163"/>
      <c r="GRL26" s="163"/>
      <c r="GRM26" s="163"/>
      <c r="GRN26" s="163"/>
      <c r="GRO26" s="163"/>
      <c r="GRP26" s="163"/>
      <c r="GRQ26" s="163"/>
      <c r="GRR26" s="163"/>
      <c r="GRS26" s="163"/>
      <c r="GRT26" s="163"/>
      <c r="GRU26" s="163"/>
      <c r="GRV26" s="163"/>
      <c r="GRW26" s="163"/>
      <c r="GRX26" s="163"/>
      <c r="GRY26" s="163"/>
      <c r="GRZ26" s="163"/>
      <c r="GSA26" s="163"/>
      <c r="GSB26" s="163"/>
      <c r="GSC26" s="163"/>
      <c r="GSD26" s="163"/>
      <c r="GSE26" s="163"/>
      <c r="GSF26" s="163"/>
      <c r="GSG26" s="163"/>
      <c r="GSH26" s="163"/>
      <c r="GSI26" s="163"/>
      <c r="GSJ26" s="163"/>
      <c r="GSK26" s="163"/>
      <c r="GSL26" s="163"/>
      <c r="GSM26" s="163"/>
      <c r="GSN26" s="163"/>
      <c r="GSO26" s="163"/>
      <c r="GSP26" s="163"/>
      <c r="GSQ26" s="163"/>
      <c r="GSR26" s="163"/>
      <c r="GSS26" s="163"/>
      <c r="GST26" s="163"/>
      <c r="GSU26" s="163"/>
      <c r="GSV26" s="163"/>
      <c r="GSW26" s="163"/>
      <c r="GSX26" s="163"/>
      <c r="GSY26" s="163"/>
      <c r="GSZ26" s="163"/>
      <c r="GTA26" s="163"/>
      <c r="GTB26" s="163"/>
      <c r="GTC26" s="163"/>
      <c r="GTD26" s="163"/>
      <c r="GTE26" s="163"/>
      <c r="GTF26" s="163"/>
      <c r="GTG26" s="163"/>
      <c r="GTH26" s="163"/>
      <c r="GTI26" s="163"/>
      <c r="GTJ26" s="163"/>
      <c r="GTK26" s="163"/>
      <c r="GTL26" s="163"/>
      <c r="GTM26" s="163"/>
      <c r="GTN26" s="163"/>
      <c r="GTO26" s="163"/>
      <c r="GTP26" s="163"/>
      <c r="GTQ26" s="163"/>
      <c r="GTR26" s="163"/>
      <c r="GTS26" s="163"/>
      <c r="GTT26" s="163"/>
      <c r="GTU26" s="163"/>
      <c r="GTV26" s="163"/>
      <c r="GTW26" s="163"/>
      <c r="GTX26" s="163"/>
      <c r="GTY26" s="163"/>
      <c r="GTZ26" s="163"/>
      <c r="GUA26" s="163"/>
      <c r="GUB26" s="163"/>
      <c r="GUC26" s="163"/>
      <c r="GUD26" s="163"/>
      <c r="GUE26" s="163"/>
      <c r="GUF26" s="163"/>
      <c r="GUG26" s="163"/>
      <c r="GUH26" s="163"/>
      <c r="GUI26" s="163"/>
      <c r="GUJ26" s="163"/>
      <c r="GUK26" s="163"/>
      <c r="GUL26" s="163"/>
      <c r="GUM26" s="163"/>
      <c r="GUN26" s="163"/>
      <c r="GUO26" s="163"/>
      <c r="GUP26" s="163"/>
      <c r="GUQ26" s="163"/>
      <c r="GUR26" s="163"/>
      <c r="GUS26" s="163"/>
      <c r="GUT26" s="163"/>
      <c r="GUU26" s="163"/>
      <c r="GUV26" s="163"/>
      <c r="GUW26" s="163"/>
      <c r="GUX26" s="163"/>
      <c r="GUY26" s="163"/>
      <c r="GUZ26" s="163"/>
      <c r="GVA26" s="163"/>
      <c r="GVB26" s="163"/>
      <c r="GVC26" s="163"/>
      <c r="GVD26" s="163"/>
      <c r="GVE26" s="163"/>
      <c r="GVF26" s="163"/>
      <c r="GVG26" s="163"/>
      <c r="GVH26" s="163"/>
      <c r="GVI26" s="163"/>
      <c r="GVJ26" s="163"/>
      <c r="GVK26" s="163"/>
      <c r="GVL26" s="163"/>
      <c r="GVM26" s="163"/>
      <c r="GVN26" s="163"/>
      <c r="GVO26" s="163"/>
      <c r="GVP26" s="163"/>
      <c r="GVQ26" s="163"/>
      <c r="GVR26" s="163"/>
      <c r="GVS26" s="163"/>
      <c r="GVT26" s="163"/>
      <c r="GVU26" s="163"/>
      <c r="GVV26" s="163"/>
      <c r="GVW26" s="163"/>
      <c r="GVX26" s="163"/>
      <c r="GVY26" s="163"/>
      <c r="GVZ26" s="163"/>
      <c r="GWA26" s="163"/>
      <c r="GWB26" s="163"/>
      <c r="GWC26" s="163"/>
      <c r="GWD26" s="163"/>
      <c r="GWE26" s="163"/>
      <c r="GWF26" s="163"/>
      <c r="GWG26" s="163"/>
      <c r="GWH26" s="163"/>
      <c r="GWI26" s="163"/>
      <c r="GWJ26" s="163"/>
      <c r="GWK26" s="163"/>
      <c r="GWL26" s="163"/>
      <c r="GWM26" s="163"/>
      <c r="GWN26" s="163"/>
      <c r="GWO26" s="163"/>
      <c r="GWP26" s="163"/>
      <c r="GWQ26" s="163"/>
      <c r="GWR26" s="163"/>
      <c r="GWS26" s="163"/>
      <c r="GWT26" s="163"/>
      <c r="GWU26" s="163"/>
      <c r="GWV26" s="163"/>
      <c r="GWW26" s="163"/>
      <c r="GWX26" s="163"/>
      <c r="GWY26" s="163"/>
      <c r="GWZ26" s="163"/>
      <c r="GXA26" s="163"/>
      <c r="GXB26" s="163"/>
      <c r="GXC26" s="163"/>
      <c r="GXD26" s="163"/>
      <c r="GXE26" s="163"/>
      <c r="GXF26" s="163"/>
      <c r="GXG26" s="163"/>
      <c r="GXH26" s="163"/>
      <c r="GXI26" s="163"/>
      <c r="GXJ26" s="163"/>
      <c r="GXK26" s="163"/>
      <c r="GXL26" s="163"/>
      <c r="GXM26" s="163"/>
      <c r="GXN26" s="163"/>
      <c r="GXO26" s="163"/>
      <c r="GXP26" s="163"/>
      <c r="GXQ26" s="163"/>
      <c r="GXR26" s="163"/>
      <c r="GXS26" s="163"/>
      <c r="GXT26" s="163"/>
      <c r="GXU26" s="163"/>
      <c r="GXV26" s="163"/>
      <c r="GXW26" s="163"/>
      <c r="GXX26" s="163"/>
      <c r="GXY26" s="163"/>
      <c r="GXZ26" s="163"/>
      <c r="GYA26" s="163"/>
      <c r="GYB26" s="163"/>
      <c r="GYC26" s="163"/>
      <c r="GYD26" s="163"/>
      <c r="GYE26" s="163"/>
      <c r="GYF26" s="163"/>
      <c r="GYG26" s="163"/>
      <c r="GYH26" s="163"/>
      <c r="GYI26" s="163"/>
      <c r="GYJ26" s="163"/>
      <c r="GYK26" s="163"/>
      <c r="GYL26" s="163"/>
      <c r="GYM26" s="163"/>
      <c r="GYN26" s="163"/>
      <c r="GYO26" s="163"/>
      <c r="GYP26" s="163"/>
      <c r="GYQ26" s="163"/>
      <c r="GYR26" s="163"/>
      <c r="GYS26" s="163"/>
      <c r="GYT26" s="163"/>
      <c r="GYU26" s="163"/>
      <c r="GYV26" s="163"/>
      <c r="GYW26" s="163"/>
      <c r="GYX26" s="163"/>
      <c r="GYY26" s="163"/>
      <c r="GYZ26" s="163"/>
      <c r="GZA26" s="163"/>
      <c r="GZB26" s="163"/>
      <c r="GZC26" s="163"/>
      <c r="GZD26" s="163"/>
      <c r="GZE26" s="163"/>
      <c r="GZF26" s="163"/>
      <c r="GZG26" s="163"/>
      <c r="GZH26" s="163"/>
      <c r="GZI26" s="163"/>
      <c r="GZJ26" s="163"/>
      <c r="GZK26" s="163"/>
      <c r="GZL26" s="163"/>
      <c r="GZM26" s="163"/>
      <c r="GZN26" s="163"/>
      <c r="GZO26" s="163"/>
      <c r="GZP26" s="163"/>
      <c r="GZQ26" s="163"/>
      <c r="GZR26" s="163"/>
      <c r="GZS26" s="163"/>
      <c r="GZT26" s="163"/>
      <c r="GZU26" s="163"/>
      <c r="GZV26" s="163"/>
      <c r="GZW26" s="163"/>
      <c r="GZX26" s="163"/>
      <c r="GZY26" s="163"/>
      <c r="GZZ26" s="163"/>
      <c r="HAA26" s="163"/>
      <c r="HAB26" s="163"/>
      <c r="HAC26" s="163"/>
      <c r="HAD26" s="163"/>
      <c r="HAE26" s="163"/>
      <c r="HAF26" s="163"/>
      <c r="HAG26" s="163"/>
      <c r="HAH26" s="163"/>
      <c r="HAI26" s="163"/>
      <c r="HAJ26" s="163"/>
      <c r="HAK26" s="163"/>
      <c r="HAL26" s="163"/>
      <c r="HAM26" s="163"/>
      <c r="HAN26" s="163"/>
      <c r="HAO26" s="163"/>
      <c r="HAP26" s="163"/>
      <c r="HAQ26" s="163"/>
      <c r="HAR26" s="163"/>
      <c r="HAS26" s="163"/>
      <c r="HAT26" s="163"/>
      <c r="HAU26" s="163"/>
      <c r="HAV26" s="163"/>
      <c r="HAW26" s="163"/>
      <c r="HAX26" s="163"/>
      <c r="HAY26" s="163"/>
      <c r="HAZ26" s="163"/>
      <c r="HBA26" s="163"/>
      <c r="HBB26" s="163"/>
      <c r="HBC26" s="163"/>
      <c r="HBD26" s="163"/>
      <c r="HBE26" s="163"/>
      <c r="HBF26" s="163"/>
      <c r="HBG26" s="163"/>
      <c r="HBH26" s="163"/>
      <c r="HBI26" s="163"/>
      <c r="HBJ26" s="163"/>
      <c r="HBK26" s="163"/>
      <c r="HBL26" s="163"/>
      <c r="HBM26" s="163"/>
      <c r="HBN26" s="163"/>
      <c r="HBO26" s="163"/>
      <c r="HBP26" s="163"/>
      <c r="HBQ26" s="163"/>
      <c r="HBR26" s="163"/>
      <c r="HBS26" s="163"/>
      <c r="HBT26" s="163"/>
      <c r="HBU26" s="163"/>
      <c r="HBV26" s="163"/>
      <c r="HBW26" s="163"/>
      <c r="HBX26" s="163"/>
      <c r="HBY26" s="163"/>
      <c r="HBZ26" s="163"/>
      <c r="HCA26" s="163"/>
      <c r="HCB26" s="163"/>
      <c r="HCC26" s="163"/>
      <c r="HCD26" s="163"/>
      <c r="HCE26" s="163"/>
      <c r="HCF26" s="163"/>
      <c r="HCG26" s="163"/>
      <c r="HCH26" s="163"/>
      <c r="HCI26" s="163"/>
      <c r="HCJ26" s="163"/>
      <c r="HCK26" s="163"/>
      <c r="HCL26" s="163"/>
      <c r="HCM26" s="163"/>
      <c r="HCN26" s="163"/>
      <c r="HCO26" s="163"/>
      <c r="HCP26" s="163"/>
      <c r="HCQ26" s="163"/>
      <c r="HCR26" s="163"/>
      <c r="HCS26" s="163"/>
      <c r="HCT26" s="163"/>
      <c r="HCU26" s="163"/>
      <c r="HCV26" s="163"/>
      <c r="HCW26" s="163"/>
      <c r="HCX26" s="163"/>
      <c r="HCY26" s="163"/>
      <c r="HCZ26" s="163"/>
      <c r="HDA26" s="163"/>
      <c r="HDB26" s="163"/>
      <c r="HDC26" s="163"/>
      <c r="HDD26" s="163"/>
      <c r="HDE26" s="163"/>
      <c r="HDF26" s="163"/>
      <c r="HDG26" s="163"/>
      <c r="HDH26" s="163"/>
      <c r="HDI26" s="163"/>
      <c r="HDJ26" s="163"/>
      <c r="HDK26" s="163"/>
      <c r="HDL26" s="163"/>
      <c r="HDM26" s="163"/>
      <c r="HDN26" s="163"/>
      <c r="HDO26" s="163"/>
      <c r="HDP26" s="163"/>
      <c r="HDQ26" s="163"/>
      <c r="HDR26" s="163"/>
      <c r="HDS26" s="163"/>
      <c r="HDT26" s="163"/>
      <c r="HDU26" s="163"/>
      <c r="HDV26" s="163"/>
      <c r="HDW26" s="163"/>
      <c r="HDX26" s="163"/>
      <c r="HDY26" s="163"/>
      <c r="HDZ26" s="163"/>
      <c r="HEA26" s="163"/>
      <c r="HEB26" s="163"/>
      <c r="HEC26" s="163"/>
      <c r="HED26" s="163"/>
      <c r="HEE26" s="163"/>
      <c r="HEF26" s="163"/>
      <c r="HEG26" s="163"/>
      <c r="HEH26" s="163"/>
      <c r="HEI26" s="163"/>
      <c r="HEJ26" s="163"/>
      <c r="HEK26" s="163"/>
      <c r="HEL26" s="163"/>
      <c r="HEM26" s="163"/>
      <c r="HEN26" s="163"/>
      <c r="HEO26" s="163"/>
      <c r="HEP26" s="163"/>
      <c r="HEQ26" s="163"/>
      <c r="HER26" s="163"/>
      <c r="HES26" s="163"/>
      <c r="HET26" s="163"/>
      <c r="HEU26" s="163"/>
      <c r="HEV26" s="163"/>
      <c r="HEW26" s="163"/>
      <c r="HEX26" s="163"/>
      <c r="HEY26" s="163"/>
      <c r="HEZ26" s="163"/>
      <c r="HFA26" s="163"/>
      <c r="HFB26" s="163"/>
      <c r="HFC26" s="163"/>
      <c r="HFD26" s="163"/>
      <c r="HFE26" s="163"/>
      <c r="HFF26" s="163"/>
      <c r="HFG26" s="163"/>
      <c r="HFH26" s="163"/>
      <c r="HFI26" s="163"/>
      <c r="HFJ26" s="163"/>
      <c r="HFK26" s="163"/>
      <c r="HFL26" s="163"/>
      <c r="HFM26" s="163"/>
      <c r="HFN26" s="163"/>
      <c r="HFO26" s="163"/>
      <c r="HFP26" s="163"/>
      <c r="HFQ26" s="163"/>
      <c r="HFR26" s="163"/>
      <c r="HFS26" s="163"/>
      <c r="HFT26" s="163"/>
      <c r="HFU26" s="163"/>
      <c r="HFV26" s="163"/>
      <c r="HFW26" s="163"/>
      <c r="HFX26" s="163"/>
      <c r="HFY26" s="163"/>
      <c r="HFZ26" s="163"/>
      <c r="HGA26" s="163"/>
      <c r="HGB26" s="163"/>
      <c r="HGC26" s="163"/>
      <c r="HGD26" s="163"/>
      <c r="HGE26" s="163"/>
      <c r="HGF26" s="163"/>
      <c r="HGG26" s="163"/>
      <c r="HGH26" s="163"/>
      <c r="HGI26" s="163"/>
      <c r="HGJ26" s="163"/>
      <c r="HGK26" s="163"/>
      <c r="HGL26" s="163"/>
      <c r="HGM26" s="163"/>
      <c r="HGN26" s="163"/>
      <c r="HGO26" s="163"/>
      <c r="HGP26" s="163"/>
      <c r="HGQ26" s="163"/>
      <c r="HGR26" s="163"/>
      <c r="HGS26" s="163"/>
      <c r="HGT26" s="163"/>
      <c r="HGU26" s="163"/>
      <c r="HGV26" s="163"/>
      <c r="HGW26" s="163"/>
      <c r="HGX26" s="163"/>
      <c r="HGY26" s="163"/>
      <c r="HGZ26" s="163"/>
      <c r="HHA26" s="163"/>
      <c r="HHB26" s="163"/>
      <c r="HHC26" s="163"/>
      <c r="HHD26" s="163"/>
      <c r="HHE26" s="163"/>
      <c r="HHF26" s="163"/>
      <c r="HHG26" s="163"/>
      <c r="HHH26" s="163"/>
      <c r="HHI26" s="163"/>
      <c r="HHJ26" s="163"/>
      <c r="HHK26" s="163"/>
      <c r="HHL26" s="163"/>
      <c r="HHM26" s="163"/>
      <c r="HHN26" s="163"/>
      <c r="HHO26" s="163"/>
      <c r="HHP26" s="163"/>
      <c r="HHQ26" s="163"/>
      <c r="HHR26" s="163"/>
      <c r="HHS26" s="163"/>
      <c r="HHT26" s="163"/>
      <c r="HHU26" s="163"/>
      <c r="HHV26" s="163"/>
      <c r="HHW26" s="163"/>
      <c r="HHX26" s="163"/>
      <c r="HHY26" s="163"/>
      <c r="HHZ26" s="163"/>
      <c r="HIA26" s="163"/>
      <c r="HIB26" s="163"/>
      <c r="HIC26" s="163"/>
      <c r="HID26" s="163"/>
      <c r="HIE26" s="163"/>
      <c r="HIF26" s="163"/>
      <c r="HIG26" s="163"/>
      <c r="HIH26" s="163"/>
      <c r="HII26" s="163"/>
      <c r="HIJ26" s="163"/>
      <c r="HIK26" s="163"/>
      <c r="HIL26" s="163"/>
      <c r="HIM26" s="163"/>
      <c r="HIN26" s="163"/>
      <c r="HIO26" s="163"/>
      <c r="HIP26" s="163"/>
      <c r="HIQ26" s="163"/>
      <c r="HIR26" s="163"/>
      <c r="HIS26" s="163"/>
      <c r="HIT26" s="163"/>
      <c r="HIU26" s="163"/>
      <c r="HIV26" s="163"/>
      <c r="HIW26" s="163"/>
      <c r="HIX26" s="163"/>
      <c r="HIY26" s="163"/>
      <c r="HIZ26" s="163"/>
      <c r="HJA26" s="163"/>
      <c r="HJB26" s="163"/>
      <c r="HJC26" s="163"/>
      <c r="HJD26" s="163"/>
      <c r="HJE26" s="163"/>
      <c r="HJF26" s="163"/>
      <c r="HJG26" s="163"/>
      <c r="HJH26" s="163"/>
      <c r="HJI26" s="163"/>
      <c r="HJJ26" s="163"/>
      <c r="HJK26" s="163"/>
      <c r="HJL26" s="163"/>
      <c r="HJM26" s="163"/>
      <c r="HJN26" s="163"/>
      <c r="HJO26" s="163"/>
      <c r="HJP26" s="163"/>
      <c r="HJQ26" s="163"/>
      <c r="HJR26" s="163"/>
      <c r="HJS26" s="163"/>
      <c r="HJT26" s="163"/>
      <c r="HJU26" s="163"/>
      <c r="HJV26" s="163"/>
      <c r="HJW26" s="163"/>
      <c r="HJX26" s="163"/>
      <c r="HJY26" s="163"/>
      <c r="HJZ26" s="163"/>
      <c r="HKA26" s="163"/>
      <c r="HKB26" s="163"/>
      <c r="HKC26" s="163"/>
      <c r="HKD26" s="163"/>
      <c r="HKE26" s="163"/>
      <c r="HKF26" s="163"/>
      <c r="HKG26" s="163"/>
      <c r="HKH26" s="163"/>
      <c r="HKI26" s="163"/>
      <c r="HKJ26" s="163"/>
      <c r="HKK26" s="163"/>
      <c r="HKL26" s="163"/>
      <c r="HKM26" s="163"/>
      <c r="HKN26" s="163"/>
      <c r="HKO26" s="163"/>
      <c r="HKP26" s="163"/>
      <c r="HKQ26" s="163"/>
      <c r="HKR26" s="163"/>
      <c r="HKS26" s="163"/>
      <c r="HKT26" s="163"/>
      <c r="HKU26" s="163"/>
      <c r="HKV26" s="163"/>
      <c r="HKW26" s="163"/>
      <c r="HKX26" s="163"/>
      <c r="HKY26" s="163"/>
      <c r="HKZ26" s="163"/>
      <c r="HLA26" s="163"/>
      <c r="HLB26" s="163"/>
      <c r="HLC26" s="163"/>
      <c r="HLD26" s="163"/>
      <c r="HLE26" s="163"/>
      <c r="HLF26" s="163"/>
      <c r="HLG26" s="163"/>
      <c r="HLH26" s="163"/>
      <c r="HLI26" s="163"/>
      <c r="HLJ26" s="163"/>
      <c r="HLK26" s="163"/>
      <c r="HLL26" s="163"/>
      <c r="HLM26" s="163"/>
      <c r="HLN26" s="163"/>
      <c r="HLO26" s="163"/>
      <c r="HLP26" s="163"/>
      <c r="HLQ26" s="163"/>
      <c r="HLR26" s="163"/>
      <c r="HLS26" s="163"/>
      <c r="HLT26" s="163"/>
      <c r="HLU26" s="163"/>
      <c r="HLV26" s="163"/>
      <c r="HLW26" s="163"/>
      <c r="HLX26" s="163"/>
      <c r="HLY26" s="163"/>
      <c r="HLZ26" s="163"/>
      <c r="HMA26" s="163"/>
      <c r="HMB26" s="163"/>
      <c r="HMC26" s="163"/>
      <c r="HMD26" s="163"/>
      <c r="HME26" s="163"/>
      <c r="HMF26" s="163"/>
      <c r="HMG26" s="163"/>
      <c r="HMH26" s="163"/>
      <c r="HMI26" s="163"/>
      <c r="HMJ26" s="163"/>
      <c r="HMK26" s="163"/>
      <c r="HML26" s="163"/>
      <c r="HMM26" s="163"/>
      <c r="HMN26" s="163"/>
      <c r="HMO26" s="163"/>
      <c r="HMP26" s="163"/>
      <c r="HMQ26" s="163"/>
      <c r="HMR26" s="163"/>
      <c r="HMS26" s="163"/>
      <c r="HMT26" s="163"/>
      <c r="HMU26" s="163"/>
      <c r="HMV26" s="163"/>
      <c r="HMW26" s="163"/>
      <c r="HMX26" s="163"/>
      <c r="HMY26" s="163"/>
      <c r="HMZ26" s="163"/>
      <c r="HNA26" s="163"/>
      <c r="HNB26" s="163"/>
      <c r="HNC26" s="163"/>
      <c r="HND26" s="163"/>
      <c r="HNE26" s="163"/>
      <c r="HNF26" s="163"/>
      <c r="HNG26" s="163"/>
      <c r="HNH26" s="163"/>
      <c r="HNI26" s="163"/>
      <c r="HNJ26" s="163"/>
      <c r="HNK26" s="163"/>
      <c r="HNL26" s="163"/>
      <c r="HNM26" s="163"/>
      <c r="HNN26" s="163"/>
      <c r="HNO26" s="163"/>
      <c r="HNP26" s="163"/>
      <c r="HNQ26" s="163"/>
      <c r="HNR26" s="163"/>
      <c r="HNS26" s="163"/>
      <c r="HNT26" s="163"/>
      <c r="HNU26" s="163"/>
      <c r="HNV26" s="163"/>
      <c r="HNW26" s="163"/>
      <c r="HNX26" s="163"/>
      <c r="HNY26" s="163"/>
      <c r="HNZ26" s="163"/>
      <c r="HOA26" s="163"/>
      <c r="HOB26" s="163"/>
      <c r="HOC26" s="163"/>
      <c r="HOD26" s="163"/>
      <c r="HOE26" s="163"/>
      <c r="HOF26" s="163"/>
      <c r="HOG26" s="163"/>
      <c r="HOH26" s="163"/>
      <c r="HOI26" s="163"/>
      <c r="HOJ26" s="163"/>
      <c r="HOK26" s="163"/>
      <c r="HOL26" s="163"/>
      <c r="HOM26" s="163"/>
      <c r="HON26" s="163"/>
      <c r="HOO26" s="163"/>
      <c r="HOP26" s="163"/>
      <c r="HOQ26" s="163"/>
      <c r="HOR26" s="163"/>
      <c r="HOS26" s="163"/>
      <c r="HOT26" s="163"/>
      <c r="HOU26" s="163"/>
      <c r="HOV26" s="163"/>
      <c r="HOW26" s="163"/>
      <c r="HOX26" s="163"/>
      <c r="HOY26" s="163"/>
      <c r="HOZ26" s="163"/>
      <c r="HPA26" s="163"/>
      <c r="HPB26" s="163"/>
      <c r="HPC26" s="163"/>
      <c r="HPD26" s="163"/>
      <c r="HPE26" s="163"/>
      <c r="HPF26" s="163"/>
      <c r="HPG26" s="163"/>
      <c r="HPH26" s="163"/>
      <c r="HPI26" s="163"/>
      <c r="HPJ26" s="163"/>
      <c r="HPK26" s="163"/>
      <c r="HPL26" s="163"/>
      <c r="HPM26" s="163"/>
      <c r="HPN26" s="163"/>
      <c r="HPO26" s="163"/>
      <c r="HPP26" s="163"/>
      <c r="HPQ26" s="163"/>
      <c r="HPR26" s="163"/>
      <c r="HPS26" s="163"/>
      <c r="HPT26" s="163"/>
      <c r="HPU26" s="163"/>
      <c r="HPV26" s="163"/>
      <c r="HPW26" s="163"/>
      <c r="HPX26" s="163"/>
      <c r="HPY26" s="163"/>
      <c r="HPZ26" s="163"/>
      <c r="HQA26" s="163"/>
      <c r="HQB26" s="163"/>
      <c r="HQC26" s="163"/>
      <c r="HQD26" s="163"/>
      <c r="HQE26" s="163"/>
      <c r="HQF26" s="163"/>
      <c r="HQG26" s="163"/>
      <c r="HQH26" s="163"/>
      <c r="HQI26" s="163"/>
      <c r="HQJ26" s="163"/>
      <c r="HQK26" s="163"/>
      <c r="HQL26" s="163"/>
      <c r="HQM26" s="163"/>
      <c r="HQN26" s="163"/>
      <c r="HQO26" s="163"/>
      <c r="HQP26" s="163"/>
      <c r="HQQ26" s="163"/>
      <c r="HQR26" s="163"/>
      <c r="HQS26" s="163"/>
      <c r="HQT26" s="163"/>
      <c r="HQU26" s="163"/>
      <c r="HQV26" s="163"/>
      <c r="HQW26" s="163"/>
      <c r="HQX26" s="163"/>
      <c r="HQY26" s="163"/>
      <c r="HQZ26" s="163"/>
      <c r="HRA26" s="163"/>
      <c r="HRB26" s="163"/>
      <c r="HRC26" s="163"/>
      <c r="HRD26" s="163"/>
      <c r="HRE26" s="163"/>
      <c r="HRF26" s="163"/>
      <c r="HRG26" s="163"/>
      <c r="HRH26" s="163"/>
      <c r="HRI26" s="163"/>
      <c r="HRJ26" s="163"/>
      <c r="HRK26" s="163"/>
      <c r="HRL26" s="163"/>
      <c r="HRM26" s="163"/>
      <c r="HRN26" s="163"/>
      <c r="HRO26" s="163"/>
      <c r="HRP26" s="163"/>
      <c r="HRQ26" s="163"/>
      <c r="HRR26" s="163"/>
      <c r="HRS26" s="163"/>
      <c r="HRT26" s="163"/>
      <c r="HRU26" s="163"/>
      <c r="HRV26" s="163"/>
      <c r="HRW26" s="163"/>
      <c r="HRX26" s="163"/>
      <c r="HRY26" s="163"/>
      <c r="HRZ26" s="163"/>
      <c r="HSA26" s="163"/>
      <c r="HSB26" s="163"/>
      <c r="HSC26" s="163"/>
      <c r="HSD26" s="163"/>
      <c r="HSE26" s="163"/>
      <c r="HSF26" s="163"/>
      <c r="HSG26" s="163"/>
      <c r="HSH26" s="163"/>
      <c r="HSI26" s="163"/>
      <c r="HSJ26" s="163"/>
      <c r="HSK26" s="163"/>
      <c r="HSL26" s="163"/>
      <c r="HSM26" s="163"/>
      <c r="HSN26" s="163"/>
      <c r="HSO26" s="163"/>
      <c r="HSP26" s="163"/>
      <c r="HSQ26" s="163"/>
      <c r="HSR26" s="163"/>
      <c r="HSS26" s="163"/>
      <c r="HST26" s="163"/>
      <c r="HSU26" s="163"/>
      <c r="HSV26" s="163"/>
      <c r="HSW26" s="163"/>
      <c r="HSX26" s="163"/>
      <c r="HSY26" s="163"/>
      <c r="HSZ26" s="163"/>
      <c r="HTA26" s="163"/>
      <c r="HTB26" s="163"/>
      <c r="HTC26" s="163"/>
      <c r="HTD26" s="163"/>
      <c r="HTE26" s="163"/>
      <c r="HTF26" s="163"/>
      <c r="HTG26" s="163"/>
      <c r="HTH26" s="163"/>
      <c r="HTI26" s="163"/>
      <c r="HTJ26" s="163"/>
      <c r="HTK26" s="163"/>
      <c r="HTL26" s="163"/>
      <c r="HTM26" s="163"/>
      <c r="HTN26" s="163"/>
      <c r="HTO26" s="163"/>
      <c r="HTP26" s="163"/>
      <c r="HTQ26" s="163"/>
      <c r="HTR26" s="163"/>
      <c r="HTS26" s="163"/>
      <c r="HTT26" s="163"/>
      <c r="HTU26" s="163"/>
      <c r="HTV26" s="163"/>
      <c r="HTW26" s="163"/>
      <c r="HTX26" s="163"/>
      <c r="HTY26" s="163"/>
      <c r="HTZ26" s="163"/>
      <c r="HUA26" s="163"/>
      <c r="HUB26" s="163"/>
      <c r="HUC26" s="163"/>
      <c r="HUD26" s="163"/>
      <c r="HUE26" s="163"/>
      <c r="HUF26" s="163"/>
      <c r="HUG26" s="163"/>
      <c r="HUH26" s="163"/>
      <c r="HUI26" s="163"/>
      <c r="HUJ26" s="163"/>
      <c r="HUK26" s="163"/>
      <c r="HUL26" s="163"/>
      <c r="HUM26" s="163"/>
      <c r="HUN26" s="163"/>
      <c r="HUO26" s="163"/>
      <c r="HUP26" s="163"/>
      <c r="HUQ26" s="163"/>
      <c r="HUR26" s="163"/>
      <c r="HUS26" s="163"/>
      <c r="HUT26" s="163"/>
      <c r="HUU26" s="163"/>
      <c r="HUV26" s="163"/>
      <c r="HUW26" s="163"/>
      <c r="HUX26" s="163"/>
      <c r="HUY26" s="163"/>
      <c r="HUZ26" s="163"/>
      <c r="HVA26" s="163"/>
      <c r="HVB26" s="163"/>
      <c r="HVC26" s="163"/>
      <c r="HVD26" s="163"/>
      <c r="HVE26" s="163"/>
      <c r="HVF26" s="163"/>
      <c r="HVG26" s="163"/>
      <c r="HVH26" s="163"/>
      <c r="HVI26" s="163"/>
      <c r="HVJ26" s="163"/>
      <c r="HVK26" s="163"/>
      <c r="HVL26" s="163"/>
      <c r="HVM26" s="163"/>
      <c r="HVN26" s="163"/>
      <c r="HVO26" s="163"/>
      <c r="HVP26" s="163"/>
      <c r="HVQ26" s="163"/>
      <c r="HVR26" s="163"/>
      <c r="HVS26" s="163"/>
      <c r="HVT26" s="163"/>
      <c r="HVU26" s="163"/>
      <c r="HVV26" s="163"/>
      <c r="HVW26" s="163"/>
      <c r="HVX26" s="163"/>
      <c r="HVY26" s="163"/>
      <c r="HVZ26" s="163"/>
      <c r="HWA26" s="163"/>
      <c r="HWB26" s="163"/>
      <c r="HWC26" s="163"/>
      <c r="HWD26" s="163"/>
      <c r="HWE26" s="163"/>
      <c r="HWF26" s="163"/>
      <c r="HWG26" s="163"/>
      <c r="HWH26" s="163"/>
      <c r="HWI26" s="163"/>
      <c r="HWJ26" s="163"/>
      <c r="HWK26" s="163"/>
      <c r="HWL26" s="163"/>
      <c r="HWM26" s="163"/>
      <c r="HWN26" s="163"/>
      <c r="HWO26" s="163"/>
      <c r="HWP26" s="163"/>
      <c r="HWQ26" s="163"/>
      <c r="HWR26" s="163"/>
      <c r="HWS26" s="163"/>
      <c r="HWT26" s="163"/>
      <c r="HWU26" s="163"/>
      <c r="HWV26" s="163"/>
      <c r="HWW26" s="163"/>
      <c r="HWX26" s="163"/>
      <c r="HWY26" s="163"/>
      <c r="HWZ26" s="163"/>
      <c r="HXA26" s="163"/>
      <c r="HXB26" s="163"/>
      <c r="HXC26" s="163"/>
      <c r="HXD26" s="163"/>
      <c r="HXE26" s="163"/>
      <c r="HXF26" s="163"/>
      <c r="HXG26" s="163"/>
      <c r="HXH26" s="163"/>
      <c r="HXI26" s="163"/>
      <c r="HXJ26" s="163"/>
      <c r="HXK26" s="163"/>
      <c r="HXL26" s="163"/>
      <c r="HXM26" s="163"/>
      <c r="HXN26" s="163"/>
      <c r="HXO26" s="163"/>
      <c r="HXP26" s="163"/>
      <c r="HXQ26" s="163"/>
      <c r="HXR26" s="163"/>
      <c r="HXS26" s="163"/>
      <c r="HXT26" s="163"/>
      <c r="HXU26" s="163"/>
      <c r="HXV26" s="163"/>
      <c r="HXW26" s="163"/>
      <c r="HXX26" s="163"/>
      <c r="HXY26" s="163"/>
      <c r="HXZ26" s="163"/>
      <c r="HYA26" s="163"/>
      <c r="HYB26" s="163"/>
      <c r="HYC26" s="163"/>
      <c r="HYD26" s="163"/>
      <c r="HYE26" s="163"/>
      <c r="HYF26" s="163"/>
      <c r="HYG26" s="163"/>
      <c r="HYH26" s="163"/>
      <c r="HYI26" s="163"/>
      <c r="HYJ26" s="163"/>
      <c r="HYK26" s="163"/>
      <c r="HYL26" s="163"/>
      <c r="HYM26" s="163"/>
      <c r="HYN26" s="163"/>
      <c r="HYO26" s="163"/>
      <c r="HYP26" s="163"/>
      <c r="HYQ26" s="163"/>
      <c r="HYR26" s="163"/>
      <c r="HYS26" s="163"/>
      <c r="HYT26" s="163"/>
      <c r="HYU26" s="163"/>
      <c r="HYV26" s="163"/>
      <c r="HYW26" s="163"/>
      <c r="HYX26" s="163"/>
      <c r="HYY26" s="163"/>
      <c r="HYZ26" s="163"/>
      <c r="HZA26" s="163"/>
      <c r="HZB26" s="163"/>
      <c r="HZC26" s="163"/>
      <c r="HZD26" s="163"/>
      <c r="HZE26" s="163"/>
      <c r="HZF26" s="163"/>
      <c r="HZG26" s="163"/>
      <c r="HZH26" s="163"/>
      <c r="HZI26" s="163"/>
      <c r="HZJ26" s="163"/>
      <c r="HZK26" s="163"/>
      <c r="HZL26" s="163"/>
      <c r="HZM26" s="163"/>
      <c r="HZN26" s="163"/>
      <c r="HZO26" s="163"/>
      <c r="HZP26" s="163"/>
      <c r="HZQ26" s="163"/>
      <c r="HZR26" s="163"/>
      <c r="HZS26" s="163"/>
      <c r="HZT26" s="163"/>
      <c r="HZU26" s="163"/>
      <c r="HZV26" s="163"/>
      <c r="HZW26" s="163"/>
      <c r="HZX26" s="163"/>
      <c r="HZY26" s="163"/>
      <c r="HZZ26" s="163"/>
      <c r="IAA26" s="163"/>
      <c r="IAB26" s="163"/>
      <c r="IAC26" s="163"/>
      <c r="IAD26" s="163"/>
      <c r="IAE26" s="163"/>
      <c r="IAF26" s="163"/>
      <c r="IAG26" s="163"/>
      <c r="IAH26" s="163"/>
      <c r="IAI26" s="163"/>
      <c r="IAJ26" s="163"/>
      <c r="IAK26" s="163"/>
      <c r="IAL26" s="163"/>
      <c r="IAM26" s="163"/>
      <c r="IAN26" s="163"/>
      <c r="IAO26" s="163"/>
      <c r="IAP26" s="163"/>
      <c r="IAQ26" s="163"/>
      <c r="IAR26" s="163"/>
      <c r="IAS26" s="163"/>
      <c r="IAT26" s="163"/>
      <c r="IAU26" s="163"/>
      <c r="IAV26" s="163"/>
      <c r="IAW26" s="163"/>
      <c r="IAX26" s="163"/>
      <c r="IAY26" s="163"/>
      <c r="IAZ26" s="163"/>
      <c r="IBA26" s="163"/>
      <c r="IBB26" s="163"/>
      <c r="IBC26" s="163"/>
      <c r="IBD26" s="163"/>
      <c r="IBE26" s="163"/>
      <c r="IBF26" s="163"/>
      <c r="IBG26" s="163"/>
      <c r="IBH26" s="163"/>
      <c r="IBI26" s="163"/>
      <c r="IBJ26" s="163"/>
      <c r="IBK26" s="163"/>
      <c r="IBL26" s="163"/>
      <c r="IBM26" s="163"/>
      <c r="IBN26" s="163"/>
      <c r="IBO26" s="163"/>
      <c r="IBP26" s="163"/>
      <c r="IBQ26" s="163"/>
      <c r="IBR26" s="163"/>
      <c r="IBS26" s="163"/>
      <c r="IBT26" s="163"/>
      <c r="IBU26" s="163"/>
      <c r="IBV26" s="163"/>
      <c r="IBW26" s="163"/>
      <c r="IBX26" s="163"/>
      <c r="IBY26" s="163"/>
      <c r="IBZ26" s="163"/>
      <c r="ICA26" s="163"/>
      <c r="ICB26" s="163"/>
      <c r="ICC26" s="163"/>
      <c r="ICD26" s="163"/>
      <c r="ICE26" s="163"/>
      <c r="ICF26" s="163"/>
      <c r="ICG26" s="163"/>
      <c r="ICH26" s="163"/>
      <c r="ICI26" s="163"/>
      <c r="ICJ26" s="163"/>
      <c r="ICK26" s="163"/>
      <c r="ICL26" s="163"/>
      <c r="ICM26" s="163"/>
      <c r="ICN26" s="163"/>
      <c r="ICO26" s="163"/>
      <c r="ICP26" s="163"/>
      <c r="ICQ26" s="163"/>
      <c r="ICR26" s="163"/>
      <c r="ICS26" s="163"/>
      <c r="ICT26" s="163"/>
      <c r="ICU26" s="163"/>
      <c r="ICV26" s="163"/>
      <c r="ICW26" s="163"/>
      <c r="ICX26" s="163"/>
      <c r="ICY26" s="163"/>
      <c r="ICZ26" s="163"/>
      <c r="IDA26" s="163"/>
      <c r="IDB26" s="163"/>
      <c r="IDC26" s="163"/>
      <c r="IDD26" s="163"/>
      <c r="IDE26" s="163"/>
      <c r="IDF26" s="163"/>
      <c r="IDG26" s="163"/>
      <c r="IDH26" s="163"/>
      <c r="IDI26" s="163"/>
      <c r="IDJ26" s="163"/>
      <c r="IDK26" s="163"/>
      <c r="IDL26" s="163"/>
      <c r="IDM26" s="163"/>
      <c r="IDN26" s="163"/>
      <c r="IDO26" s="163"/>
      <c r="IDP26" s="163"/>
      <c r="IDQ26" s="163"/>
      <c r="IDR26" s="163"/>
      <c r="IDS26" s="163"/>
      <c r="IDT26" s="163"/>
      <c r="IDU26" s="163"/>
      <c r="IDV26" s="163"/>
      <c r="IDW26" s="163"/>
      <c r="IDX26" s="163"/>
      <c r="IDY26" s="163"/>
      <c r="IDZ26" s="163"/>
      <c r="IEA26" s="163"/>
      <c r="IEB26" s="163"/>
      <c r="IEC26" s="163"/>
      <c r="IED26" s="163"/>
      <c r="IEE26" s="163"/>
      <c r="IEF26" s="163"/>
      <c r="IEG26" s="163"/>
      <c r="IEH26" s="163"/>
      <c r="IEI26" s="163"/>
      <c r="IEJ26" s="163"/>
      <c r="IEK26" s="163"/>
      <c r="IEL26" s="163"/>
      <c r="IEM26" s="163"/>
      <c r="IEN26" s="163"/>
      <c r="IEO26" s="163"/>
      <c r="IEP26" s="163"/>
      <c r="IEQ26" s="163"/>
      <c r="IER26" s="163"/>
      <c r="IES26" s="163"/>
      <c r="IET26" s="163"/>
      <c r="IEU26" s="163"/>
      <c r="IEV26" s="163"/>
      <c r="IEW26" s="163"/>
      <c r="IEX26" s="163"/>
      <c r="IEY26" s="163"/>
      <c r="IEZ26" s="163"/>
      <c r="IFA26" s="163"/>
      <c r="IFB26" s="163"/>
      <c r="IFC26" s="163"/>
      <c r="IFD26" s="163"/>
      <c r="IFE26" s="163"/>
      <c r="IFF26" s="163"/>
      <c r="IFG26" s="163"/>
      <c r="IFH26" s="163"/>
      <c r="IFI26" s="163"/>
      <c r="IFJ26" s="163"/>
      <c r="IFK26" s="163"/>
      <c r="IFL26" s="163"/>
      <c r="IFM26" s="163"/>
      <c r="IFN26" s="163"/>
      <c r="IFO26" s="163"/>
      <c r="IFP26" s="163"/>
      <c r="IFQ26" s="163"/>
      <c r="IFR26" s="163"/>
      <c r="IFS26" s="163"/>
      <c r="IFT26" s="163"/>
      <c r="IFU26" s="163"/>
      <c r="IFV26" s="163"/>
      <c r="IFW26" s="163"/>
      <c r="IFX26" s="163"/>
      <c r="IFY26" s="163"/>
      <c r="IFZ26" s="163"/>
      <c r="IGA26" s="163"/>
      <c r="IGB26" s="163"/>
      <c r="IGC26" s="163"/>
      <c r="IGD26" s="163"/>
      <c r="IGE26" s="163"/>
      <c r="IGF26" s="163"/>
      <c r="IGG26" s="163"/>
      <c r="IGH26" s="163"/>
      <c r="IGI26" s="163"/>
      <c r="IGJ26" s="163"/>
      <c r="IGK26" s="163"/>
      <c r="IGL26" s="163"/>
      <c r="IGM26" s="163"/>
      <c r="IGN26" s="163"/>
      <c r="IGO26" s="163"/>
      <c r="IGP26" s="163"/>
      <c r="IGQ26" s="163"/>
      <c r="IGR26" s="163"/>
      <c r="IGS26" s="163"/>
      <c r="IGT26" s="163"/>
      <c r="IGU26" s="163"/>
      <c r="IGV26" s="163"/>
      <c r="IGW26" s="163"/>
      <c r="IGX26" s="163"/>
      <c r="IGY26" s="163"/>
      <c r="IGZ26" s="163"/>
      <c r="IHA26" s="163"/>
      <c r="IHB26" s="163"/>
      <c r="IHC26" s="163"/>
      <c r="IHD26" s="163"/>
      <c r="IHE26" s="163"/>
      <c r="IHF26" s="163"/>
      <c r="IHG26" s="163"/>
      <c r="IHH26" s="163"/>
      <c r="IHI26" s="163"/>
      <c r="IHJ26" s="163"/>
      <c r="IHK26" s="163"/>
      <c r="IHL26" s="163"/>
      <c r="IHM26" s="163"/>
      <c r="IHN26" s="163"/>
      <c r="IHO26" s="163"/>
      <c r="IHP26" s="163"/>
      <c r="IHQ26" s="163"/>
      <c r="IHR26" s="163"/>
      <c r="IHS26" s="163"/>
      <c r="IHT26" s="163"/>
      <c r="IHU26" s="163"/>
      <c r="IHV26" s="163"/>
      <c r="IHW26" s="163"/>
      <c r="IHX26" s="163"/>
      <c r="IHY26" s="163"/>
      <c r="IHZ26" s="163"/>
      <c r="IIA26" s="163"/>
      <c r="IIB26" s="163"/>
      <c r="IIC26" s="163"/>
      <c r="IID26" s="163"/>
      <c r="IIE26" s="163"/>
      <c r="IIF26" s="163"/>
      <c r="IIG26" s="163"/>
      <c r="IIH26" s="163"/>
      <c r="III26" s="163"/>
      <c r="IIJ26" s="163"/>
      <c r="IIK26" s="163"/>
      <c r="IIL26" s="163"/>
      <c r="IIM26" s="163"/>
      <c r="IIN26" s="163"/>
      <c r="IIO26" s="163"/>
      <c r="IIP26" s="163"/>
      <c r="IIQ26" s="163"/>
      <c r="IIR26" s="163"/>
      <c r="IIS26" s="163"/>
      <c r="IIT26" s="163"/>
      <c r="IIU26" s="163"/>
      <c r="IIV26" s="163"/>
      <c r="IIW26" s="163"/>
      <c r="IIX26" s="163"/>
      <c r="IIY26" s="163"/>
      <c r="IIZ26" s="163"/>
      <c r="IJA26" s="163"/>
      <c r="IJB26" s="163"/>
      <c r="IJC26" s="163"/>
      <c r="IJD26" s="163"/>
      <c r="IJE26" s="163"/>
      <c r="IJF26" s="163"/>
      <c r="IJG26" s="163"/>
      <c r="IJH26" s="163"/>
      <c r="IJI26" s="163"/>
      <c r="IJJ26" s="163"/>
      <c r="IJK26" s="163"/>
      <c r="IJL26" s="163"/>
      <c r="IJM26" s="163"/>
      <c r="IJN26" s="163"/>
      <c r="IJO26" s="163"/>
      <c r="IJP26" s="163"/>
      <c r="IJQ26" s="163"/>
      <c r="IJR26" s="163"/>
      <c r="IJS26" s="163"/>
      <c r="IJT26" s="163"/>
      <c r="IJU26" s="163"/>
      <c r="IJV26" s="163"/>
      <c r="IJW26" s="163"/>
      <c r="IJX26" s="163"/>
      <c r="IJY26" s="163"/>
      <c r="IJZ26" s="163"/>
      <c r="IKA26" s="163"/>
      <c r="IKB26" s="163"/>
      <c r="IKC26" s="163"/>
      <c r="IKD26" s="163"/>
      <c r="IKE26" s="163"/>
      <c r="IKF26" s="163"/>
      <c r="IKG26" s="163"/>
      <c r="IKH26" s="163"/>
      <c r="IKI26" s="163"/>
      <c r="IKJ26" s="163"/>
      <c r="IKK26" s="163"/>
      <c r="IKL26" s="163"/>
      <c r="IKM26" s="163"/>
      <c r="IKN26" s="163"/>
      <c r="IKO26" s="163"/>
      <c r="IKP26" s="163"/>
      <c r="IKQ26" s="163"/>
      <c r="IKR26" s="163"/>
      <c r="IKS26" s="163"/>
      <c r="IKT26" s="163"/>
      <c r="IKU26" s="163"/>
      <c r="IKV26" s="163"/>
      <c r="IKW26" s="163"/>
      <c r="IKX26" s="163"/>
      <c r="IKY26" s="163"/>
      <c r="IKZ26" s="163"/>
      <c r="ILA26" s="163"/>
      <c r="ILB26" s="163"/>
      <c r="ILC26" s="163"/>
      <c r="ILD26" s="163"/>
      <c r="ILE26" s="163"/>
      <c r="ILF26" s="163"/>
      <c r="ILG26" s="163"/>
      <c r="ILH26" s="163"/>
      <c r="ILI26" s="163"/>
      <c r="ILJ26" s="163"/>
      <c r="ILK26" s="163"/>
      <c r="ILL26" s="163"/>
      <c r="ILM26" s="163"/>
      <c r="ILN26" s="163"/>
      <c r="ILO26" s="163"/>
      <c r="ILP26" s="163"/>
      <c r="ILQ26" s="163"/>
      <c r="ILR26" s="163"/>
      <c r="ILS26" s="163"/>
      <c r="ILT26" s="163"/>
      <c r="ILU26" s="163"/>
      <c r="ILV26" s="163"/>
      <c r="ILW26" s="163"/>
      <c r="ILX26" s="163"/>
      <c r="ILY26" s="163"/>
      <c r="ILZ26" s="163"/>
      <c r="IMA26" s="163"/>
      <c r="IMB26" s="163"/>
      <c r="IMC26" s="163"/>
      <c r="IMD26" s="163"/>
      <c r="IME26" s="163"/>
      <c r="IMF26" s="163"/>
      <c r="IMG26" s="163"/>
      <c r="IMH26" s="163"/>
      <c r="IMI26" s="163"/>
      <c r="IMJ26" s="163"/>
      <c r="IMK26" s="163"/>
      <c r="IML26" s="163"/>
      <c r="IMM26" s="163"/>
      <c r="IMN26" s="163"/>
      <c r="IMO26" s="163"/>
      <c r="IMP26" s="163"/>
      <c r="IMQ26" s="163"/>
      <c r="IMR26" s="163"/>
      <c r="IMS26" s="163"/>
      <c r="IMT26" s="163"/>
      <c r="IMU26" s="163"/>
      <c r="IMV26" s="163"/>
      <c r="IMW26" s="163"/>
      <c r="IMX26" s="163"/>
      <c r="IMY26" s="163"/>
      <c r="IMZ26" s="163"/>
      <c r="INA26" s="163"/>
      <c r="INB26" s="163"/>
      <c r="INC26" s="163"/>
      <c r="IND26" s="163"/>
      <c r="INE26" s="163"/>
      <c r="INF26" s="163"/>
      <c r="ING26" s="163"/>
      <c r="INH26" s="163"/>
      <c r="INI26" s="163"/>
      <c r="INJ26" s="163"/>
      <c r="INK26" s="163"/>
      <c r="INL26" s="163"/>
      <c r="INM26" s="163"/>
      <c r="INN26" s="163"/>
      <c r="INO26" s="163"/>
      <c r="INP26" s="163"/>
      <c r="INQ26" s="163"/>
      <c r="INR26" s="163"/>
      <c r="INS26" s="163"/>
      <c r="INT26" s="163"/>
      <c r="INU26" s="163"/>
      <c r="INV26" s="163"/>
      <c r="INW26" s="163"/>
      <c r="INX26" s="163"/>
      <c r="INY26" s="163"/>
      <c r="INZ26" s="163"/>
      <c r="IOA26" s="163"/>
      <c r="IOB26" s="163"/>
      <c r="IOC26" s="163"/>
      <c r="IOD26" s="163"/>
      <c r="IOE26" s="163"/>
      <c r="IOF26" s="163"/>
      <c r="IOG26" s="163"/>
      <c r="IOH26" s="163"/>
      <c r="IOI26" s="163"/>
      <c r="IOJ26" s="163"/>
      <c r="IOK26" s="163"/>
      <c r="IOL26" s="163"/>
      <c r="IOM26" s="163"/>
      <c r="ION26" s="163"/>
      <c r="IOO26" s="163"/>
      <c r="IOP26" s="163"/>
      <c r="IOQ26" s="163"/>
      <c r="IOR26" s="163"/>
      <c r="IOS26" s="163"/>
      <c r="IOT26" s="163"/>
      <c r="IOU26" s="163"/>
      <c r="IOV26" s="163"/>
      <c r="IOW26" s="163"/>
      <c r="IOX26" s="163"/>
      <c r="IOY26" s="163"/>
      <c r="IOZ26" s="163"/>
      <c r="IPA26" s="163"/>
      <c r="IPB26" s="163"/>
      <c r="IPC26" s="163"/>
      <c r="IPD26" s="163"/>
      <c r="IPE26" s="163"/>
      <c r="IPF26" s="163"/>
      <c r="IPG26" s="163"/>
      <c r="IPH26" s="163"/>
      <c r="IPI26" s="163"/>
      <c r="IPJ26" s="163"/>
      <c r="IPK26" s="163"/>
      <c r="IPL26" s="163"/>
      <c r="IPM26" s="163"/>
      <c r="IPN26" s="163"/>
      <c r="IPO26" s="163"/>
      <c r="IPP26" s="163"/>
      <c r="IPQ26" s="163"/>
      <c r="IPR26" s="163"/>
      <c r="IPS26" s="163"/>
      <c r="IPT26" s="163"/>
      <c r="IPU26" s="163"/>
      <c r="IPV26" s="163"/>
      <c r="IPW26" s="163"/>
      <c r="IPX26" s="163"/>
      <c r="IPY26" s="163"/>
      <c r="IPZ26" s="163"/>
      <c r="IQA26" s="163"/>
      <c r="IQB26" s="163"/>
      <c r="IQC26" s="163"/>
      <c r="IQD26" s="163"/>
      <c r="IQE26" s="163"/>
      <c r="IQF26" s="163"/>
      <c r="IQG26" s="163"/>
      <c r="IQH26" s="163"/>
      <c r="IQI26" s="163"/>
      <c r="IQJ26" s="163"/>
      <c r="IQK26" s="163"/>
      <c r="IQL26" s="163"/>
      <c r="IQM26" s="163"/>
      <c r="IQN26" s="163"/>
      <c r="IQO26" s="163"/>
      <c r="IQP26" s="163"/>
      <c r="IQQ26" s="163"/>
      <c r="IQR26" s="163"/>
      <c r="IQS26" s="163"/>
      <c r="IQT26" s="163"/>
      <c r="IQU26" s="163"/>
      <c r="IQV26" s="163"/>
      <c r="IQW26" s="163"/>
      <c r="IQX26" s="163"/>
      <c r="IQY26" s="163"/>
      <c r="IQZ26" s="163"/>
      <c r="IRA26" s="163"/>
      <c r="IRB26" s="163"/>
      <c r="IRC26" s="163"/>
      <c r="IRD26" s="163"/>
      <c r="IRE26" s="163"/>
      <c r="IRF26" s="163"/>
      <c r="IRG26" s="163"/>
      <c r="IRH26" s="163"/>
      <c r="IRI26" s="163"/>
      <c r="IRJ26" s="163"/>
      <c r="IRK26" s="163"/>
      <c r="IRL26" s="163"/>
      <c r="IRM26" s="163"/>
      <c r="IRN26" s="163"/>
      <c r="IRO26" s="163"/>
      <c r="IRP26" s="163"/>
      <c r="IRQ26" s="163"/>
      <c r="IRR26" s="163"/>
      <c r="IRS26" s="163"/>
      <c r="IRT26" s="163"/>
      <c r="IRU26" s="163"/>
      <c r="IRV26" s="163"/>
      <c r="IRW26" s="163"/>
      <c r="IRX26" s="163"/>
      <c r="IRY26" s="163"/>
      <c r="IRZ26" s="163"/>
      <c r="ISA26" s="163"/>
      <c r="ISB26" s="163"/>
      <c r="ISC26" s="163"/>
      <c r="ISD26" s="163"/>
      <c r="ISE26" s="163"/>
      <c r="ISF26" s="163"/>
      <c r="ISG26" s="163"/>
      <c r="ISH26" s="163"/>
      <c r="ISI26" s="163"/>
      <c r="ISJ26" s="163"/>
      <c r="ISK26" s="163"/>
      <c r="ISL26" s="163"/>
      <c r="ISM26" s="163"/>
      <c r="ISN26" s="163"/>
      <c r="ISO26" s="163"/>
      <c r="ISP26" s="163"/>
      <c r="ISQ26" s="163"/>
      <c r="ISR26" s="163"/>
      <c r="ISS26" s="163"/>
      <c r="IST26" s="163"/>
      <c r="ISU26" s="163"/>
      <c r="ISV26" s="163"/>
      <c r="ISW26" s="163"/>
      <c r="ISX26" s="163"/>
      <c r="ISY26" s="163"/>
      <c r="ISZ26" s="163"/>
      <c r="ITA26" s="163"/>
      <c r="ITB26" s="163"/>
      <c r="ITC26" s="163"/>
      <c r="ITD26" s="163"/>
      <c r="ITE26" s="163"/>
      <c r="ITF26" s="163"/>
      <c r="ITG26" s="163"/>
      <c r="ITH26" s="163"/>
      <c r="ITI26" s="163"/>
      <c r="ITJ26" s="163"/>
      <c r="ITK26" s="163"/>
      <c r="ITL26" s="163"/>
      <c r="ITM26" s="163"/>
      <c r="ITN26" s="163"/>
      <c r="ITO26" s="163"/>
      <c r="ITP26" s="163"/>
      <c r="ITQ26" s="163"/>
      <c r="ITR26" s="163"/>
      <c r="ITS26" s="163"/>
      <c r="ITT26" s="163"/>
      <c r="ITU26" s="163"/>
      <c r="ITV26" s="163"/>
      <c r="ITW26" s="163"/>
      <c r="ITX26" s="163"/>
      <c r="ITY26" s="163"/>
      <c r="ITZ26" s="163"/>
      <c r="IUA26" s="163"/>
      <c r="IUB26" s="163"/>
      <c r="IUC26" s="163"/>
      <c r="IUD26" s="163"/>
      <c r="IUE26" s="163"/>
      <c r="IUF26" s="163"/>
      <c r="IUG26" s="163"/>
      <c r="IUH26" s="163"/>
      <c r="IUI26" s="163"/>
      <c r="IUJ26" s="163"/>
      <c r="IUK26" s="163"/>
      <c r="IUL26" s="163"/>
      <c r="IUM26" s="163"/>
      <c r="IUN26" s="163"/>
      <c r="IUO26" s="163"/>
      <c r="IUP26" s="163"/>
      <c r="IUQ26" s="163"/>
      <c r="IUR26" s="163"/>
      <c r="IUS26" s="163"/>
      <c r="IUT26" s="163"/>
      <c r="IUU26" s="163"/>
      <c r="IUV26" s="163"/>
      <c r="IUW26" s="163"/>
      <c r="IUX26" s="163"/>
      <c r="IUY26" s="163"/>
      <c r="IUZ26" s="163"/>
      <c r="IVA26" s="163"/>
      <c r="IVB26" s="163"/>
      <c r="IVC26" s="163"/>
      <c r="IVD26" s="163"/>
      <c r="IVE26" s="163"/>
      <c r="IVF26" s="163"/>
      <c r="IVG26" s="163"/>
      <c r="IVH26" s="163"/>
      <c r="IVI26" s="163"/>
      <c r="IVJ26" s="163"/>
      <c r="IVK26" s="163"/>
      <c r="IVL26" s="163"/>
      <c r="IVM26" s="163"/>
      <c r="IVN26" s="163"/>
      <c r="IVO26" s="163"/>
      <c r="IVP26" s="163"/>
      <c r="IVQ26" s="163"/>
      <c r="IVR26" s="163"/>
      <c r="IVS26" s="163"/>
      <c r="IVT26" s="163"/>
      <c r="IVU26" s="163"/>
      <c r="IVV26" s="163"/>
      <c r="IVW26" s="163"/>
      <c r="IVX26" s="163"/>
      <c r="IVY26" s="163"/>
      <c r="IVZ26" s="163"/>
      <c r="IWA26" s="163"/>
      <c r="IWB26" s="163"/>
      <c r="IWC26" s="163"/>
      <c r="IWD26" s="163"/>
      <c r="IWE26" s="163"/>
      <c r="IWF26" s="163"/>
      <c r="IWG26" s="163"/>
      <c r="IWH26" s="163"/>
      <c r="IWI26" s="163"/>
      <c r="IWJ26" s="163"/>
      <c r="IWK26" s="163"/>
      <c r="IWL26" s="163"/>
      <c r="IWM26" s="163"/>
      <c r="IWN26" s="163"/>
      <c r="IWO26" s="163"/>
      <c r="IWP26" s="163"/>
      <c r="IWQ26" s="163"/>
      <c r="IWR26" s="163"/>
      <c r="IWS26" s="163"/>
      <c r="IWT26" s="163"/>
      <c r="IWU26" s="163"/>
      <c r="IWV26" s="163"/>
      <c r="IWW26" s="163"/>
      <c r="IWX26" s="163"/>
      <c r="IWY26" s="163"/>
      <c r="IWZ26" s="163"/>
      <c r="IXA26" s="163"/>
      <c r="IXB26" s="163"/>
      <c r="IXC26" s="163"/>
      <c r="IXD26" s="163"/>
      <c r="IXE26" s="163"/>
      <c r="IXF26" s="163"/>
      <c r="IXG26" s="163"/>
      <c r="IXH26" s="163"/>
      <c r="IXI26" s="163"/>
      <c r="IXJ26" s="163"/>
      <c r="IXK26" s="163"/>
      <c r="IXL26" s="163"/>
      <c r="IXM26" s="163"/>
      <c r="IXN26" s="163"/>
      <c r="IXO26" s="163"/>
      <c r="IXP26" s="163"/>
      <c r="IXQ26" s="163"/>
      <c r="IXR26" s="163"/>
      <c r="IXS26" s="163"/>
      <c r="IXT26" s="163"/>
      <c r="IXU26" s="163"/>
      <c r="IXV26" s="163"/>
      <c r="IXW26" s="163"/>
      <c r="IXX26" s="163"/>
      <c r="IXY26" s="163"/>
      <c r="IXZ26" s="163"/>
      <c r="IYA26" s="163"/>
      <c r="IYB26" s="163"/>
      <c r="IYC26" s="163"/>
      <c r="IYD26" s="163"/>
      <c r="IYE26" s="163"/>
      <c r="IYF26" s="163"/>
      <c r="IYG26" s="163"/>
      <c r="IYH26" s="163"/>
      <c r="IYI26" s="163"/>
      <c r="IYJ26" s="163"/>
      <c r="IYK26" s="163"/>
      <c r="IYL26" s="163"/>
      <c r="IYM26" s="163"/>
      <c r="IYN26" s="163"/>
      <c r="IYO26" s="163"/>
      <c r="IYP26" s="163"/>
      <c r="IYQ26" s="163"/>
      <c r="IYR26" s="163"/>
      <c r="IYS26" s="163"/>
      <c r="IYT26" s="163"/>
      <c r="IYU26" s="163"/>
      <c r="IYV26" s="163"/>
      <c r="IYW26" s="163"/>
      <c r="IYX26" s="163"/>
      <c r="IYY26" s="163"/>
      <c r="IYZ26" s="163"/>
      <c r="IZA26" s="163"/>
      <c r="IZB26" s="163"/>
      <c r="IZC26" s="163"/>
      <c r="IZD26" s="163"/>
      <c r="IZE26" s="163"/>
      <c r="IZF26" s="163"/>
      <c r="IZG26" s="163"/>
      <c r="IZH26" s="163"/>
      <c r="IZI26" s="163"/>
      <c r="IZJ26" s="163"/>
      <c r="IZK26" s="163"/>
      <c r="IZL26" s="163"/>
      <c r="IZM26" s="163"/>
      <c r="IZN26" s="163"/>
      <c r="IZO26" s="163"/>
      <c r="IZP26" s="163"/>
      <c r="IZQ26" s="163"/>
      <c r="IZR26" s="163"/>
      <c r="IZS26" s="163"/>
      <c r="IZT26" s="163"/>
      <c r="IZU26" s="163"/>
      <c r="IZV26" s="163"/>
      <c r="IZW26" s="163"/>
      <c r="IZX26" s="163"/>
      <c r="IZY26" s="163"/>
      <c r="IZZ26" s="163"/>
      <c r="JAA26" s="163"/>
      <c r="JAB26" s="163"/>
      <c r="JAC26" s="163"/>
      <c r="JAD26" s="163"/>
      <c r="JAE26" s="163"/>
      <c r="JAF26" s="163"/>
      <c r="JAG26" s="163"/>
      <c r="JAH26" s="163"/>
      <c r="JAI26" s="163"/>
      <c r="JAJ26" s="163"/>
      <c r="JAK26" s="163"/>
      <c r="JAL26" s="163"/>
      <c r="JAM26" s="163"/>
      <c r="JAN26" s="163"/>
      <c r="JAO26" s="163"/>
      <c r="JAP26" s="163"/>
      <c r="JAQ26" s="163"/>
      <c r="JAR26" s="163"/>
      <c r="JAS26" s="163"/>
      <c r="JAT26" s="163"/>
      <c r="JAU26" s="163"/>
      <c r="JAV26" s="163"/>
      <c r="JAW26" s="163"/>
      <c r="JAX26" s="163"/>
      <c r="JAY26" s="163"/>
      <c r="JAZ26" s="163"/>
      <c r="JBA26" s="163"/>
      <c r="JBB26" s="163"/>
      <c r="JBC26" s="163"/>
      <c r="JBD26" s="163"/>
      <c r="JBE26" s="163"/>
      <c r="JBF26" s="163"/>
      <c r="JBG26" s="163"/>
      <c r="JBH26" s="163"/>
      <c r="JBI26" s="163"/>
      <c r="JBJ26" s="163"/>
      <c r="JBK26" s="163"/>
      <c r="JBL26" s="163"/>
      <c r="JBM26" s="163"/>
      <c r="JBN26" s="163"/>
      <c r="JBO26" s="163"/>
      <c r="JBP26" s="163"/>
      <c r="JBQ26" s="163"/>
      <c r="JBR26" s="163"/>
      <c r="JBS26" s="163"/>
      <c r="JBT26" s="163"/>
      <c r="JBU26" s="163"/>
      <c r="JBV26" s="163"/>
      <c r="JBW26" s="163"/>
      <c r="JBX26" s="163"/>
      <c r="JBY26" s="163"/>
      <c r="JBZ26" s="163"/>
      <c r="JCA26" s="163"/>
      <c r="JCB26" s="163"/>
      <c r="JCC26" s="163"/>
      <c r="JCD26" s="163"/>
      <c r="JCE26" s="163"/>
      <c r="JCF26" s="163"/>
      <c r="JCG26" s="163"/>
      <c r="JCH26" s="163"/>
      <c r="JCI26" s="163"/>
      <c r="JCJ26" s="163"/>
      <c r="JCK26" s="163"/>
      <c r="JCL26" s="163"/>
      <c r="JCM26" s="163"/>
      <c r="JCN26" s="163"/>
      <c r="JCO26" s="163"/>
      <c r="JCP26" s="163"/>
      <c r="JCQ26" s="163"/>
      <c r="JCR26" s="163"/>
      <c r="JCS26" s="163"/>
      <c r="JCT26" s="163"/>
      <c r="JCU26" s="163"/>
      <c r="JCV26" s="163"/>
      <c r="JCW26" s="163"/>
      <c r="JCX26" s="163"/>
      <c r="JCY26" s="163"/>
      <c r="JCZ26" s="163"/>
      <c r="JDA26" s="163"/>
      <c r="JDB26" s="163"/>
      <c r="JDC26" s="163"/>
      <c r="JDD26" s="163"/>
      <c r="JDE26" s="163"/>
      <c r="JDF26" s="163"/>
      <c r="JDG26" s="163"/>
      <c r="JDH26" s="163"/>
      <c r="JDI26" s="163"/>
      <c r="JDJ26" s="163"/>
      <c r="JDK26" s="163"/>
      <c r="JDL26" s="163"/>
      <c r="JDM26" s="163"/>
      <c r="JDN26" s="163"/>
      <c r="JDO26" s="163"/>
      <c r="JDP26" s="163"/>
      <c r="JDQ26" s="163"/>
      <c r="JDR26" s="163"/>
      <c r="JDS26" s="163"/>
      <c r="JDT26" s="163"/>
      <c r="JDU26" s="163"/>
      <c r="JDV26" s="163"/>
      <c r="JDW26" s="163"/>
      <c r="JDX26" s="163"/>
      <c r="JDY26" s="163"/>
      <c r="JDZ26" s="163"/>
      <c r="JEA26" s="163"/>
      <c r="JEB26" s="163"/>
      <c r="JEC26" s="163"/>
      <c r="JED26" s="163"/>
      <c r="JEE26" s="163"/>
      <c r="JEF26" s="163"/>
      <c r="JEG26" s="163"/>
      <c r="JEH26" s="163"/>
      <c r="JEI26" s="163"/>
      <c r="JEJ26" s="163"/>
      <c r="JEK26" s="163"/>
      <c r="JEL26" s="163"/>
      <c r="JEM26" s="163"/>
      <c r="JEN26" s="163"/>
      <c r="JEO26" s="163"/>
      <c r="JEP26" s="163"/>
      <c r="JEQ26" s="163"/>
      <c r="JER26" s="163"/>
      <c r="JES26" s="163"/>
      <c r="JET26" s="163"/>
      <c r="JEU26" s="163"/>
      <c r="JEV26" s="163"/>
      <c r="JEW26" s="163"/>
      <c r="JEX26" s="163"/>
      <c r="JEY26" s="163"/>
      <c r="JEZ26" s="163"/>
      <c r="JFA26" s="163"/>
      <c r="JFB26" s="163"/>
      <c r="JFC26" s="163"/>
      <c r="JFD26" s="163"/>
      <c r="JFE26" s="163"/>
      <c r="JFF26" s="163"/>
      <c r="JFG26" s="163"/>
      <c r="JFH26" s="163"/>
      <c r="JFI26" s="163"/>
      <c r="JFJ26" s="163"/>
      <c r="JFK26" s="163"/>
      <c r="JFL26" s="163"/>
      <c r="JFM26" s="163"/>
      <c r="JFN26" s="163"/>
      <c r="JFO26" s="163"/>
      <c r="JFP26" s="163"/>
      <c r="JFQ26" s="163"/>
      <c r="JFR26" s="163"/>
      <c r="JFS26" s="163"/>
      <c r="JFT26" s="163"/>
      <c r="JFU26" s="163"/>
      <c r="JFV26" s="163"/>
      <c r="JFW26" s="163"/>
      <c r="JFX26" s="163"/>
      <c r="JFY26" s="163"/>
      <c r="JFZ26" s="163"/>
      <c r="JGA26" s="163"/>
      <c r="JGB26" s="163"/>
      <c r="JGC26" s="163"/>
      <c r="JGD26" s="163"/>
      <c r="JGE26" s="163"/>
      <c r="JGF26" s="163"/>
      <c r="JGG26" s="163"/>
      <c r="JGH26" s="163"/>
      <c r="JGI26" s="163"/>
      <c r="JGJ26" s="163"/>
      <c r="JGK26" s="163"/>
      <c r="JGL26" s="163"/>
      <c r="JGM26" s="163"/>
      <c r="JGN26" s="163"/>
      <c r="JGO26" s="163"/>
      <c r="JGP26" s="163"/>
      <c r="JGQ26" s="163"/>
      <c r="JGR26" s="163"/>
      <c r="JGS26" s="163"/>
      <c r="JGT26" s="163"/>
      <c r="JGU26" s="163"/>
      <c r="JGV26" s="163"/>
      <c r="JGW26" s="163"/>
      <c r="JGX26" s="163"/>
      <c r="JGY26" s="163"/>
      <c r="JGZ26" s="163"/>
      <c r="JHA26" s="163"/>
      <c r="JHB26" s="163"/>
      <c r="JHC26" s="163"/>
      <c r="JHD26" s="163"/>
      <c r="JHE26" s="163"/>
      <c r="JHF26" s="163"/>
      <c r="JHG26" s="163"/>
      <c r="JHH26" s="163"/>
      <c r="JHI26" s="163"/>
      <c r="JHJ26" s="163"/>
      <c r="JHK26" s="163"/>
      <c r="JHL26" s="163"/>
      <c r="JHM26" s="163"/>
      <c r="JHN26" s="163"/>
      <c r="JHO26" s="163"/>
      <c r="JHP26" s="163"/>
      <c r="JHQ26" s="163"/>
      <c r="JHR26" s="163"/>
      <c r="JHS26" s="163"/>
      <c r="JHT26" s="163"/>
      <c r="JHU26" s="163"/>
      <c r="JHV26" s="163"/>
      <c r="JHW26" s="163"/>
      <c r="JHX26" s="163"/>
      <c r="JHY26" s="163"/>
      <c r="JHZ26" s="163"/>
      <c r="JIA26" s="163"/>
      <c r="JIB26" s="163"/>
      <c r="JIC26" s="163"/>
      <c r="JID26" s="163"/>
      <c r="JIE26" s="163"/>
      <c r="JIF26" s="163"/>
      <c r="JIG26" s="163"/>
      <c r="JIH26" s="163"/>
      <c r="JII26" s="163"/>
      <c r="JIJ26" s="163"/>
      <c r="JIK26" s="163"/>
      <c r="JIL26" s="163"/>
      <c r="JIM26" s="163"/>
      <c r="JIN26" s="163"/>
      <c r="JIO26" s="163"/>
      <c r="JIP26" s="163"/>
      <c r="JIQ26" s="163"/>
      <c r="JIR26" s="163"/>
      <c r="JIS26" s="163"/>
      <c r="JIT26" s="163"/>
      <c r="JIU26" s="163"/>
      <c r="JIV26" s="163"/>
      <c r="JIW26" s="163"/>
      <c r="JIX26" s="163"/>
      <c r="JIY26" s="163"/>
      <c r="JIZ26" s="163"/>
      <c r="JJA26" s="163"/>
      <c r="JJB26" s="163"/>
      <c r="JJC26" s="163"/>
      <c r="JJD26" s="163"/>
      <c r="JJE26" s="163"/>
      <c r="JJF26" s="163"/>
      <c r="JJG26" s="163"/>
      <c r="JJH26" s="163"/>
      <c r="JJI26" s="163"/>
      <c r="JJJ26" s="163"/>
      <c r="JJK26" s="163"/>
      <c r="JJL26" s="163"/>
      <c r="JJM26" s="163"/>
      <c r="JJN26" s="163"/>
      <c r="JJO26" s="163"/>
      <c r="JJP26" s="163"/>
      <c r="JJQ26" s="163"/>
      <c r="JJR26" s="163"/>
      <c r="JJS26" s="163"/>
      <c r="JJT26" s="163"/>
      <c r="JJU26" s="163"/>
      <c r="JJV26" s="163"/>
      <c r="JJW26" s="163"/>
      <c r="JJX26" s="163"/>
      <c r="JJY26" s="163"/>
      <c r="JJZ26" s="163"/>
      <c r="JKA26" s="163"/>
      <c r="JKB26" s="163"/>
      <c r="JKC26" s="163"/>
      <c r="JKD26" s="163"/>
      <c r="JKE26" s="163"/>
      <c r="JKF26" s="163"/>
      <c r="JKG26" s="163"/>
      <c r="JKH26" s="163"/>
      <c r="JKI26" s="163"/>
      <c r="JKJ26" s="163"/>
      <c r="JKK26" s="163"/>
      <c r="JKL26" s="163"/>
      <c r="JKM26" s="163"/>
      <c r="JKN26" s="163"/>
      <c r="JKO26" s="163"/>
      <c r="JKP26" s="163"/>
      <c r="JKQ26" s="163"/>
      <c r="JKR26" s="163"/>
      <c r="JKS26" s="163"/>
      <c r="JKT26" s="163"/>
      <c r="JKU26" s="163"/>
      <c r="JKV26" s="163"/>
      <c r="JKW26" s="163"/>
      <c r="JKX26" s="163"/>
      <c r="JKY26" s="163"/>
      <c r="JKZ26" s="163"/>
      <c r="JLA26" s="163"/>
      <c r="JLB26" s="163"/>
      <c r="JLC26" s="163"/>
      <c r="JLD26" s="163"/>
      <c r="JLE26" s="163"/>
      <c r="JLF26" s="163"/>
      <c r="JLG26" s="163"/>
      <c r="JLH26" s="163"/>
      <c r="JLI26" s="163"/>
      <c r="JLJ26" s="163"/>
      <c r="JLK26" s="163"/>
      <c r="JLL26" s="163"/>
      <c r="JLM26" s="163"/>
      <c r="JLN26" s="163"/>
      <c r="JLO26" s="163"/>
      <c r="JLP26" s="163"/>
      <c r="JLQ26" s="163"/>
      <c r="JLR26" s="163"/>
      <c r="JLS26" s="163"/>
      <c r="JLT26" s="163"/>
      <c r="JLU26" s="163"/>
      <c r="JLV26" s="163"/>
      <c r="JLW26" s="163"/>
      <c r="JLX26" s="163"/>
      <c r="JLY26" s="163"/>
      <c r="JLZ26" s="163"/>
      <c r="JMA26" s="163"/>
      <c r="JMB26" s="163"/>
      <c r="JMC26" s="163"/>
      <c r="JMD26" s="163"/>
      <c r="JME26" s="163"/>
      <c r="JMF26" s="163"/>
      <c r="JMG26" s="163"/>
      <c r="JMH26" s="163"/>
      <c r="JMI26" s="163"/>
      <c r="JMJ26" s="163"/>
      <c r="JMK26" s="163"/>
      <c r="JML26" s="163"/>
      <c r="JMM26" s="163"/>
      <c r="JMN26" s="163"/>
      <c r="JMO26" s="163"/>
      <c r="JMP26" s="163"/>
      <c r="JMQ26" s="163"/>
      <c r="JMR26" s="163"/>
      <c r="JMS26" s="163"/>
      <c r="JMT26" s="163"/>
      <c r="JMU26" s="163"/>
      <c r="JMV26" s="163"/>
      <c r="JMW26" s="163"/>
      <c r="JMX26" s="163"/>
      <c r="JMY26" s="163"/>
      <c r="JMZ26" s="163"/>
      <c r="JNA26" s="163"/>
      <c r="JNB26" s="163"/>
      <c r="JNC26" s="163"/>
      <c r="JND26" s="163"/>
      <c r="JNE26" s="163"/>
      <c r="JNF26" s="163"/>
      <c r="JNG26" s="163"/>
      <c r="JNH26" s="163"/>
      <c r="JNI26" s="163"/>
      <c r="JNJ26" s="163"/>
      <c r="JNK26" s="163"/>
      <c r="JNL26" s="163"/>
      <c r="JNM26" s="163"/>
      <c r="JNN26" s="163"/>
      <c r="JNO26" s="163"/>
      <c r="JNP26" s="163"/>
      <c r="JNQ26" s="163"/>
      <c r="JNR26" s="163"/>
      <c r="JNS26" s="163"/>
      <c r="JNT26" s="163"/>
      <c r="JNU26" s="163"/>
      <c r="JNV26" s="163"/>
      <c r="JNW26" s="163"/>
      <c r="JNX26" s="163"/>
      <c r="JNY26" s="163"/>
      <c r="JNZ26" s="163"/>
      <c r="JOA26" s="163"/>
      <c r="JOB26" s="163"/>
      <c r="JOC26" s="163"/>
      <c r="JOD26" s="163"/>
      <c r="JOE26" s="163"/>
      <c r="JOF26" s="163"/>
      <c r="JOG26" s="163"/>
      <c r="JOH26" s="163"/>
      <c r="JOI26" s="163"/>
      <c r="JOJ26" s="163"/>
      <c r="JOK26" s="163"/>
      <c r="JOL26" s="163"/>
      <c r="JOM26" s="163"/>
      <c r="JON26" s="163"/>
      <c r="JOO26" s="163"/>
      <c r="JOP26" s="163"/>
      <c r="JOQ26" s="163"/>
      <c r="JOR26" s="163"/>
      <c r="JOS26" s="163"/>
      <c r="JOT26" s="163"/>
      <c r="JOU26" s="163"/>
      <c r="JOV26" s="163"/>
      <c r="JOW26" s="163"/>
      <c r="JOX26" s="163"/>
      <c r="JOY26" s="163"/>
      <c r="JOZ26" s="163"/>
      <c r="JPA26" s="163"/>
      <c r="JPB26" s="163"/>
      <c r="JPC26" s="163"/>
      <c r="JPD26" s="163"/>
      <c r="JPE26" s="163"/>
      <c r="JPF26" s="163"/>
      <c r="JPG26" s="163"/>
      <c r="JPH26" s="163"/>
      <c r="JPI26" s="163"/>
      <c r="JPJ26" s="163"/>
      <c r="JPK26" s="163"/>
      <c r="JPL26" s="163"/>
      <c r="JPM26" s="163"/>
      <c r="JPN26" s="163"/>
      <c r="JPO26" s="163"/>
      <c r="JPP26" s="163"/>
      <c r="JPQ26" s="163"/>
      <c r="JPR26" s="163"/>
      <c r="JPS26" s="163"/>
      <c r="JPT26" s="163"/>
      <c r="JPU26" s="163"/>
      <c r="JPV26" s="163"/>
      <c r="JPW26" s="163"/>
      <c r="JPX26" s="163"/>
      <c r="JPY26" s="163"/>
      <c r="JPZ26" s="163"/>
      <c r="JQA26" s="163"/>
      <c r="JQB26" s="163"/>
      <c r="JQC26" s="163"/>
      <c r="JQD26" s="163"/>
      <c r="JQE26" s="163"/>
      <c r="JQF26" s="163"/>
      <c r="JQG26" s="163"/>
      <c r="JQH26" s="163"/>
      <c r="JQI26" s="163"/>
      <c r="JQJ26" s="163"/>
      <c r="JQK26" s="163"/>
      <c r="JQL26" s="163"/>
      <c r="JQM26" s="163"/>
      <c r="JQN26" s="163"/>
      <c r="JQO26" s="163"/>
      <c r="JQP26" s="163"/>
      <c r="JQQ26" s="163"/>
      <c r="JQR26" s="163"/>
      <c r="JQS26" s="163"/>
      <c r="JQT26" s="163"/>
      <c r="JQU26" s="163"/>
      <c r="JQV26" s="163"/>
      <c r="JQW26" s="163"/>
      <c r="JQX26" s="163"/>
      <c r="JQY26" s="163"/>
      <c r="JQZ26" s="163"/>
      <c r="JRA26" s="163"/>
      <c r="JRB26" s="163"/>
      <c r="JRC26" s="163"/>
      <c r="JRD26" s="163"/>
      <c r="JRE26" s="163"/>
      <c r="JRF26" s="163"/>
      <c r="JRG26" s="163"/>
      <c r="JRH26" s="163"/>
      <c r="JRI26" s="163"/>
      <c r="JRJ26" s="163"/>
      <c r="JRK26" s="163"/>
      <c r="JRL26" s="163"/>
      <c r="JRM26" s="163"/>
      <c r="JRN26" s="163"/>
      <c r="JRO26" s="163"/>
      <c r="JRP26" s="163"/>
      <c r="JRQ26" s="163"/>
      <c r="JRR26" s="163"/>
      <c r="JRS26" s="163"/>
      <c r="JRT26" s="163"/>
      <c r="JRU26" s="163"/>
      <c r="JRV26" s="163"/>
      <c r="JRW26" s="163"/>
      <c r="JRX26" s="163"/>
      <c r="JRY26" s="163"/>
      <c r="JRZ26" s="163"/>
      <c r="JSA26" s="163"/>
      <c r="JSB26" s="163"/>
      <c r="JSC26" s="163"/>
      <c r="JSD26" s="163"/>
      <c r="JSE26" s="163"/>
      <c r="JSF26" s="163"/>
      <c r="JSG26" s="163"/>
      <c r="JSH26" s="163"/>
      <c r="JSI26" s="163"/>
      <c r="JSJ26" s="163"/>
      <c r="JSK26" s="163"/>
      <c r="JSL26" s="163"/>
      <c r="JSM26" s="163"/>
      <c r="JSN26" s="163"/>
      <c r="JSO26" s="163"/>
      <c r="JSP26" s="163"/>
      <c r="JSQ26" s="163"/>
      <c r="JSR26" s="163"/>
      <c r="JSS26" s="163"/>
      <c r="JST26" s="163"/>
      <c r="JSU26" s="163"/>
      <c r="JSV26" s="163"/>
      <c r="JSW26" s="163"/>
      <c r="JSX26" s="163"/>
      <c r="JSY26" s="163"/>
      <c r="JSZ26" s="163"/>
      <c r="JTA26" s="163"/>
      <c r="JTB26" s="163"/>
      <c r="JTC26" s="163"/>
      <c r="JTD26" s="163"/>
      <c r="JTE26" s="163"/>
      <c r="JTF26" s="163"/>
      <c r="JTG26" s="163"/>
      <c r="JTH26" s="163"/>
      <c r="JTI26" s="163"/>
      <c r="JTJ26" s="163"/>
      <c r="JTK26" s="163"/>
      <c r="JTL26" s="163"/>
      <c r="JTM26" s="163"/>
      <c r="JTN26" s="163"/>
      <c r="JTO26" s="163"/>
      <c r="JTP26" s="163"/>
      <c r="JTQ26" s="163"/>
      <c r="JTR26" s="163"/>
      <c r="JTS26" s="163"/>
      <c r="JTT26" s="163"/>
      <c r="JTU26" s="163"/>
      <c r="JTV26" s="163"/>
      <c r="JTW26" s="163"/>
      <c r="JTX26" s="163"/>
      <c r="JTY26" s="163"/>
      <c r="JTZ26" s="163"/>
      <c r="JUA26" s="163"/>
      <c r="JUB26" s="163"/>
      <c r="JUC26" s="163"/>
      <c r="JUD26" s="163"/>
      <c r="JUE26" s="163"/>
      <c r="JUF26" s="163"/>
      <c r="JUG26" s="163"/>
      <c r="JUH26" s="163"/>
      <c r="JUI26" s="163"/>
      <c r="JUJ26" s="163"/>
      <c r="JUK26" s="163"/>
      <c r="JUL26" s="163"/>
      <c r="JUM26" s="163"/>
      <c r="JUN26" s="163"/>
      <c r="JUO26" s="163"/>
      <c r="JUP26" s="163"/>
      <c r="JUQ26" s="163"/>
      <c r="JUR26" s="163"/>
      <c r="JUS26" s="163"/>
      <c r="JUT26" s="163"/>
      <c r="JUU26" s="163"/>
      <c r="JUV26" s="163"/>
      <c r="JUW26" s="163"/>
      <c r="JUX26" s="163"/>
      <c r="JUY26" s="163"/>
      <c r="JUZ26" s="163"/>
      <c r="JVA26" s="163"/>
      <c r="JVB26" s="163"/>
      <c r="JVC26" s="163"/>
      <c r="JVD26" s="163"/>
      <c r="JVE26" s="163"/>
      <c r="JVF26" s="163"/>
      <c r="JVG26" s="163"/>
      <c r="JVH26" s="163"/>
      <c r="JVI26" s="163"/>
      <c r="JVJ26" s="163"/>
      <c r="JVK26" s="163"/>
      <c r="JVL26" s="163"/>
      <c r="JVM26" s="163"/>
      <c r="JVN26" s="163"/>
      <c r="JVO26" s="163"/>
      <c r="JVP26" s="163"/>
      <c r="JVQ26" s="163"/>
      <c r="JVR26" s="163"/>
      <c r="JVS26" s="163"/>
      <c r="JVT26" s="163"/>
      <c r="JVU26" s="163"/>
      <c r="JVV26" s="163"/>
      <c r="JVW26" s="163"/>
      <c r="JVX26" s="163"/>
      <c r="JVY26" s="163"/>
      <c r="JVZ26" s="163"/>
      <c r="JWA26" s="163"/>
      <c r="JWB26" s="163"/>
      <c r="JWC26" s="163"/>
      <c r="JWD26" s="163"/>
      <c r="JWE26" s="163"/>
      <c r="JWF26" s="163"/>
      <c r="JWG26" s="163"/>
      <c r="JWH26" s="163"/>
      <c r="JWI26" s="163"/>
      <c r="JWJ26" s="163"/>
      <c r="JWK26" s="163"/>
      <c r="JWL26" s="163"/>
      <c r="JWM26" s="163"/>
      <c r="JWN26" s="163"/>
      <c r="JWO26" s="163"/>
      <c r="JWP26" s="163"/>
      <c r="JWQ26" s="163"/>
      <c r="JWR26" s="163"/>
      <c r="JWS26" s="163"/>
      <c r="JWT26" s="163"/>
      <c r="JWU26" s="163"/>
      <c r="JWV26" s="163"/>
      <c r="JWW26" s="163"/>
      <c r="JWX26" s="163"/>
      <c r="JWY26" s="163"/>
      <c r="JWZ26" s="163"/>
      <c r="JXA26" s="163"/>
      <c r="JXB26" s="163"/>
      <c r="JXC26" s="163"/>
      <c r="JXD26" s="163"/>
      <c r="JXE26" s="163"/>
      <c r="JXF26" s="163"/>
      <c r="JXG26" s="163"/>
      <c r="JXH26" s="163"/>
      <c r="JXI26" s="163"/>
      <c r="JXJ26" s="163"/>
      <c r="JXK26" s="163"/>
      <c r="JXL26" s="163"/>
      <c r="JXM26" s="163"/>
      <c r="JXN26" s="163"/>
      <c r="JXO26" s="163"/>
      <c r="JXP26" s="163"/>
      <c r="JXQ26" s="163"/>
      <c r="JXR26" s="163"/>
      <c r="JXS26" s="163"/>
      <c r="JXT26" s="163"/>
      <c r="JXU26" s="163"/>
      <c r="JXV26" s="163"/>
      <c r="JXW26" s="163"/>
      <c r="JXX26" s="163"/>
      <c r="JXY26" s="163"/>
      <c r="JXZ26" s="163"/>
      <c r="JYA26" s="163"/>
      <c r="JYB26" s="163"/>
      <c r="JYC26" s="163"/>
      <c r="JYD26" s="163"/>
      <c r="JYE26" s="163"/>
      <c r="JYF26" s="163"/>
      <c r="JYG26" s="163"/>
      <c r="JYH26" s="163"/>
      <c r="JYI26" s="163"/>
      <c r="JYJ26" s="163"/>
      <c r="JYK26" s="163"/>
      <c r="JYL26" s="163"/>
      <c r="JYM26" s="163"/>
      <c r="JYN26" s="163"/>
      <c r="JYO26" s="163"/>
      <c r="JYP26" s="163"/>
      <c r="JYQ26" s="163"/>
      <c r="JYR26" s="163"/>
      <c r="JYS26" s="163"/>
      <c r="JYT26" s="163"/>
      <c r="JYU26" s="163"/>
      <c r="JYV26" s="163"/>
      <c r="JYW26" s="163"/>
      <c r="JYX26" s="163"/>
      <c r="JYY26" s="163"/>
      <c r="JYZ26" s="163"/>
      <c r="JZA26" s="163"/>
      <c r="JZB26" s="163"/>
      <c r="JZC26" s="163"/>
      <c r="JZD26" s="163"/>
      <c r="JZE26" s="163"/>
      <c r="JZF26" s="163"/>
      <c r="JZG26" s="163"/>
      <c r="JZH26" s="163"/>
      <c r="JZI26" s="163"/>
      <c r="JZJ26" s="163"/>
      <c r="JZK26" s="163"/>
      <c r="JZL26" s="163"/>
      <c r="JZM26" s="163"/>
      <c r="JZN26" s="163"/>
      <c r="JZO26" s="163"/>
      <c r="JZP26" s="163"/>
      <c r="JZQ26" s="163"/>
      <c r="JZR26" s="163"/>
      <c r="JZS26" s="163"/>
      <c r="JZT26" s="163"/>
      <c r="JZU26" s="163"/>
      <c r="JZV26" s="163"/>
      <c r="JZW26" s="163"/>
      <c r="JZX26" s="163"/>
      <c r="JZY26" s="163"/>
      <c r="JZZ26" s="163"/>
      <c r="KAA26" s="163"/>
      <c r="KAB26" s="163"/>
      <c r="KAC26" s="163"/>
      <c r="KAD26" s="163"/>
      <c r="KAE26" s="163"/>
      <c r="KAF26" s="163"/>
      <c r="KAG26" s="163"/>
      <c r="KAH26" s="163"/>
      <c r="KAI26" s="163"/>
      <c r="KAJ26" s="163"/>
      <c r="KAK26" s="163"/>
      <c r="KAL26" s="163"/>
      <c r="KAM26" s="163"/>
      <c r="KAN26" s="163"/>
      <c r="KAO26" s="163"/>
      <c r="KAP26" s="163"/>
      <c r="KAQ26" s="163"/>
      <c r="KAR26" s="163"/>
      <c r="KAS26" s="163"/>
      <c r="KAT26" s="163"/>
      <c r="KAU26" s="163"/>
      <c r="KAV26" s="163"/>
      <c r="KAW26" s="163"/>
      <c r="KAX26" s="163"/>
      <c r="KAY26" s="163"/>
      <c r="KAZ26" s="163"/>
      <c r="KBA26" s="163"/>
      <c r="KBB26" s="163"/>
      <c r="KBC26" s="163"/>
      <c r="KBD26" s="163"/>
      <c r="KBE26" s="163"/>
      <c r="KBF26" s="163"/>
      <c r="KBG26" s="163"/>
      <c r="KBH26" s="163"/>
      <c r="KBI26" s="163"/>
      <c r="KBJ26" s="163"/>
      <c r="KBK26" s="163"/>
      <c r="KBL26" s="163"/>
      <c r="KBM26" s="163"/>
      <c r="KBN26" s="163"/>
      <c r="KBO26" s="163"/>
      <c r="KBP26" s="163"/>
      <c r="KBQ26" s="163"/>
      <c r="KBR26" s="163"/>
      <c r="KBS26" s="163"/>
      <c r="KBT26" s="163"/>
      <c r="KBU26" s="163"/>
      <c r="KBV26" s="163"/>
      <c r="KBW26" s="163"/>
      <c r="KBX26" s="163"/>
      <c r="KBY26" s="163"/>
      <c r="KBZ26" s="163"/>
      <c r="KCA26" s="163"/>
      <c r="KCB26" s="163"/>
      <c r="KCC26" s="163"/>
      <c r="KCD26" s="163"/>
      <c r="KCE26" s="163"/>
      <c r="KCF26" s="163"/>
      <c r="KCG26" s="163"/>
      <c r="KCH26" s="163"/>
      <c r="KCI26" s="163"/>
      <c r="KCJ26" s="163"/>
      <c r="KCK26" s="163"/>
      <c r="KCL26" s="163"/>
      <c r="KCM26" s="163"/>
      <c r="KCN26" s="163"/>
      <c r="KCO26" s="163"/>
      <c r="KCP26" s="163"/>
      <c r="KCQ26" s="163"/>
      <c r="KCR26" s="163"/>
      <c r="KCS26" s="163"/>
      <c r="KCT26" s="163"/>
      <c r="KCU26" s="163"/>
      <c r="KCV26" s="163"/>
      <c r="KCW26" s="163"/>
      <c r="KCX26" s="163"/>
      <c r="KCY26" s="163"/>
      <c r="KCZ26" s="163"/>
      <c r="KDA26" s="163"/>
      <c r="KDB26" s="163"/>
      <c r="KDC26" s="163"/>
      <c r="KDD26" s="163"/>
      <c r="KDE26" s="163"/>
      <c r="KDF26" s="163"/>
      <c r="KDG26" s="163"/>
      <c r="KDH26" s="163"/>
      <c r="KDI26" s="163"/>
      <c r="KDJ26" s="163"/>
      <c r="KDK26" s="163"/>
      <c r="KDL26" s="163"/>
      <c r="KDM26" s="163"/>
      <c r="KDN26" s="163"/>
      <c r="KDO26" s="163"/>
      <c r="KDP26" s="163"/>
      <c r="KDQ26" s="163"/>
      <c r="KDR26" s="163"/>
      <c r="KDS26" s="163"/>
      <c r="KDT26" s="163"/>
      <c r="KDU26" s="163"/>
      <c r="KDV26" s="163"/>
      <c r="KDW26" s="163"/>
      <c r="KDX26" s="163"/>
      <c r="KDY26" s="163"/>
      <c r="KDZ26" s="163"/>
      <c r="KEA26" s="163"/>
      <c r="KEB26" s="163"/>
      <c r="KEC26" s="163"/>
      <c r="KED26" s="163"/>
      <c r="KEE26" s="163"/>
      <c r="KEF26" s="163"/>
      <c r="KEG26" s="163"/>
      <c r="KEH26" s="163"/>
      <c r="KEI26" s="163"/>
      <c r="KEJ26" s="163"/>
      <c r="KEK26" s="163"/>
      <c r="KEL26" s="163"/>
      <c r="KEM26" s="163"/>
      <c r="KEN26" s="163"/>
      <c r="KEO26" s="163"/>
      <c r="KEP26" s="163"/>
      <c r="KEQ26" s="163"/>
      <c r="KER26" s="163"/>
      <c r="KES26" s="163"/>
      <c r="KET26" s="163"/>
      <c r="KEU26" s="163"/>
      <c r="KEV26" s="163"/>
      <c r="KEW26" s="163"/>
      <c r="KEX26" s="163"/>
      <c r="KEY26" s="163"/>
      <c r="KEZ26" s="163"/>
      <c r="KFA26" s="163"/>
      <c r="KFB26" s="163"/>
      <c r="KFC26" s="163"/>
      <c r="KFD26" s="163"/>
      <c r="KFE26" s="163"/>
      <c r="KFF26" s="163"/>
      <c r="KFG26" s="163"/>
      <c r="KFH26" s="163"/>
      <c r="KFI26" s="163"/>
      <c r="KFJ26" s="163"/>
      <c r="KFK26" s="163"/>
      <c r="KFL26" s="163"/>
      <c r="KFM26" s="163"/>
      <c r="KFN26" s="163"/>
      <c r="KFO26" s="163"/>
      <c r="KFP26" s="163"/>
      <c r="KFQ26" s="163"/>
      <c r="KFR26" s="163"/>
      <c r="KFS26" s="163"/>
      <c r="KFT26" s="163"/>
      <c r="KFU26" s="163"/>
      <c r="KFV26" s="163"/>
      <c r="KFW26" s="163"/>
      <c r="KFX26" s="163"/>
      <c r="KFY26" s="163"/>
      <c r="KFZ26" s="163"/>
      <c r="KGA26" s="163"/>
      <c r="KGB26" s="163"/>
      <c r="KGC26" s="163"/>
      <c r="KGD26" s="163"/>
      <c r="KGE26" s="163"/>
      <c r="KGF26" s="163"/>
      <c r="KGG26" s="163"/>
      <c r="KGH26" s="163"/>
      <c r="KGI26" s="163"/>
      <c r="KGJ26" s="163"/>
      <c r="KGK26" s="163"/>
      <c r="KGL26" s="163"/>
      <c r="KGM26" s="163"/>
      <c r="KGN26" s="163"/>
      <c r="KGO26" s="163"/>
      <c r="KGP26" s="163"/>
      <c r="KGQ26" s="163"/>
      <c r="KGR26" s="163"/>
      <c r="KGS26" s="163"/>
      <c r="KGT26" s="163"/>
      <c r="KGU26" s="163"/>
      <c r="KGV26" s="163"/>
      <c r="KGW26" s="163"/>
      <c r="KGX26" s="163"/>
      <c r="KGY26" s="163"/>
      <c r="KGZ26" s="163"/>
      <c r="KHA26" s="163"/>
      <c r="KHB26" s="163"/>
      <c r="KHC26" s="163"/>
      <c r="KHD26" s="163"/>
      <c r="KHE26" s="163"/>
      <c r="KHF26" s="163"/>
      <c r="KHG26" s="163"/>
      <c r="KHH26" s="163"/>
      <c r="KHI26" s="163"/>
      <c r="KHJ26" s="163"/>
      <c r="KHK26" s="163"/>
      <c r="KHL26" s="163"/>
      <c r="KHM26" s="163"/>
      <c r="KHN26" s="163"/>
      <c r="KHO26" s="163"/>
      <c r="KHP26" s="163"/>
      <c r="KHQ26" s="163"/>
      <c r="KHR26" s="163"/>
      <c r="KHS26" s="163"/>
      <c r="KHT26" s="163"/>
      <c r="KHU26" s="163"/>
      <c r="KHV26" s="163"/>
      <c r="KHW26" s="163"/>
      <c r="KHX26" s="163"/>
      <c r="KHY26" s="163"/>
      <c r="KHZ26" s="163"/>
      <c r="KIA26" s="163"/>
      <c r="KIB26" s="163"/>
      <c r="KIC26" s="163"/>
      <c r="KID26" s="163"/>
      <c r="KIE26" s="163"/>
      <c r="KIF26" s="163"/>
      <c r="KIG26" s="163"/>
      <c r="KIH26" s="163"/>
      <c r="KII26" s="163"/>
      <c r="KIJ26" s="163"/>
      <c r="KIK26" s="163"/>
      <c r="KIL26" s="163"/>
      <c r="KIM26" s="163"/>
      <c r="KIN26" s="163"/>
      <c r="KIO26" s="163"/>
      <c r="KIP26" s="163"/>
      <c r="KIQ26" s="163"/>
      <c r="KIR26" s="163"/>
      <c r="KIS26" s="163"/>
      <c r="KIT26" s="163"/>
      <c r="KIU26" s="163"/>
      <c r="KIV26" s="163"/>
      <c r="KIW26" s="163"/>
      <c r="KIX26" s="163"/>
      <c r="KIY26" s="163"/>
      <c r="KIZ26" s="163"/>
      <c r="KJA26" s="163"/>
      <c r="KJB26" s="163"/>
      <c r="KJC26" s="163"/>
      <c r="KJD26" s="163"/>
      <c r="KJE26" s="163"/>
      <c r="KJF26" s="163"/>
      <c r="KJG26" s="163"/>
      <c r="KJH26" s="163"/>
      <c r="KJI26" s="163"/>
      <c r="KJJ26" s="163"/>
      <c r="KJK26" s="163"/>
      <c r="KJL26" s="163"/>
      <c r="KJM26" s="163"/>
      <c r="KJN26" s="163"/>
      <c r="KJO26" s="163"/>
      <c r="KJP26" s="163"/>
      <c r="KJQ26" s="163"/>
      <c r="KJR26" s="163"/>
      <c r="KJS26" s="163"/>
      <c r="KJT26" s="163"/>
      <c r="KJU26" s="163"/>
      <c r="KJV26" s="163"/>
      <c r="KJW26" s="163"/>
      <c r="KJX26" s="163"/>
      <c r="KJY26" s="163"/>
      <c r="KJZ26" s="163"/>
      <c r="KKA26" s="163"/>
      <c r="KKB26" s="163"/>
      <c r="KKC26" s="163"/>
      <c r="KKD26" s="163"/>
      <c r="KKE26" s="163"/>
      <c r="KKF26" s="163"/>
      <c r="KKG26" s="163"/>
      <c r="KKH26" s="163"/>
      <c r="KKI26" s="163"/>
      <c r="KKJ26" s="163"/>
      <c r="KKK26" s="163"/>
      <c r="KKL26" s="163"/>
      <c r="KKM26" s="163"/>
      <c r="KKN26" s="163"/>
      <c r="KKO26" s="163"/>
      <c r="KKP26" s="163"/>
      <c r="KKQ26" s="163"/>
      <c r="KKR26" s="163"/>
      <c r="KKS26" s="163"/>
      <c r="KKT26" s="163"/>
      <c r="KKU26" s="163"/>
      <c r="KKV26" s="163"/>
      <c r="KKW26" s="163"/>
      <c r="KKX26" s="163"/>
      <c r="KKY26" s="163"/>
      <c r="KKZ26" s="163"/>
      <c r="KLA26" s="163"/>
      <c r="KLB26" s="163"/>
      <c r="KLC26" s="163"/>
      <c r="KLD26" s="163"/>
      <c r="KLE26" s="163"/>
      <c r="KLF26" s="163"/>
      <c r="KLG26" s="163"/>
      <c r="KLH26" s="163"/>
      <c r="KLI26" s="163"/>
      <c r="KLJ26" s="163"/>
      <c r="KLK26" s="163"/>
      <c r="KLL26" s="163"/>
      <c r="KLM26" s="163"/>
      <c r="KLN26" s="163"/>
      <c r="KLO26" s="163"/>
      <c r="KLP26" s="163"/>
      <c r="KLQ26" s="163"/>
      <c r="KLR26" s="163"/>
      <c r="KLS26" s="163"/>
      <c r="KLT26" s="163"/>
      <c r="KLU26" s="163"/>
      <c r="KLV26" s="163"/>
      <c r="KLW26" s="163"/>
      <c r="KLX26" s="163"/>
      <c r="KLY26" s="163"/>
      <c r="KLZ26" s="163"/>
      <c r="KMA26" s="163"/>
      <c r="KMB26" s="163"/>
      <c r="KMC26" s="163"/>
      <c r="KMD26" s="163"/>
      <c r="KME26" s="163"/>
      <c r="KMF26" s="163"/>
      <c r="KMG26" s="163"/>
      <c r="KMH26" s="163"/>
      <c r="KMI26" s="163"/>
      <c r="KMJ26" s="163"/>
      <c r="KMK26" s="163"/>
      <c r="KML26" s="163"/>
      <c r="KMM26" s="163"/>
      <c r="KMN26" s="163"/>
      <c r="KMO26" s="163"/>
      <c r="KMP26" s="163"/>
      <c r="KMQ26" s="163"/>
      <c r="KMR26" s="163"/>
      <c r="KMS26" s="163"/>
      <c r="KMT26" s="163"/>
      <c r="KMU26" s="163"/>
      <c r="KMV26" s="163"/>
      <c r="KMW26" s="163"/>
      <c r="KMX26" s="163"/>
      <c r="KMY26" s="163"/>
      <c r="KMZ26" s="163"/>
      <c r="KNA26" s="163"/>
      <c r="KNB26" s="163"/>
      <c r="KNC26" s="163"/>
      <c r="KND26" s="163"/>
      <c r="KNE26" s="163"/>
      <c r="KNF26" s="163"/>
      <c r="KNG26" s="163"/>
      <c r="KNH26" s="163"/>
      <c r="KNI26" s="163"/>
      <c r="KNJ26" s="163"/>
      <c r="KNK26" s="163"/>
      <c r="KNL26" s="163"/>
      <c r="KNM26" s="163"/>
      <c r="KNN26" s="163"/>
      <c r="KNO26" s="163"/>
      <c r="KNP26" s="163"/>
      <c r="KNQ26" s="163"/>
      <c r="KNR26" s="163"/>
      <c r="KNS26" s="163"/>
      <c r="KNT26" s="163"/>
      <c r="KNU26" s="163"/>
      <c r="KNV26" s="163"/>
      <c r="KNW26" s="163"/>
      <c r="KNX26" s="163"/>
      <c r="KNY26" s="163"/>
      <c r="KNZ26" s="163"/>
      <c r="KOA26" s="163"/>
      <c r="KOB26" s="163"/>
      <c r="KOC26" s="163"/>
      <c r="KOD26" s="163"/>
      <c r="KOE26" s="163"/>
      <c r="KOF26" s="163"/>
      <c r="KOG26" s="163"/>
      <c r="KOH26" s="163"/>
      <c r="KOI26" s="163"/>
      <c r="KOJ26" s="163"/>
      <c r="KOK26" s="163"/>
      <c r="KOL26" s="163"/>
      <c r="KOM26" s="163"/>
      <c r="KON26" s="163"/>
      <c r="KOO26" s="163"/>
      <c r="KOP26" s="163"/>
      <c r="KOQ26" s="163"/>
      <c r="KOR26" s="163"/>
      <c r="KOS26" s="163"/>
      <c r="KOT26" s="163"/>
      <c r="KOU26" s="163"/>
      <c r="KOV26" s="163"/>
      <c r="KOW26" s="163"/>
      <c r="KOX26" s="163"/>
      <c r="KOY26" s="163"/>
      <c r="KOZ26" s="163"/>
      <c r="KPA26" s="163"/>
      <c r="KPB26" s="163"/>
      <c r="KPC26" s="163"/>
      <c r="KPD26" s="163"/>
      <c r="KPE26" s="163"/>
      <c r="KPF26" s="163"/>
      <c r="KPG26" s="163"/>
      <c r="KPH26" s="163"/>
      <c r="KPI26" s="163"/>
      <c r="KPJ26" s="163"/>
      <c r="KPK26" s="163"/>
      <c r="KPL26" s="163"/>
      <c r="KPM26" s="163"/>
      <c r="KPN26" s="163"/>
      <c r="KPO26" s="163"/>
      <c r="KPP26" s="163"/>
      <c r="KPQ26" s="163"/>
      <c r="KPR26" s="163"/>
      <c r="KPS26" s="163"/>
      <c r="KPT26" s="163"/>
      <c r="KPU26" s="163"/>
      <c r="KPV26" s="163"/>
      <c r="KPW26" s="163"/>
      <c r="KPX26" s="163"/>
      <c r="KPY26" s="163"/>
      <c r="KPZ26" s="163"/>
      <c r="KQA26" s="163"/>
      <c r="KQB26" s="163"/>
      <c r="KQC26" s="163"/>
      <c r="KQD26" s="163"/>
      <c r="KQE26" s="163"/>
      <c r="KQF26" s="163"/>
      <c r="KQG26" s="163"/>
      <c r="KQH26" s="163"/>
      <c r="KQI26" s="163"/>
      <c r="KQJ26" s="163"/>
      <c r="KQK26" s="163"/>
      <c r="KQL26" s="163"/>
      <c r="KQM26" s="163"/>
      <c r="KQN26" s="163"/>
      <c r="KQO26" s="163"/>
      <c r="KQP26" s="163"/>
      <c r="KQQ26" s="163"/>
      <c r="KQR26" s="163"/>
      <c r="KQS26" s="163"/>
      <c r="KQT26" s="163"/>
      <c r="KQU26" s="163"/>
      <c r="KQV26" s="163"/>
      <c r="KQW26" s="163"/>
      <c r="KQX26" s="163"/>
      <c r="KQY26" s="163"/>
      <c r="KQZ26" s="163"/>
      <c r="KRA26" s="163"/>
      <c r="KRB26" s="163"/>
      <c r="KRC26" s="163"/>
      <c r="KRD26" s="163"/>
      <c r="KRE26" s="163"/>
      <c r="KRF26" s="163"/>
      <c r="KRG26" s="163"/>
      <c r="KRH26" s="163"/>
      <c r="KRI26" s="163"/>
      <c r="KRJ26" s="163"/>
      <c r="KRK26" s="163"/>
      <c r="KRL26" s="163"/>
      <c r="KRM26" s="163"/>
      <c r="KRN26" s="163"/>
      <c r="KRO26" s="163"/>
      <c r="KRP26" s="163"/>
      <c r="KRQ26" s="163"/>
      <c r="KRR26" s="163"/>
      <c r="KRS26" s="163"/>
      <c r="KRT26" s="163"/>
      <c r="KRU26" s="163"/>
      <c r="KRV26" s="163"/>
      <c r="KRW26" s="163"/>
      <c r="KRX26" s="163"/>
      <c r="KRY26" s="163"/>
      <c r="KRZ26" s="163"/>
      <c r="KSA26" s="163"/>
      <c r="KSB26" s="163"/>
      <c r="KSC26" s="163"/>
      <c r="KSD26" s="163"/>
      <c r="KSE26" s="163"/>
      <c r="KSF26" s="163"/>
      <c r="KSG26" s="163"/>
      <c r="KSH26" s="163"/>
      <c r="KSI26" s="163"/>
      <c r="KSJ26" s="163"/>
      <c r="KSK26" s="163"/>
      <c r="KSL26" s="163"/>
      <c r="KSM26" s="163"/>
      <c r="KSN26" s="163"/>
      <c r="KSO26" s="163"/>
      <c r="KSP26" s="163"/>
      <c r="KSQ26" s="163"/>
      <c r="KSR26" s="163"/>
      <c r="KSS26" s="163"/>
      <c r="KST26" s="163"/>
      <c r="KSU26" s="163"/>
      <c r="KSV26" s="163"/>
      <c r="KSW26" s="163"/>
      <c r="KSX26" s="163"/>
      <c r="KSY26" s="163"/>
      <c r="KSZ26" s="163"/>
      <c r="KTA26" s="163"/>
      <c r="KTB26" s="163"/>
      <c r="KTC26" s="163"/>
      <c r="KTD26" s="163"/>
      <c r="KTE26" s="163"/>
      <c r="KTF26" s="163"/>
      <c r="KTG26" s="163"/>
      <c r="KTH26" s="163"/>
      <c r="KTI26" s="163"/>
      <c r="KTJ26" s="163"/>
      <c r="KTK26" s="163"/>
      <c r="KTL26" s="163"/>
      <c r="KTM26" s="163"/>
      <c r="KTN26" s="163"/>
      <c r="KTO26" s="163"/>
      <c r="KTP26" s="163"/>
      <c r="KTQ26" s="163"/>
      <c r="KTR26" s="163"/>
      <c r="KTS26" s="163"/>
      <c r="KTT26" s="163"/>
      <c r="KTU26" s="163"/>
      <c r="KTV26" s="163"/>
      <c r="KTW26" s="163"/>
      <c r="KTX26" s="163"/>
      <c r="KTY26" s="163"/>
      <c r="KTZ26" s="163"/>
      <c r="KUA26" s="163"/>
      <c r="KUB26" s="163"/>
      <c r="KUC26" s="163"/>
      <c r="KUD26" s="163"/>
      <c r="KUE26" s="163"/>
      <c r="KUF26" s="163"/>
      <c r="KUG26" s="163"/>
      <c r="KUH26" s="163"/>
      <c r="KUI26" s="163"/>
      <c r="KUJ26" s="163"/>
      <c r="KUK26" s="163"/>
      <c r="KUL26" s="163"/>
      <c r="KUM26" s="163"/>
      <c r="KUN26" s="163"/>
      <c r="KUO26" s="163"/>
      <c r="KUP26" s="163"/>
      <c r="KUQ26" s="163"/>
      <c r="KUR26" s="163"/>
      <c r="KUS26" s="163"/>
      <c r="KUT26" s="163"/>
      <c r="KUU26" s="163"/>
      <c r="KUV26" s="163"/>
      <c r="KUW26" s="163"/>
      <c r="KUX26" s="163"/>
      <c r="KUY26" s="163"/>
      <c r="KUZ26" s="163"/>
      <c r="KVA26" s="163"/>
      <c r="KVB26" s="163"/>
      <c r="KVC26" s="163"/>
      <c r="KVD26" s="163"/>
      <c r="KVE26" s="163"/>
      <c r="KVF26" s="163"/>
      <c r="KVG26" s="163"/>
      <c r="KVH26" s="163"/>
      <c r="KVI26" s="163"/>
      <c r="KVJ26" s="163"/>
      <c r="KVK26" s="163"/>
      <c r="KVL26" s="163"/>
      <c r="KVM26" s="163"/>
      <c r="KVN26" s="163"/>
      <c r="KVO26" s="163"/>
      <c r="KVP26" s="163"/>
      <c r="KVQ26" s="163"/>
      <c r="KVR26" s="163"/>
      <c r="KVS26" s="163"/>
      <c r="KVT26" s="163"/>
      <c r="KVU26" s="163"/>
      <c r="KVV26" s="163"/>
      <c r="KVW26" s="163"/>
      <c r="KVX26" s="163"/>
      <c r="KVY26" s="163"/>
      <c r="KVZ26" s="163"/>
      <c r="KWA26" s="163"/>
      <c r="KWB26" s="163"/>
      <c r="KWC26" s="163"/>
      <c r="KWD26" s="163"/>
      <c r="KWE26" s="163"/>
      <c r="KWF26" s="163"/>
      <c r="KWG26" s="163"/>
      <c r="KWH26" s="163"/>
      <c r="KWI26" s="163"/>
      <c r="KWJ26" s="163"/>
      <c r="KWK26" s="163"/>
      <c r="KWL26" s="163"/>
      <c r="KWM26" s="163"/>
      <c r="KWN26" s="163"/>
      <c r="KWO26" s="163"/>
      <c r="KWP26" s="163"/>
      <c r="KWQ26" s="163"/>
      <c r="KWR26" s="163"/>
      <c r="KWS26" s="163"/>
      <c r="KWT26" s="163"/>
      <c r="KWU26" s="163"/>
      <c r="KWV26" s="163"/>
      <c r="KWW26" s="163"/>
      <c r="KWX26" s="163"/>
      <c r="KWY26" s="163"/>
      <c r="KWZ26" s="163"/>
      <c r="KXA26" s="163"/>
      <c r="KXB26" s="163"/>
      <c r="KXC26" s="163"/>
      <c r="KXD26" s="163"/>
      <c r="KXE26" s="163"/>
      <c r="KXF26" s="163"/>
      <c r="KXG26" s="163"/>
      <c r="KXH26" s="163"/>
      <c r="KXI26" s="163"/>
      <c r="KXJ26" s="163"/>
      <c r="KXK26" s="163"/>
      <c r="KXL26" s="163"/>
      <c r="KXM26" s="163"/>
      <c r="KXN26" s="163"/>
      <c r="KXO26" s="163"/>
      <c r="KXP26" s="163"/>
      <c r="KXQ26" s="163"/>
      <c r="KXR26" s="163"/>
      <c r="KXS26" s="163"/>
      <c r="KXT26" s="163"/>
      <c r="KXU26" s="163"/>
      <c r="KXV26" s="163"/>
      <c r="KXW26" s="163"/>
      <c r="KXX26" s="163"/>
      <c r="KXY26" s="163"/>
      <c r="KXZ26" s="163"/>
      <c r="KYA26" s="163"/>
      <c r="KYB26" s="163"/>
      <c r="KYC26" s="163"/>
      <c r="KYD26" s="163"/>
      <c r="KYE26" s="163"/>
      <c r="KYF26" s="163"/>
      <c r="KYG26" s="163"/>
      <c r="KYH26" s="163"/>
      <c r="KYI26" s="163"/>
      <c r="KYJ26" s="163"/>
      <c r="KYK26" s="163"/>
      <c r="KYL26" s="163"/>
      <c r="KYM26" s="163"/>
      <c r="KYN26" s="163"/>
      <c r="KYO26" s="163"/>
      <c r="KYP26" s="163"/>
      <c r="KYQ26" s="163"/>
      <c r="KYR26" s="163"/>
      <c r="KYS26" s="163"/>
      <c r="KYT26" s="163"/>
      <c r="KYU26" s="163"/>
      <c r="KYV26" s="163"/>
      <c r="KYW26" s="163"/>
      <c r="KYX26" s="163"/>
      <c r="KYY26" s="163"/>
      <c r="KYZ26" s="163"/>
      <c r="KZA26" s="163"/>
      <c r="KZB26" s="163"/>
      <c r="KZC26" s="163"/>
      <c r="KZD26" s="163"/>
      <c r="KZE26" s="163"/>
      <c r="KZF26" s="163"/>
      <c r="KZG26" s="163"/>
      <c r="KZH26" s="163"/>
      <c r="KZI26" s="163"/>
      <c r="KZJ26" s="163"/>
      <c r="KZK26" s="163"/>
      <c r="KZL26" s="163"/>
      <c r="KZM26" s="163"/>
      <c r="KZN26" s="163"/>
      <c r="KZO26" s="163"/>
      <c r="KZP26" s="163"/>
      <c r="KZQ26" s="163"/>
      <c r="KZR26" s="163"/>
      <c r="KZS26" s="163"/>
      <c r="KZT26" s="163"/>
      <c r="KZU26" s="163"/>
      <c r="KZV26" s="163"/>
      <c r="KZW26" s="163"/>
      <c r="KZX26" s="163"/>
      <c r="KZY26" s="163"/>
      <c r="KZZ26" s="163"/>
      <c r="LAA26" s="163"/>
      <c r="LAB26" s="163"/>
      <c r="LAC26" s="163"/>
      <c r="LAD26" s="163"/>
      <c r="LAE26" s="163"/>
      <c r="LAF26" s="163"/>
      <c r="LAG26" s="163"/>
      <c r="LAH26" s="163"/>
      <c r="LAI26" s="163"/>
      <c r="LAJ26" s="163"/>
      <c r="LAK26" s="163"/>
      <c r="LAL26" s="163"/>
      <c r="LAM26" s="163"/>
      <c r="LAN26" s="163"/>
      <c r="LAO26" s="163"/>
      <c r="LAP26" s="163"/>
      <c r="LAQ26" s="163"/>
      <c r="LAR26" s="163"/>
      <c r="LAS26" s="163"/>
      <c r="LAT26" s="163"/>
      <c r="LAU26" s="163"/>
      <c r="LAV26" s="163"/>
      <c r="LAW26" s="163"/>
      <c r="LAX26" s="163"/>
      <c r="LAY26" s="163"/>
      <c r="LAZ26" s="163"/>
      <c r="LBA26" s="163"/>
      <c r="LBB26" s="163"/>
      <c r="LBC26" s="163"/>
      <c r="LBD26" s="163"/>
      <c r="LBE26" s="163"/>
      <c r="LBF26" s="163"/>
      <c r="LBG26" s="163"/>
      <c r="LBH26" s="163"/>
      <c r="LBI26" s="163"/>
      <c r="LBJ26" s="163"/>
      <c r="LBK26" s="163"/>
      <c r="LBL26" s="163"/>
      <c r="LBM26" s="163"/>
      <c r="LBN26" s="163"/>
      <c r="LBO26" s="163"/>
      <c r="LBP26" s="163"/>
      <c r="LBQ26" s="163"/>
      <c r="LBR26" s="163"/>
      <c r="LBS26" s="163"/>
      <c r="LBT26" s="163"/>
      <c r="LBU26" s="163"/>
      <c r="LBV26" s="163"/>
      <c r="LBW26" s="163"/>
      <c r="LBX26" s="163"/>
      <c r="LBY26" s="163"/>
      <c r="LBZ26" s="163"/>
      <c r="LCA26" s="163"/>
      <c r="LCB26" s="163"/>
      <c r="LCC26" s="163"/>
      <c r="LCD26" s="163"/>
      <c r="LCE26" s="163"/>
      <c r="LCF26" s="163"/>
      <c r="LCG26" s="163"/>
      <c r="LCH26" s="163"/>
      <c r="LCI26" s="163"/>
      <c r="LCJ26" s="163"/>
      <c r="LCK26" s="163"/>
      <c r="LCL26" s="163"/>
      <c r="LCM26" s="163"/>
      <c r="LCN26" s="163"/>
      <c r="LCO26" s="163"/>
      <c r="LCP26" s="163"/>
      <c r="LCQ26" s="163"/>
      <c r="LCR26" s="163"/>
      <c r="LCS26" s="163"/>
      <c r="LCT26" s="163"/>
      <c r="LCU26" s="163"/>
      <c r="LCV26" s="163"/>
      <c r="LCW26" s="163"/>
      <c r="LCX26" s="163"/>
      <c r="LCY26" s="163"/>
      <c r="LCZ26" s="163"/>
      <c r="LDA26" s="163"/>
      <c r="LDB26" s="163"/>
      <c r="LDC26" s="163"/>
      <c r="LDD26" s="163"/>
      <c r="LDE26" s="163"/>
      <c r="LDF26" s="163"/>
      <c r="LDG26" s="163"/>
      <c r="LDH26" s="163"/>
      <c r="LDI26" s="163"/>
      <c r="LDJ26" s="163"/>
      <c r="LDK26" s="163"/>
      <c r="LDL26" s="163"/>
      <c r="LDM26" s="163"/>
      <c r="LDN26" s="163"/>
      <c r="LDO26" s="163"/>
      <c r="LDP26" s="163"/>
      <c r="LDQ26" s="163"/>
      <c r="LDR26" s="163"/>
      <c r="LDS26" s="163"/>
      <c r="LDT26" s="163"/>
      <c r="LDU26" s="163"/>
      <c r="LDV26" s="163"/>
      <c r="LDW26" s="163"/>
      <c r="LDX26" s="163"/>
      <c r="LDY26" s="163"/>
      <c r="LDZ26" s="163"/>
      <c r="LEA26" s="163"/>
      <c r="LEB26" s="163"/>
      <c r="LEC26" s="163"/>
      <c r="LED26" s="163"/>
      <c r="LEE26" s="163"/>
      <c r="LEF26" s="163"/>
      <c r="LEG26" s="163"/>
      <c r="LEH26" s="163"/>
      <c r="LEI26" s="163"/>
      <c r="LEJ26" s="163"/>
      <c r="LEK26" s="163"/>
      <c r="LEL26" s="163"/>
      <c r="LEM26" s="163"/>
      <c r="LEN26" s="163"/>
      <c r="LEO26" s="163"/>
      <c r="LEP26" s="163"/>
      <c r="LEQ26" s="163"/>
      <c r="LER26" s="163"/>
      <c r="LES26" s="163"/>
      <c r="LET26" s="163"/>
      <c r="LEU26" s="163"/>
      <c r="LEV26" s="163"/>
      <c r="LEW26" s="163"/>
      <c r="LEX26" s="163"/>
      <c r="LEY26" s="163"/>
      <c r="LEZ26" s="163"/>
      <c r="LFA26" s="163"/>
      <c r="LFB26" s="163"/>
      <c r="LFC26" s="163"/>
      <c r="LFD26" s="163"/>
      <c r="LFE26" s="163"/>
      <c r="LFF26" s="163"/>
      <c r="LFG26" s="163"/>
      <c r="LFH26" s="163"/>
      <c r="LFI26" s="163"/>
      <c r="LFJ26" s="163"/>
      <c r="LFK26" s="163"/>
      <c r="LFL26" s="163"/>
      <c r="LFM26" s="163"/>
      <c r="LFN26" s="163"/>
      <c r="LFO26" s="163"/>
      <c r="LFP26" s="163"/>
      <c r="LFQ26" s="163"/>
      <c r="LFR26" s="163"/>
      <c r="LFS26" s="163"/>
      <c r="LFT26" s="163"/>
      <c r="LFU26" s="163"/>
      <c r="LFV26" s="163"/>
      <c r="LFW26" s="163"/>
      <c r="LFX26" s="163"/>
      <c r="LFY26" s="163"/>
      <c r="LFZ26" s="163"/>
      <c r="LGA26" s="163"/>
      <c r="LGB26" s="163"/>
      <c r="LGC26" s="163"/>
      <c r="LGD26" s="163"/>
      <c r="LGE26" s="163"/>
      <c r="LGF26" s="163"/>
      <c r="LGG26" s="163"/>
      <c r="LGH26" s="163"/>
      <c r="LGI26" s="163"/>
      <c r="LGJ26" s="163"/>
      <c r="LGK26" s="163"/>
      <c r="LGL26" s="163"/>
      <c r="LGM26" s="163"/>
      <c r="LGN26" s="163"/>
      <c r="LGO26" s="163"/>
      <c r="LGP26" s="163"/>
      <c r="LGQ26" s="163"/>
      <c r="LGR26" s="163"/>
      <c r="LGS26" s="163"/>
      <c r="LGT26" s="163"/>
      <c r="LGU26" s="163"/>
      <c r="LGV26" s="163"/>
      <c r="LGW26" s="163"/>
      <c r="LGX26" s="163"/>
      <c r="LGY26" s="163"/>
      <c r="LGZ26" s="163"/>
      <c r="LHA26" s="163"/>
      <c r="LHB26" s="163"/>
      <c r="LHC26" s="163"/>
      <c r="LHD26" s="163"/>
      <c r="LHE26" s="163"/>
      <c r="LHF26" s="163"/>
      <c r="LHG26" s="163"/>
      <c r="LHH26" s="163"/>
      <c r="LHI26" s="163"/>
      <c r="LHJ26" s="163"/>
      <c r="LHK26" s="163"/>
      <c r="LHL26" s="163"/>
      <c r="LHM26" s="163"/>
      <c r="LHN26" s="163"/>
      <c r="LHO26" s="163"/>
      <c r="LHP26" s="163"/>
      <c r="LHQ26" s="163"/>
      <c r="LHR26" s="163"/>
      <c r="LHS26" s="163"/>
      <c r="LHT26" s="163"/>
      <c r="LHU26" s="163"/>
      <c r="LHV26" s="163"/>
      <c r="LHW26" s="163"/>
      <c r="LHX26" s="163"/>
      <c r="LHY26" s="163"/>
      <c r="LHZ26" s="163"/>
      <c r="LIA26" s="163"/>
      <c r="LIB26" s="163"/>
      <c r="LIC26" s="163"/>
      <c r="LID26" s="163"/>
      <c r="LIE26" s="163"/>
      <c r="LIF26" s="163"/>
      <c r="LIG26" s="163"/>
      <c r="LIH26" s="163"/>
      <c r="LII26" s="163"/>
      <c r="LIJ26" s="163"/>
      <c r="LIK26" s="163"/>
      <c r="LIL26" s="163"/>
      <c r="LIM26" s="163"/>
      <c r="LIN26" s="163"/>
      <c r="LIO26" s="163"/>
      <c r="LIP26" s="163"/>
      <c r="LIQ26" s="163"/>
      <c r="LIR26" s="163"/>
      <c r="LIS26" s="163"/>
      <c r="LIT26" s="163"/>
      <c r="LIU26" s="163"/>
      <c r="LIV26" s="163"/>
      <c r="LIW26" s="163"/>
      <c r="LIX26" s="163"/>
      <c r="LIY26" s="163"/>
      <c r="LIZ26" s="163"/>
      <c r="LJA26" s="163"/>
      <c r="LJB26" s="163"/>
      <c r="LJC26" s="163"/>
      <c r="LJD26" s="163"/>
      <c r="LJE26" s="163"/>
      <c r="LJF26" s="163"/>
      <c r="LJG26" s="163"/>
      <c r="LJH26" s="163"/>
      <c r="LJI26" s="163"/>
      <c r="LJJ26" s="163"/>
      <c r="LJK26" s="163"/>
      <c r="LJL26" s="163"/>
      <c r="LJM26" s="163"/>
      <c r="LJN26" s="163"/>
      <c r="LJO26" s="163"/>
      <c r="LJP26" s="163"/>
      <c r="LJQ26" s="163"/>
      <c r="LJR26" s="163"/>
      <c r="LJS26" s="163"/>
      <c r="LJT26" s="163"/>
      <c r="LJU26" s="163"/>
      <c r="LJV26" s="163"/>
      <c r="LJW26" s="163"/>
      <c r="LJX26" s="163"/>
      <c r="LJY26" s="163"/>
      <c r="LJZ26" s="163"/>
      <c r="LKA26" s="163"/>
      <c r="LKB26" s="163"/>
      <c r="LKC26" s="163"/>
      <c r="LKD26" s="163"/>
      <c r="LKE26" s="163"/>
      <c r="LKF26" s="163"/>
      <c r="LKG26" s="163"/>
      <c r="LKH26" s="163"/>
      <c r="LKI26" s="163"/>
      <c r="LKJ26" s="163"/>
      <c r="LKK26" s="163"/>
      <c r="LKL26" s="163"/>
      <c r="LKM26" s="163"/>
      <c r="LKN26" s="163"/>
      <c r="LKO26" s="163"/>
      <c r="LKP26" s="163"/>
      <c r="LKQ26" s="163"/>
      <c r="LKR26" s="163"/>
      <c r="LKS26" s="163"/>
      <c r="LKT26" s="163"/>
      <c r="LKU26" s="163"/>
      <c r="LKV26" s="163"/>
      <c r="LKW26" s="163"/>
      <c r="LKX26" s="163"/>
      <c r="LKY26" s="163"/>
      <c r="LKZ26" s="163"/>
      <c r="LLA26" s="163"/>
      <c r="LLB26" s="163"/>
      <c r="LLC26" s="163"/>
      <c r="LLD26" s="163"/>
      <c r="LLE26" s="163"/>
      <c r="LLF26" s="163"/>
      <c r="LLG26" s="163"/>
      <c r="LLH26" s="163"/>
      <c r="LLI26" s="163"/>
      <c r="LLJ26" s="163"/>
      <c r="LLK26" s="163"/>
      <c r="LLL26" s="163"/>
      <c r="LLM26" s="163"/>
      <c r="LLN26" s="163"/>
      <c r="LLO26" s="163"/>
      <c r="LLP26" s="163"/>
      <c r="LLQ26" s="163"/>
      <c r="LLR26" s="163"/>
      <c r="LLS26" s="163"/>
      <c r="LLT26" s="163"/>
      <c r="LLU26" s="163"/>
      <c r="LLV26" s="163"/>
      <c r="LLW26" s="163"/>
      <c r="LLX26" s="163"/>
      <c r="LLY26" s="163"/>
      <c r="LLZ26" s="163"/>
      <c r="LMA26" s="163"/>
      <c r="LMB26" s="163"/>
      <c r="LMC26" s="163"/>
      <c r="LMD26" s="163"/>
      <c r="LME26" s="163"/>
      <c r="LMF26" s="163"/>
      <c r="LMG26" s="163"/>
      <c r="LMH26" s="163"/>
      <c r="LMI26" s="163"/>
      <c r="LMJ26" s="163"/>
      <c r="LMK26" s="163"/>
      <c r="LML26" s="163"/>
      <c r="LMM26" s="163"/>
      <c r="LMN26" s="163"/>
      <c r="LMO26" s="163"/>
      <c r="LMP26" s="163"/>
      <c r="LMQ26" s="163"/>
      <c r="LMR26" s="163"/>
      <c r="LMS26" s="163"/>
      <c r="LMT26" s="163"/>
      <c r="LMU26" s="163"/>
      <c r="LMV26" s="163"/>
      <c r="LMW26" s="163"/>
      <c r="LMX26" s="163"/>
      <c r="LMY26" s="163"/>
      <c r="LMZ26" s="163"/>
      <c r="LNA26" s="163"/>
      <c r="LNB26" s="163"/>
      <c r="LNC26" s="163"/>
      <c r="LND26" s="163"/>
      <c r="LNE26" s="163"/>
      <c r="LNF26" s="163"/>
      <c r="LNG26" s="163"/>
      <c r="LNH26" s="163"/>
      <c r="LNI26" s="163"/>
      <c r="LNJ26" s="163"/>
      <c r="LNK26" s="163"/>
      <c r="LNL26" s="163"/>
      <c r="LNM26" s="163"/>
      <c r="LNN26" s="163"/>
      <c r="LNO26" s="163"/>
      <c r="LNP26" s="163"/>
      <c r="LNQ26" s="163"/>
      <c r="LNR26" s="163"/>
      <c r="LNS26" s="163"/>
      <c r="LNT26" s="163"/>
      <c r="LNU26" s="163"/>
      <c r="LNV26" s="163"/>
      <c r="LNW26" s="163"/>
      <c r="LNX26" s="163"/>
      <c r="LNY26" s="163"/>
      <c r="LNZ26" s="163"/>
      <c r="LOA26" s="163"/>
      <c r="LOB26" s="163"/>
      <c r="LOC26" s="163"/>
      <c r="LOD26" s="163"/>
      <c r="LOE26" s="163"/>
      <c r="LOF26" s="163"/>
      <c r="LOG26" s="163"/>
      <c r="LOH26" s="163"/>
      <c r="LOI26" s="163"/>
      <c r="LOJ26" s="163"/>
      <c r="LOK26" s="163"/>
      <c r="LOL26" s="163"/>
      <c r="LOM26" s="163"/>
      <c r="LON26" s="163"/>
      <c r="LOO26" s="163"/>
      <c r="LOP26" s="163"/>
      <c r="LOQ26" s="163"/>
      <c r="LOR26" s="163"/>
      <c r="LOS26" s="163"/>
      <c r="LOT26" s="163"/>
      <c r="LOU26" s="163"/>
      <c r="LOV26" s="163"/>
      <c r="LOW26" s="163"/>
      <c r="LOX26" s="163"/>
      <c r="LOY26" s="163"/>
      <c r="LOZ26" s="163"/>
      <c r="LPA26" s="163"/>
      <c r="LPB26" s="163"/>
      <c r="LPC26" s="163"/>
      <c r="LPD26" s="163"/>
      <c r="LPE26" s="163"/>
      <c r="LPF26" s="163"/>
      <c r="LPG26" s="163"/>
      <c r="LPH26" s="163"/>
      <c r="LPI26" s="163"/>
      <c r="LPJ26" s="163"/>
      <c r="LPK26" s="163"/>
      <c r="LPL26" s="163"/>
      <c r="LPM26" s="163"/>
      <c r="LPN26" s="163"/>
      <c r="LPO26" s="163"/>
      <c r="LPP26" s="163"/>
      <c r="LPQ26" s="163"/>
      <c r="LPR26" s="163"/>
      <c r="LPS26" s="163"/>
      <c r="LPT26" s="163"/>
      <c r="LPU26" s="163"/>
      <c r="LPV26" s="163"/>
      <c r="LPW26" s="163"/>
      <c r="LPX26" s="163"/>
      <c r="LPY26" s="163"/>
      <c r="LPZ26" s="163"/>
      <c r="LQA26" s="163"/>
      <c r="LQB26" s="163"/>
      <c r="LQC26" s="163"/>
      <c r="LQD26" s="163"/>
      <c r="LQE26" s="163"/>
      <c r="LQF26" s="163"/>
      <c r="LQG26" s="163"/>
      <c r="LQH26" s="163"/>
      <c r="LQI26" s="163"/>
      <c r="LQJ26" s="163"/>
      <c r="LQK26" s="163"/>
      <c r="LQL26" s="163"/>
      <c r="LQM26" s="163"/>
      <c r="LQN26" s="163"/>
      <c r="LQO26" s="163"/>
      <c r="LQP26" s="163"/>
      <c r="LQQ26" s="163"/>
      <c r="LQR26" s="163"/>
      <c r="LQS26" s="163"/>
      <c r="LQT26" s="163"/>
      <c r="LQU26" s="163"/>
      <c r="LQV26" s="163"/>
      <c r="LQW26" s="163"/>
      <c r="LQX26" s="163"/>
      <c r="LQY26" s="163"/>
      <c r="LQZ26" s="163"/>
      <c r="LRA26" s="163"/>
      <c r="LRB26" s="163"/>
      <c r="LRC26" s="163"/>
      <c r="LRD26" s="163"/>
      <c r="LRE26" s="163"/>
      <c r="LRF26" s="163"/>
      <c r="LRG26" s="163"/>
      <c r="LRH26" s="163"/>
      <c r="LRI26" s="163"/>
      <c r="LRJ26" s="163"/>
      <c r="LRK26" s="163"/>
      <c r="LRL26" s="163"/>
      <c r="LRM26" s="163"/>
      <c r="LRN26" s="163"/>
      <c r="LRO26" s="163"/>
      <c r="LRP26" s="163"/>
      <c r="LRQ26" s="163"/>
      <c r="LRR26" s="163"/>
      <c r="LRS26" s="163"/>
      <c r="LRT26" s="163"/>
      <c r="LRU26" s="163"/>
      <c r="LRV26" s="163"/>
      <c r="LRW26" s="163"/>
      <c r="LRX26" s="163"/>
      <c r="LRY26" s="163"/>
      <c r="LRZ26" s="163"/>
      <c r="LSA26" s="163"/>
      <c r="LSB26" s="163"/>
      <c r="LSC26" s="163"/>
      <c r="LSD26" s="163"/>
      <c r="LSE26" s="163"/>
      <c r="LSF26" s="163"/>
      <c r="LSG26" s="163"/>
      <c r="LSH26" s="163"/>
      <c r="LSI26" s="163"/>
      <c r="LSJ26" s="163"/>
      <c r="LSK26" s="163"/>
      <c r="LSL26" s="163"/>
      <c r="LSM26" s="163"/>
      <c r="LSN26" s="163"/>
      <c r="LSO26" s="163"/>
      <c r="LSP26" s="163"/>
      <c r="LSQ26" s="163"/>
      <c r="LSR26" s="163"/>
      <c r="LSS26" s="163"/>
      <c r="LST26" s="163"/>
      <c r="LSU26" s="163"/>
      <c r="LSV26" s="163"/>
      <c r="LSW26" s="163"/>
      <c r="LSX26" s="163"/>
      <c r="LSY26" s="163"/>
      <c r="LSZ26" s="163"/>
      <c r="LTA26" s="163"/>
      <c r="LTB26" s="163"/>
      <c r="LTC26" s="163"/>
      <c r="LTD26" s="163"/>
      <c r="LTE26" s="163"/>
      <c r="LTF26" s="163"/>
      <c r="LTG26" s="163"/>
      <c r="LTH26" s="163"/>
      <c r="LTI26" s="163"/>
      <c r="LTJ26" s="163"/>
      <c r="LTK26" s="163"/>
      <c r="LTL26" s="163"/>
      <c r="LTM26" s="163"/>
      <c r="LTN26" s="163"/>
      <c r="LTO26" s="163"/>
      <c r="LTP26" s="163"/>
      <c r="LTQ26" s="163"/>
      <c r="LTR26" s="163"/>
      <c r="LTS26" s="163"/>
      <c r="LTT26" s="163"/>
      <c r="LTU26" s="163"/>
      <c r="LTV26" s="163"/>
      <c r="LTW26" s="163"/>
      <c r="LTX26" s="163"/>
      <c r="LTY26" s="163"/>
      <c r="LTZ26" s="163"/>
      <c r="LUA26" s="163"/>
      <c r="LUB26" s="163"/>
      <c r="LUC26" s="163"/>
      <c r="LUD26" s="163"/>
      <c r="LUE26" s="163"/>
      <c r="LUF26" s="163"/>
      <c r="LUG26" s="163"/>
      <c r="LUH26" s="163"/>
      <c r="LUI26" s="163"/>
      <c r="LUJ26" s="163"/>
      <c r="LUK26" s="163"/>
      <c r="LUL26" s="163"/>
      <c r="LUM26" s="163"/>
      <c r="LUN26" s="163"/>
      <c r="LUO26" s="163"/>
      <c r="LUP26" s="163"/>
      <c r="LUQ26" s="163"/>
      <c r="LUR26" s="163"/>
      <c r="LUS26" s="163"/>
      <c r="LUT26" s="163"/>
      <c r="LUU26" s="163"/>
      <c r="LUV26" s="163"/>
      <c r="LUW26" s="163"/>
      <c r="LUX26" s="163"/>
      <c r="LUY26" s="163"/>
      <c r="LUZ26" s="163"/>
      <c r="LVA26" s="163"/>
      <c r="LVB26" s="163"/>
      <c r="LVC26" s="163"/>
      <c r="LVD26" s="163"/>
      <c r="LVE26" s="163"/>
      <c r="LVF26" s="163"/>
      <c r="LVG26" s="163"/>
      <c r="LVH26" s="163"/>
      <c r="LVI26" s="163"/>
      <c r="LVJ26" s="163"/>
      <c r="LVK26" s="163"/>
      <c r="LVL26" s="163"/>
      <c r="LVM26" s="163"/>
      <c r="LVN26" s="163"/>
      <c r="LVO26" s="163"/>
      <c r="LVP26" s="163"/>
      <c r="LVQ26" s="163"/>
      <c r="LVR26" s="163"/>
      <c r="LVS26" s="163"/>
      <c r="LVT26" s="163"/>
      <c r="LVU26" s="163"/>
      <c r="LVV26" s="163"/>
      <c r="LVW26" s="163"/>
      <c r="LVX26" s="163"/>
      <c r="LVY26" s="163"/>
      <c r="LVZ26" s="163"/>
      <c r="LWA26" s="163"/>
      <c r="LWB26" s="163"/>
      <c r="LWC26" s="163"/>
      <c r="LWD26" s="163"/>
      <c r="LWE26" s="163"/>
      <c r="LWF26" s="163"/>
      <c r="LWG26" s="163"/>
      <c r="LWH26" s="163"/>
      <c r="LWI26" s="163"/>
      <c r="LWJ26" s="163"/>
      <c r="LWK26" s="163"/>
      <c r="LWL26" s="163"/>
      <c r="LWM26" s="163"/>
      <c r="LWN26" s="163"/>
      <c r="LWO26" s="163"/>
      <c r="LWP26" s="163"/>
      <c r="LWQ26" s="163"/>
      <c r="LWR26" s="163"/>
      <c r="LWS26" s="163"/>
      <c r="LWT26" s="163"/>
      <c r="LWU26" s="163"/>
      <c r="LWV26" s="163"/>
      <c r="LWW26" s="163"/>
      <c r="LWX26" s="163"/>
      <c r="LWY26" s="163"/>
      <c r="LWZ26" s="163"/>
      <c r="LXA26" s="163"/>
      <c r="LXB26" s="163"/>
      <c r="LXC26" s="163"/>
      <c r="LXD26" s="163"/>
      <c r="LXE26" s="163"/>
      <c r="LXF26" s="163"/>
      <c r="LXG26" s="163"/>
      <c r="LXH26" s="163"/>
      <c r="LXI26" s="163"/>
      <c r="LXJ26" s="163"/>
      <c r="LXK26" s="163"/>
      <c r="LXL26" s="163"/>
      <c r="LXM26" s="163"/>
      <c r="LXN26" s="163"/>
      <c r="LXO26" s="163"/>
      <c r="LXP26" s="163"/>
      <c r="LXQ26" s="163"/>
      <c r="LXR26" s="163"/>
      <c r="LXS26" s="163"/>
      <c r="LXT26" s="163"/>
      <c r="LXU26" s="163"/>
      <c r="LXV26" s="163"/>
      <c r="LXW26" s="163"/>
      <c r="LXX26" s="163"/>
      <c r="LXY26" s="163"/>
      <c r="LXZ26" s="163"/>
      <c r="LYA26" s="163"/>
      <c r="LYB26" s="163"/>
      <c r="LYC26" s="163"/>
      <c r="LYD26" s="163"/>
      <c r="LYE26" s="163"/>
      <c r="LYF26" s="163"/>
      <c r="LYG26" s="163"/>
      <c r="LYH26" s="163"/>
      <c r="LYI26" s="163"/>
      <c r="LYJ26" s="163"/>
      <c r="LYK26" s="163"/>
      <c r="LYL26" s="163"/>
      <c r="LYM26" s="163"/>
      <c r="LYN26" s="163"/>
      <c r="LYO26" s="163"/>
      <c r="LYP26" s="163"/>
      <c r="LYQ26" s="163"/>
      <c r="LYR26" s="163"/>
      <c r="LYS26" s="163"/>
      <c r="LYT26" s="163"/>
      <c r="LYU26" s="163"/>
      <c r="LYV26" s="163"/>
      <c r="LYW26" s="163"/>
      <c r="LYX26" s="163"/>
      <c r="LYY26" s="163"/>
      <c r="LYZ26" s="163"/>
      <c r="LZA26" s="163"/>
      <c r="LZB26" s="163"/>
      <c r="LZC26" s="163"/>
      <c r="LZD26" s="163"/>
      <c r="LZE26" s="163"/>
      <c r="LZF26" s="163"/>
      <c r="LZG26" s="163"/>
      <c r="LZH26" s="163"/>
      <c r="LZI26" s="163"/>
      <c r="LZJ26" s="163"/>
      <c r="LZK26" s="163"/>
      <c r="LZL26" s="163"/>
      <c r="LZM26" s="163"/>
      <c r="LZN26" s="163"/>
      <c r="LZO26" s="163"/>
      <c r="LZP26" s="163"/>
      <c r="LZQ26" s="163"/>
      <c r="LZR26" s="163"/>
      <c r="LZS26" s="163"/>
      <c r="LZT26" s="163"/>
      <c r="LZU26" s="163"/>
      <c r="LZV26" s="163"/>
      <c r="LZW26" s="163"/>
      <c r="LZX26" s="163"/>
      <c r="LZY26" s="163"/>
      <c r="LZZ26" s="163"/>
      <c r="MAA26" s="163"/>
      <c r="MAB26" s="163"/>
      <c r="MAC26" s="163"/>
      <c r="MAD26" s="163"/>
      <c r="MAE26" s="163"/>
      <c r="MAF26" s="163"/>
      <c r="MAG26" s="163"/>
      <c r="MAH26" s="163"/>
      <c r="MAI26" s="163"/>
      <c r="MAJ26" s="163"/>
      <c r="MAK26" s="163"/>
      <c r="MAL26" s="163"/>
      <c r="MAM26" s="163"/>
      <c r="MAN26" s="163"/>
      <c r="MAO26" s="163"/>
      <c r="MAP26" s="163"/>
      <c r="MAQ26" s="163"/>
      <c r="MAR26" s="163"/>
      <c r="MAS26" s="163"/>
      <c r="MAT26" s="163"/>
      <c r="MAU26" s="163"/>
      <c r="MAV26" s="163"/>
      <c r="MAW26" s="163"/>
      <c r="MAX26" s="163"/>
      <c r="MAY26" s="163"/>
      <c r="MAZ26" s="163"/>
      <c r="MBA26" s="163"/>
      <c r="MBB26" s="163"/>
      <c r="MBC26" s="163"/>
      <c r="MBD26" s="163"/>
      <c r="MBE26" s="163"/>
      <c r="MBF26" s="163"/>
      <c r="MBG26" s="163"/>
      <c r="MBH26" s="163"/>
      <c r="MBI26" s="163"/>
      <c r="MBJ26" s="163"/>
      <c r="MBK26" s="163"/>
      <c r="MBL26" s="163"/>
      <c r="MBM26" s="163"/>
      <c r="MBN26" s="163"/>
      <c r="MBO26" s="163"/>
      <c r="MBP26" s="163"/>
      <c r="MBQ26" s="163"/>
      <c r="MBR26" s="163"/>
      <c r="MBS26" s="163"/>
      <c r="MBT26" s="163"/>
      <c r="MBU26" s="163"/>
      <c r="MBV26" s="163"/>
      <c r="MBW26" s="163"/>
      <c r="MBX26" s="163"/>
      <c r="MBY26" s="163"/>
      <c r="MBZ26" s="163"/>
      <c r="MCA26" s="163"/>
      <c r="MCB26" s="163"/>
      <c r="MCC26" s="163"/>
      <c r="MCD26" s="163"/>
      <c r="MCE26" s="163"/>
      <c r="MCF26" s="163"/>
      <c r="MCG26" s="163"/>
      <c r="MCH26" s="163"/>
      <c r="MCI26" s="163"/>
      <c r="MCJ26" s="163"/>
      <c r="MCK26" s="163"/>
      <c r="MCL26" s="163"/>
      <c r="MCM26" s="163"/>
      <c r="MCN26" s="163"/>
      <c r="MCO26" s="163"/>
      <c r="MCP26" s="163"/>
      <c r="MCQ26" s="163"/>
      <c r="MCR26" s="163"/>
      <c r="MCS26" s="163"/>
      <c r="MCT26" s="163"/>
      <c r="MCU26" s="163"/>
      <c r="MCV26" s="163"/>
      <c r="MCW26" s="163"/>
      <c r="MCX26" s="163"/>
      <c r="MCY26" s="163"/>
      <c r="MCZ26" s="163"/>
      <c r="MDA26" s="163"/>
      <c r="MDB26" s="163"/>
      <c r="MDC26" s="163"/>
      <c r="MDD26" s="163"/>
      <c r="MDE26" s="163"/>
      <c r="MDF26" s="163"/>
      <c r="MDG26" s="163"/>
      <c r="MDH26" s="163"/>
      <c r="MDI26" s="163"/>
      <c r="MDJ26" s="163"/>
      <c r="MDK26" s="163"/>
      <c r="MDL26" s="163"/>
      <c r="MDM26" s="163"/>
      <c r="MDN26" s="163"/>
      <c r="MDO26" s="163"/>
      <c r="MDP26" s="163"/>
      <c r="MDQ26" s="163"/>
      <c r="MDR26" s="163"/>
      <c r="MDS26" s="163"/>
      <c r="MDT26" s="163"/>
      <c r="MDU26" s="163"/>
      <c r="MDV26" s="163"/>
      <c r="MDW26" s="163"/>
      <c r="MDX26" s="163"/>
      <c r="MDY26" s="163"/>
      <c r="MDZ26" s="163"/>
      <c r="MEA26" s="163"/>
      <c r="MEB26" s="163"/>
      <c r="MEC26" s="163"/>
      <c r="MED26" s="163"/>
      <c r="MEE26" s="163"/>
      <c r="MEF26" s="163"/>
      <c r="MEG26" s="163"/>
      <c r="MEH26" s="163"/>
      <c r="MEI26" s="163"/>
      <c r="MEJ26" s="163"/>
      <c r="MEK26" s="163"/>
      <c r="MEL26" s="163"/>
      <c r="MEM26" s="163"/>
      <c r="MEN26" s="163"/>
      <c r="MEO26" s="163"/>
      <c r="MEP26" s="163"/>
      <c r="MEQ26" s="163"/>
      <c r="MER26" s="163"/>
      <c r="MES26" s="163"/>
      <c r="MET26" s="163"/>
      <c r="MEU26" s="163"/>
      <c r="MEV26" s="163"/>
      <c r="MEW26" s="163"/>
      <c r="MEX26" s="163"/>
      <c r="MEY26" s="163"/>
      <c r="MEZ26" s="163"/>
      <c r="MFA26" s="163"/>
      <c r="MFB26" s="163"/>
      <c r="MFC26" s="163"/>
      <c r="MFD26" s="163"/>
      <c r="MFE26" s="163"/>
      <c r="MFF26" s="163"/>
      <c r="MFG26" s="163"/>
      <c r="MFH26" s="163"/>
      <c r="MFI26" s="163"/>
      <c r="MFJ26" s="163"/>
      <c r="MFK26" s="163"/>
      <c r="MFL26" s="163"/>
      <c r="MFM26" s="163"/>
      <c r="MFN26" s="163"/>
      <c r="MFO26" s="163"/>
      <c r="MFP26" s="163"/>
      <c r="MFQ26" s="163"/>
      <c r="MFR26" s="163"/>
      <c r="MFS26" s="163"/>
      <c r="MFT26" s="163"/>
      <c r="MFU26" s="163"/>
      <c r="MFV26" s="163"/>
      <c r="MFW26" s="163"/>
      <c r="MFX26" s="163"/>
      <c r="MFY26" s="163"/>
      <c r="MFZ26" s="163"/>
      <c r="MGA26" s="163"/>
      <c r="MGB26" s="163"/>
      <c r="MGC26" s="163"/>
      <c r="MGD26" s="163"/>
      <c r="MGE26" s="163"/>
      <c r="MGF26" s="163"/>
      <c r="MGG26" s="163"/>
      <c r="MGH26" s="163"/>
      <c r="MGI26" s="163"/>
      <c r="MGJ26" s="163"/>
      <c r="MGK26" s="163"/>
      <c r="MGL26" s="163"/>
      <c r="MGM26" s="163"/>
      <c r="MGN26" s="163"/>
      <c r="MGO26" s="163"/>
      <c r="MGP26" s="163"/>
      <c r="MGQ26" s="163"/>
      <c r="MGR26" s="163"/>
      <c r="MGS26" s="163"/>
      <c r="MGT26" s="163"/>
      <c r="MGU26" s="163"/>
      <c r="MGV26" s="163"/>
      <c r="MGW26" s="163"/>
      <c r="MGX26" s="163"/>
      <c r="MGY26" s="163"/>
      <c r="MGZ26" s="163"/>
      <c r="MHA26" s="163"/>
      <c r="MHB26" s="163"/>
      <c r="MHC26" s="163"/>
      <c r="MHD26" s="163"/>
      <c r="MHE26" s="163"/>
      <c r="MHF26" s="163"/>
      <c r="MHG26" s="163"/>
      <c r="MHH26" s="163"/>
      <c r="MHI26" s="163"/>
      <c r="MHJ26" s="163"/>
      <c r="MHK26" s="163"/>
      <c r="MHL26" s="163"/>
      <c r="MHM26" s="163"/>
      <c r="MHN26" s="163"/>
      <c r="MHO26" s="163"/>
      <c r="MHP26" s="163"/>
      <c r="MHQ26" s="163"/>
      <c r="MHR26" s="163"/>
      <c r="MHS26" s="163"/>
      <c r="MHT26" s="163"/>
      <c r="MHU26" s="163"/>
      <c r="MHV26" s="163"/>
      <c r="MHW26" s="163"/>
      <c r="MHX26" s="163"/>
      <c r="MHY26" s="163"/>
      <c r="MHZ26" s="163"/>
      <c r="MIA26" s="163"/>
      <c r="MIB26" s="163"/>
      <c r="MIC26" s="163"/>
      <c r="MID26" s="163"/>
      <c r="MIE26" s="163"/>
      <c r="MIF26" s="163"/>
      <c r="MIG26" s="163"/>
      <c r="MIH26" s="163"/>
      <c r="MII26" s="163"/>
      <c r="MIJ26" s="163"/>
      <c r="MIK26" s="163"/>
      <c r="MIL26" s="163"/>
      <c r="MIM26" s="163"/>
      <c r="MIN26" s="163"/>
      <c r="MIO26" s="163"/>
      <c r="MIP26" s="163"/>
      <c r="MIQ26" s="163"/>
      <c r="MIR26" s="163"/>
      <c r="MIS26" s="163"/>
      <c r="MIT26" s="163"/>
      <c r="MIU26" s="163"/>
      <c r="MIV26" s="163"/>
      <c r="MIW26" s="163"/>
      <c r="MIX26" s="163"/>
      <c r="MIY26" s="163"/>
      <c r="MIZ26" s="163"/>
      <c r="MJA26" s="163"/>
      <c r="MJB26" s="163"/>
      <c r="MJC26" s="163"/>
      <c r="MJD26" s="163"/>
      <c r="MJE26" s="163"/>
      <c r="MJF26" s="163"/>
      <c r="MJG26" s="163"/>
      <c r="MJH26" s="163"/>
      <c r="MJI26" s="163"/>
      <c r="MJJ26" s="163"/>
      <c r="MJK26" s="163"/>
      <c r="MJL26" s="163"/>
      <c r="MJM26" s="163"/>
      <c r="MJN26" s="163"/>
      <c r="MJO26" s="163"/>
      <c r="MJP26" s="163"/>
      <c r="MJQ26" s="163"/>
      <c r="MJR26" s="163"/>
      <c r="MJS26" s="163"/>
      <c r="MJT26" s="163"/>
      <c r="MJU26" s="163"/>
      <c r="MJV26" s="163"/>
      <c r="MJW26" s="163"/>
      <c r="MJX26" s="163"/>
      <c r="MJY26" s="163"/>
      <c r="MJZ26" s="163"/>
      <c r="MKA26" s="163"/>
      <c r="MKB26" s="163"/>
      <c r="MKC26" s="163"/>
      <c r="MKD26" s="163"/>
      <c r="MKE26" s="163"/>
      <c r="MKF26" s="163"/>
      <c r="MKG26" s="163"/>
      <c r="MKH26" s="163"/>
      <c r="MKI26" s="163"/>
      <c r="MKJ26" s="163"/>
      <c r="MKK26" s="163"/>
      <c r="MKL26" s="163"/>
      <c r="MKM26" s="163"/>
      <c r="MKN26" s="163"/>
      <c r="MKO26" s="163"/>
      <c r="MKP26" s="163"/>
      <c r="MKQ26" s="163"/>
      <c r="MKR26" s="163"/>
      <c r="MKS26" s="163"/>
      <c r="MKT26" s="163"/>
      <c r="MKU26" s="163"/>
      <c r="MKV26" s="163"/>
      <c r="MKW26" s="163"/>
      <c r="MKX26" s="163"/>
      <c r="MKY26" s="163"/>
      <c r="MKZ26" s="163"/>
      <c r="MLA26" s="163"/>
      <c r="MLB26" s="163"/>
      <c r="MLC26" s="163"/>
      <c r="MLD26" s="163"/>
      <c r="MLE26" s="163"/>
      <c r="MLF26" s="163"/>
      <c r="MLG26" s="163"/>
      <c r="MLH26" s="163"/>
      <c r="MLI26" s="163"/>
      <c r="MLJ26" s="163"/>
      <c r="MLK26" s="163"/>
      <c r="MLL26" s="163"/>
      <c r="MLM26" s="163"/>
      <c r="MLN26" s="163"/>
      <c r="MLO26" s="163"/>
      <c r="MLP26" s="163"/>
      <c r="MLQ26" s="163"/>
      <c r="MLR26" s="163"/>
      <c r="MLS26" s="163"/>
      <c r="MLT26" s="163"/>
      <c r="MLU26" s="163"/>
      <c r="MLV26" s="163"/>
      <c r="MLW26" s="163"/>
      <c r="MLX26" s="163"/>
      <c r="MLY26" s="163"/>
      <c r="MLZ26" s="163"/>
      <c r="MMA26" s="163"/>
      <c r="MMB26" s="163"/>
      <c r="MMC26" s="163"/>
      <c r="MMD26" s="163"/>
      <c r="MME26" s="163"/>
      <c r="MMF26" s="163"/>
      <c r="MMG26" s="163"/>
      <c r="MMH26" s="163"/>
      <c r="MMI26" s="163"/>
      <c r="MMJ26" s="163"/>
      <c r="MMK26" s="163"/>
      <c r="MML26" s="163"/>
      <c r="MMM26" s="163"/>
      <c r="MMN26" s="163"/>
      <c r="MMO26" s="163"/>
      <c r="MMP26" s="163"/>
      <c r="MMQ26" s="163"/>
      <c r="MMR26" s="163"/>
      <c r="MMS26" s="163"/>
      <c r="MMT26" s="163"/>
      <c r="MMU26" s="163"/>
      <c r="MMV26" s="163"/>
      <c r="MMW26" s="163"/>
      <c r="MMX26" s="163"/>
      <c r="MMY26" s="163"/>
      <c r="MMZ26" s="163"/>
      <c r="MNA26" s="163"/>
      <c r="MNB26" s="163"/>
      <c r="MNC26" s="163"/>
      <c r="MND26" s="163"/>
      <c r="MNE26" s="163"/>
      <c r="MNF26" s="163"/>
      <c r="MNG26" s="163"/>
      <c r="MNH26" s="163"/>
      <c r="MNI26" s="163"/>
      <c r="MNJ26" s="163"/>
      <c r="MNK26" s="163"/>
      <c r="MNL26" s="163"/>
      <c r="MNM26" s="163"/>
      <c r="MNN26" s="163"/>
      <c r="MNO26" s="163"/>
      <c r="MNP26" s="163"/>
      <c r="MNQ26" s="163"/>
      <c r="MNR26" s="163"/>
      <c r="MNS26" s="163"/>
      <c r="MNT26" s="163"/>
      <c r="MNU26" s="163"/>
      <c r="MNV26" s="163"/>
      <c r="MNW26" s="163"/>
      <c r="MNX26" s="163"/>
      <c r="MNY26" s="163"/>
      <c r="MNZ26" s="163"/>
      <c r="MOA26" s="163"/>
      <c r="MOB26" s="163"/>
      <c r="MOC26" s="163"/>
      <c r="MOD26" s="163"/>
      <c r="MOE26" s="163"/>
      <c r="MOF26" s="163"/>
      <c r="MOG26" s="163"/>
      <c r="MOH26" s="163"/>
      <c r="MOI26" s="163"/>
      <c r="MOJ26" s="163"/>
      <c r="MOK26" s="163"/>
      <c r="MOL26" s="163"/>
      <c r="MOM26" s="163"/>
      <c r="MON26" s="163"/>
      <c r="MOO26" s="163"/>
      <c r="MOP26" s="163"/>
      <c r="MOQ26" s="163"/>
      <c r="MOR26" s="163"/>
      <c r="MOS26" s="163"/>
      <c r="MOT26" s="163"/>
      <c r="MOU26" s="163"/>
      <c r="MOV26" s="163"/>
      <c r="MOW26" s="163"/>
      <c r="MOX26" s="163"/>
      <c r="MOY26" s="163"/>
      <c r="MOZ26" s="163"/>
      <c r="MPA26" s="163"/>
      <c r="MPB26" s="163"/>
      <c r="MPC26" s="163"/>
      <c r="MPD26" s="163"/>
      <c r="MPE26" s="163"/>
      <c r="MPF26" s="163"/>
      <c r="MPG26" s="163"/>
      <c r="MPH26" s="163"/>
      <c r="MPI26" s="163"/>
      <c r="MPJ26" s="163"/>
      <c r="MPK26" s="163"/>
      <c r="MPL26" s="163"/>
      <c r="MPM26" s="163"/>
      <c r="MPN26" s="163"/>
      <c r="MPO26" s="163"/>
      <c r="MPP26" s="163"/>
      <c r="MPQ26" s="163"/>
      <c r="MPR26" s="163"/>
      <c r="MPS26" s="163"/>
      <c r="MPT26" s="163"/>
      <c r="MPU26" s="163"/>
      <c r="MPV26" s="163"/>
      <c r="MPW26" s="163"/>
      <c r="MPX26" s="163"/>
      <c r="MPY26" s="163"/>
      <c r="MPZ26" s="163"/>
      <c r="MQA26" s="163"/>
      <c r="MQB26" s="163"/>
      <c r="MQC26" s="163"/>
      <c r="MQD26" s="163"/>
      <c r="MQE26" s="163"/>
      <c r="MQF26" s="163"/>
      <c r="MQG26" s="163"/>
      <c r="MQH26" s="163"/>
      <c r="MQI26" s="163"/>
      <c r="MQJ26" s="163"/>
      <c r="MQK26" s="163"/>
      <c r="MQL26" s="163"/>
      <c r="MQM26" s="163"/>
      <c r="MQN26" s="163"/>
      <c r="MQO26" s="163"/>
      <c r="MQP26" s="163"/>
      <c r="MQQ26" s="163"/>
      <c r="MQR26" s="163"/>
      <c r="MQS26" s="163"/>
      <c r="MQT26" s="163"/>
      <c r="MQU26" s="163"/>
      <c r="MQV26" s="163"/>
      <c r="MQW26" s="163"/>
      <c r="MQX26" s="163"/>
      <c r="MQY26" s="163"/>
      <c r="MQZ26" s="163"/>
      <c r="MRA26" s="163"/>
      <c r="MRB26" s="163"/>
      <c r="MRC26" s="163"/>
      <c r="MRD26" s="163"/>
      <c r="MRE26" s="163"/>
      <c r="MRF26" s="163"/>
      <c r="MRG26" s="163"/>
      <c r="MRH26" s="163"/>
      <c r="MRI26" s="163"/>
      <c r="MRJ26" s="163"/>
      <c r="MRK26" s="163"/>
      <c r="MRL26" s="163"/>
      <c r="MRM26" s="163"/>
      <c r="MRN26" s="163"/>
      <c r="MRO26" s="163"/>
      <c r="MRP26" s="163"/>
      <c r="MRQ26" s="163"/>
      <c r="MRR26" s="163"/>
      <c r="MRS26" s="163"/>
      <c r="MRT26" s="163"/>
      <c r="MRU26" s="163"/>
      <c r="MRV26" s="163"/>
      <c r="MRW26" s="163"/>
      <c r="MRX26" s="163"/>
      <c r="MRY26" s="163"/>
      <c r="MRZ26" s="163"/>
      <c r="MSA26" s="163"/>
      <c r="MSB26" s="163"/>
      <c r="MSC26" s="163"/>
      <c r="MSD26" s="163"/>
      <c r="MSE26" s="163"/>
      <c r="MSF26" s="163"/>
      <c r="MSG26" s="163"/>
      <c r="MSH26" s="163"/>
      <c r="MSI26" s="163"/>
      <c r="MSJ26" s="163"/>
      <c r="MSK26" s="163"/>
      <c r="MSL26" s="163"/>
      <c r="MSM26" s="163"/>
      <c r="MSN26" s="163"/>
      <c r="MSO26" s="163"/>
      <c r="MSP26" s="163"/>
      <c r="MSQ26" s="163"/>
      <c r="MSR26" s="163"/>
      <c r="MSS26" s="163"/>
      <c r="MST26" s="163"/>
      <c r="MSU26" s="163"/>
      <c r="MSV26" s="163"/>
      <c r="MSW26" s="163"/>
      <c r="MSX26" s="163"/>
      <c r="MSY26" s="163"/>
      <c r="MSZ26" s="163"/>
      <c r="MTA26" s="163"/>
      <c r="MTB26" s="163"/>
      <c r="MTC26" s="163"/>
      <c r="MTD26" s="163"/>
      <c r="MTE26" s="163"/>
      <c r="MTF26" s="163"/>
      <c r="MTG26" s="163"/>
      <c r="MTH26" s="163"/>
      <c r="MTI26" s="163"/>
      <c r="MTJ26" s="163"/>
      <c r="MTK26" s="163"/>
      <c r="MTL26" s="163"/>
      <c r="MTM26" s="163"/>
      <c r="MTN26" s="163"/>
      <c r="MTO26" s="163"/>
      <c r="MTP26" s="163"/>
      <c r="MTQ26" s="163"/>
      <c r="MTR26" s="163"/>
      <c r="MTS26" s="163"/>
      <c r="MTT26" s="163"/>
      <c r="MTU26" s="163"/>
      <c r="MTV26" s="163"/>
      <c r="MTW26" s="163"/>
      <c r="MTX26" s="163"/>
      <c r="MTY26" s="163"/>
      <c r="MTZ26" s="163"/>
      <c r="MUA26" s="163"/>
      <c r="MUB26" s="163"/>
      <c r="MUC26" s="163"/>
      <c r="MUD26" s="163"/>
      <c r="MUE26" s="163"/>
      <c r="MUF26" s="163"/>
      <c r="MUG26" s="163"/>
      <c r="MUH26" s="163"/>
      <c r="MUI26" s="163"/>
      <c r="MUJ26" s="163"/>
      <c r="MUK26" s="163"/>
      <c r="MUL26" s="163"/>
      <c r="MUM26" s="163"/>
      <c r="MUN26" s="163"/>
      <c r="MUO26" s="163"/>
      <c r="MUP26" s="163"/>
      <c r="MUQ26" s="163"/>
      <c r="MUR26" s="163"/>
      <c r="MUS26" s="163"/>
      <c r="MUT26" s="163"/>
      <c r="MUU26" s="163"/>
      <c r="MUV26" s="163"/>
      <c r="MUW26" s="163"/>
      <c r="MUX26" s="163"/>
      <c r="MUY26" s="163"/>
      <c r="MUZ26" s="163"/>
      <c r="MVA26" s="163"/>
      <c r="MVB26" s="163"/>
      <c r="MVC26" s="163"/>
      <c r="MVD26" s="163"/>
      <c r="MVE26" s="163"/>
      <c r="MVF26" s="163"/>
      <c r="MVG26" s="163"/>
      <c r="MVH26" s="163"/>
      <c r="MVI26" s="163"/>
      <c r="MVJ26" s="163"/>
      <c r="MVK26" s="163"/>
      <c r="MVL26" s="163"/>
      <c r="MVM26" s="163"/>
      <c r="MVN26" s="163"/>
      <c r="MVO26" s="163"/>
      <c r="MVP26" s="163"/>
      <c r="MVQ26" s="163"/>
      <c r="MVR26" s="163"/>
      <c r="MVS26" s="163"/>
      <c r="MVT26" s="163"/>
      <c r="MVU26" s="163"/>
      <c r="MVV26" s="163"/>
      <c r="MVW26" s="163"/>
      <c r="MVX26" s="163"/>
      <c r="MVY26" s="163"/>
      <c r="MVZ26" s="163"/>
      <c r="MWA26" s="163"/>
      <c r="MWB26" s="163"/>
      <c r="MWC26" s="163"/>
      <c r="MWD26" s="163"/>
      <c r="MWE26" s="163"/>
      <c r="MWF26" s="163"/>
      <c r="MWG26" s="163"/>
      <c r="MWH26" s="163"/>
      <c r="MWI26" s="163"/>
      <c r="MWJ26" s="163"/>
      <c r="MWK26" s="163"/>
      <c r="MWL26" s="163"/>
      <c r="MWM26" s="163"/>
      <c r="MWN26" s="163"/>
      <c r="MWO26" s="163"/>
      <c r="MWP26" s="163"/>
      <c r="MWQ26" s="163"/>
      <c r="MWR26" s="163"/>
      <c r="MWS26" s="163"/>
      <c r="MWT26" s="163"/>
      <c r="MWU26" s="163"/>
      <c r="MWV26" s="163"/>
      <c r="MWW26" s="163"/>
      <c r="MWX26" s="163"/>
      <c r="MWY26" s="163"/>
      <c r="MWZ26" s="163"/>
      <c r="MXA26" s="163"/>
      <c r="MXB26" s="163"/>
      <c r="MXC26" s="163"/>
      <c r="MXD26" s="163"/>
      <c r="MXE26" s="163"/>
      <c r="MXF26" s="163"/>
      <c r="MXG26" s="163"/>
      <c r="MXH26" s="163"/>
      <c r="MXI26" s="163"/>
      <c r="MXJ26" s="163"/>
      <c r="MXK26" s="163"/>
      <c r="MXL26" s="163"/>
      <c r="MXM26" s="163"/>
      <c r="MXN26" s="163"/>
      <c r="MXO26" s="163"/>
      <c r="MXP26" s="163"/>
      <c r="MXQ26" s="163"/>
      <c r="MXR26" s="163"/>
      <c r="MXS26" s="163"/>
      <c r="MXT26" s="163"/>
      <c r="MXU26" s="163"/>
      <c r="MXV26" s="163"/>
      <c r="MXW26" s="163"/>
      <c r="MXX26" s="163"/>
      <c r="MXY26" s="163"/>
      <c r="MXZ26" s="163"/>
      <c r="MYA26" s="163"/>
      <c r="MYB26" s="163"/>
      <c r="MYC26" s="163"/>
      <c r="MYD26" s="163"/>
      <c r="MYE26" s="163"/>
      <c r="MYF26" s="163"/>
      <c r="MYG26" s="163"/>
      <c r="MYH26" s="163"/>
      <c r="MYI26" s="163"/>
      <c r="MYJ26" s="163"/>
      <c r="MYK26" s="163"/>
      <c r="MYL26" s="163"/>
      <c r="MYM26" s="163"/>
      <c r="MYN26" s="163"/>
      <c r="MYO26" s="163"/>
      <c r="MYP26" s="163"/>
      <c r="MYQ26" s="163"/>
      <c r="MYR26" s="163"/>
      <c r="MYS26" s="163"/>
      <c r="MYT26" s="163"/>
      <c r="MYU26" s="163"/>
      <c r="MYV26" s="163"/>
      <c r="MYW26" s="163"/>
      <c r="MYX26" s="163"/>
      <c r="MYY26" s="163"/>
      <c r="MYZ26" s="163"/>
      <c r="MZA26" s="163"/>
      <c r="MZB26" s="163"/>
      <c r="MZC26" s="163"/>
      <c r="MZD26" s="163"/>
      <c r="MZE26" s="163"/>
      <c r="MZF26" s="163"/>
      <c r="MZG26" s="163"/>
      <c r="MZH26" s="163"/>
      <c r="MZI26" s="163"/>
      <c r="MZJ26" s="163"/>
      <c r="MZK26" s="163"/>
      <c r="MZL26" s="163"/>
      <c r="MZM26" s="163"/>
      <c r="MZN26" s="163"/>
      <c r="MZO26" s="163"/>
      <c r="MZP26" s="163"/>
      <c r="MZQ26" s="163"/>
      <c r="MZR26" s="163"/>
      <c r="MZS26" s="163"/>
      <c r="MZT26" s="163"/>
      <c r="MZU26" s="163"/>
      <c r="MZV26" s="163"/>
      <c r="MZW26" s="163"/>
      <c r="MZX26" s="163"/>
      <c r="MZY26" s="163"/>
      <c r="MZZ26" s="163"/>
      <c r="NAA26" s="163"/>
      <c r="NAB26" s="163"/>
      <c r="NAC26" s="163"/>
      <c r="NAD26" s="163"/>
      <c r="NAE26" s="163"/>
      <c r="NAF26" s="163"/>
      <c r="NAG26" s="163"/>
      <c r="NAH26" s="163"/>
      <c r="NAI26" s="163"/>
      <c r="NAJ26" s="163"/>
      <c r="NAK26" s="163"/>
      <c r="NAL26" s="163"/>
      <c r="NAM26" s="163"/>
      <c r="NAN26" s="163"/>
      <c r="NAO26" s="163"/>
      <c r="NAP26" s="163"/>
      <c r="NAQ26" s="163"/>
      <c r="NAR26" s="163"/>
      <c r="NAS26" s="163"/>
      <c r="NAT26" s="163"/>
      <c r="NAU26" s="163"/>
      <c r="NAV26" s="163"/>
      <c r="NAW26" s="163"/>
      <c r="NAX26" s="163"/>
      <c r="NAY26" s="163"/>
      <c r="NAZ26" s="163"/>
      <c r="NBA26" s="163"/>
      <c r="NBB26" s="163"/>
      <c r="NBC26" s="163"/>
      <c r="NBD26" s="163"/>
      <c r="NBE26" s="163"/>
      <c r="NBF26" s="163"/>
      <c r="NBG26" s="163"/>
      <c r="NBH26" s="163"/>
      <c r="NBI26" s="163"/>
      <c r="NBJ26" s="163"/>
      <c r="NBK26" s="163"/>
      <c r="NBL26" s="163"/>
      <c r="NBM26" s="163"/>
      <c r="NBN26" s="163"/>
      <c r="NBO26" s="163"/>
      <c r="NBP26" s="163"/>
      <c r="NBQ26" s="163"/>
      <c r="NBR26" s="163"/>
      <c r="NBS26" s="163"/>
      <c r="NBT26" s="163"/>
      <c r="NBU26" s="163"/>
      <c r="NBV26" s="163"/>
      <c r="NBW26" s="163"/>
      <c r="NBX26" s="163"/>
      <c r="NBY26" s="163"/>
      <c r="NBZ26" s="163"/>
      <c r="NCA26" s="163"/>
      <c r="NCB26" s="163"/>
      <c r="NCC26" s="163"/>
      <c r="NCD26" s="163"/>
      <c r="NCE26" s="163"/>
      <c r="NCF26" s="163"/>
      <c r="NCG26" s="163"/>
      <c r="NCH26" s="163"/>
      <c r="NCI26" s="163"/>
      <c r="NCJ26" s="163"/>
      <c r="NCK26" s="163"/>
      <c r="NCL26" s="163"/>
      <c r="NCM26" s="163"/>
      <c r="NCN26" s="163"/>
      <c r="NCO26" s="163"/>
      <c r="NCP26" s="163"/>
      <c r="NCQ26" s="163"/>
      <c r="NCR26" s="163"/>
      <c r="NCS26" s="163"/>
      <c r="NCT26" s="163"/>
      <c r="NCU26" s="163"/>
      <c r="NCV26" s="163"/>
      <c r="NCW26" s="163"/>
      <c r="NCX26" s="163"/>
      <c r="NCY26" s="163"/>
      <c r="NCZ26" s="163"/>
      <c r="NDA26" s="163"/>
      <c r="NDB26" s="163"/>
      <c r="NDC26" s="163"/>
      <c r="NDD26" s="163"/>
      <c r="NDE26" s="163"/>
      <c r="NDF26" s="163"/>
      <c r="NDG26" s="163"/>
      <c r="NDH26" s="163"/>
      <c r="NDI26" s="163"/>
      <c r="NDJ26" s="163"/>
      <c r="NDK26" s="163"/>
      <c r="NDL26" s="163"/>
      <c r="NDM26" s="163"/>
      <c r="NDN26" s="163"/>
      <c r="NDO26" s="163"/>
      <c r="NDP26" s="163"/>
      <c r="NDQ26" s="163"/>
      <c r="NDR26" s="163"/>
      <c r="NDS26" s="163"/>
      <c r="NDT26" s="163"/>
      <c r="NDU26" s="163"/>
      <c r="NDV26" s="163"/>
      <c r="NDW26" s="163"/>
      <c r="NDX26" s="163"/>
      <c r="NDY26" s="163"/>
      <c r="NDZ26" s="163"/>
      <c r="NEA26" s="163"/>
      <c r="NEB26" s="163"/>
      <c r="NEC26" s="163"/>
      <c r="NED26" s="163"/>
      <c r="NEE26" s="163"/>
      <c r="NEF26" s="163"/>
      <c r="NEG26" s="163"/>
      <c r="NEH26" s="163"/>
      <c r="NEI26" s="163"/>
      <c r="NEJ26" s="163"/>
      <c r="NEK26" s="163"/>
      <c r="NEL26" s="163"/>
      <c r="NEM26" s="163"/>
      <c r="NEN26" s="163"/>
      <c r="NEO26" s="163"/>
      <c r="NEP26" s="163"/>
      <c r="NEQ26" s="163"/>
      <c r="NER26" s="163"/>
      <c r="NES26" s="163"/>
      <c r="NET26" s="163"/>
      <c r="NEU26" s="163"/>
      <c r="NEV26" s="163"/>
      <c r="NEW26" s="163"/>
      <c r="NEX26" s="163"/>
      <c r="NEY26" s="163"/>
      <c r="NEZ26" s="163"/>
      <c r="NFA26" s="163"/>
      <c r="NFB26" s="163"/>
      <c r="NFC26" s="163"/>
      <c r="NFD26" s="163"/>
      <c r="NFE26" s="163"/>
      <c r="NFF26" s="163"/>
      <c r="NFG26" s="163"/>
      <c r="NFH26" s="163"/>
      <c r="NFI26" s="163"/>
      <c r="NFJ26" s="163"/>
      <c r="NFK26" s="163"/>
      <c r="NFL26" s="163"/>
      <c r="NFM26" s="163"/>
      <c r="NFN26" s="163"/>
      <c r="NFO26" s="163"/>
      <c r="NFP26" s="163"/>
      <c r="NFQ26" s="163"/>
      <c r="NFR26" s="163"/>
      <c r="NFS26" s="163"/>
      <c r="NFT26" s="163"/>
      <c r="NFU26" s="163"/>
      <c r="NFV26" s="163"/>
      <c r="NFW26" s="163"/>
      <c r="NFX26" s="163"/>
      <c r="NFY26" s="163"/>
      <c r="NFZ26" s="163"/>
      <c r="NGA26" s="163"/>
      <c r="NGB26" s="163"/>
      <c r="NGC26" s="163"/>
      <c r="NGD26" s="163"/>
      <c r="NGE26" s="163"/>
      <c r="NGF26" s="163"/>
      <c r="NGG26" s="163"/>
      <c r="NGH26" s="163"/>
      <c r="NGI26" s="163"/>
      <c r="NGJ26" s="163"/>
      <c r="NGK26" s="163"/>
      <c r="NGL26" s="163"/>
      <c r="NGM26" s="163"/>
      <c r="NGN26" s="163"/>
      <c r="NGO26" s="163"/>
      <c r="NGP26" s="163"/>
      <c r="NGQ26" s="163"/>
      <c r="NGR26" s="163"/>
      <c r="NGS26" s="163"/>
      <c r="NGT26" s="163"/>
      <c r="NGU26" s="163"/>
      <c r="NGV26" s="163"/>
      <c r="NGW26" s="163"/>
      <c r="NGX26" s="163"/>
      <c r="NGY26" s="163"/>
      <c r="NGZ26" s="163"/>
      <c r="NHA26" s="163"/>
      <c r="NHB26" s="163"/>
      <c r="NHC26" s="163"/>
      <c r="NHD26" s="163"/>
      <c r="NHE26" s="163"/>
      <c r="NHF26" s="163"/>
      <c r="NHG26" s="163"/>
      <c r="NHH26" s="163"/>
      <c r="NHI26" s="163"/>
      <c r="NHJ26" s="163"/>
      <c r="NHK26" s="163"/>
      <c r="NHL26" s="163"/>
      <c r="NHM26" s="163"/>
      <c r="NHN26" s="163"/>
      <c r="NHO26" s="163"/>
      <c r="NHP26" s="163"/>
      <c r="NHQ26" s="163"/>
      <c r="NHR26" s="163"/>
      <c r="NHS26" s="163"/>
      <c r="NHT26" s="163"/>
      <c r="NHU26" s="163"/>
      <c r="NHV26" s="163"/>
      <c r="NHW26" s="163"/>
      <c r="NHX26" s="163"/>
      <c r="NHY26" s="163"/>
      <c r="NHZ26" s="163"/>
      <c r="NIA26" s="163"/>
      <c r="NIB26" s="163"/>
      <c r="NIC26" s="163"/>
      <c r="NID26" s="163"/>
      <c r="NIE26" s="163"/>
      <c r="NIF26" s="163"/>
      <c r="NIG26" s="163"/>
      <c r="NIH26" s="163"/>
      <c r="NII26" s="163"/>
      <c r="NIJ26" s="163"/>
      <c r="NIK26" s="163"/>
      <c r="NIL26" s="163"/>
      <c r="NIM26" s="163"/>
      <c r="NIN26" s="163"/>
      <c r="NIO26" s="163"/>
      <c r="NIP26" s="163"/>
      <c r="NIQ26" s="163"/>
      <c r="NIR26" s="163"/>
      <c r="NIS26" s="163"/>
      <c r="NIT26" s="163"/>
      <c r="NIU26" s="163"/>
      <c r="NIV26" s="163"/>
      <c r="NIW26" s="163"/>
      <c r="NIX26" s="163"/>
      <c r="NIY26" s="163"/>
      <c r="NIZ26" s="163"/>
      <c r="NJA26" s="163"/>
      <c r="NJB26" s="163"/>
      <c r="NJC26" s="163"/>
      <c r="NJD26" s="163"/>
      <c r="NJE26" s="163"/>
      <c r="NJF26" s="163"/>
      <c r="NJG26" s="163"/>
      <c r="NJH26" s="163"/>
      <c r="NJI26" s="163"/>
      <c r="NJJ26" s="163"/>
      <c r="NJK26" s="163"/>
      <c r="NJL26" s="163"/>
      <c r="NJM26" s="163"/>
      <c r="NJN26" s="163"/>
      <c r="NJO26" s="163"/>
      <c r="NJP26" s="163"/>
      <c r="NJQ26" s="163"/>
      <c r="NJR26" s="163"/>
      <c r="NJS26" s="163"/>
      <c r="NJT26" s="163"/>
      <c r="NJU26" s="163"/>
      <c r="NJV26" s="163"/>
      <c r="NJW26" s="163"/>
      <c r="NJX26" s="163"/>
      <c r="NJY26" s="163"/>
      <c r="NJZ26" s="163"/>
      <c r="NKA26" s="163"/>
      <c r="NKB26" s="163"/>
      <c r="NKC26" s="163"/>
      <c r="NKD26" s="163"/>
      <c r="NKE26" s="163"/>
      <c r="NKF26" s="163"/>
      <c r="NKG26" s="163"/>
      <c r="NKH26" s="163"/>
      <c r="NKI26" s="163"/>
      <c r="NKJ26" s="163"/>
      <c r="NKK26" s="163"/>
      <c r="NKL26" s="163"/>
      <c r="NKM26" s="163"/>
      <c r="NKN26" s="163"/>
      <c r="NKO26" s="163"/>
      <c r="NKP26" s="163"/>
      <c r="NKQ26" s="163"/>
      <c r="NKR26" s="163"/>
      <c r="NKS26" s="163"/>
      <c r="NKT26" s="163"/>
      <c r="NKU26" s="163"/>
      <c r="NKV26" s="163"/>
      <c r="NKW26" s="163"/>
      <c r="NKX26" s="163"/>
      <c r="NKY26" s="163"/>
      <c r="NKZ26" s="163"/>
      <c r="NLA26" s="163"/>
      <c r="NLB26" s="163"/>
      <c r="NLC26" s="163"/>
      <c r="NLD26" s="163"/>
      <c r="NLE26" s="163"/>
      <c r="NLF26" s="163"/>
      <c r="NLG26" s="163"/>
      <c r="NLH26" s="163"/>
      <c r="NLI26" s="163"/>
      <c r="NLJ26" s="163"/>
      <c r="NLK26" s="163"/>
      <c r="NLL26" s="163"/>
      <c r="NLM26" s="163"/>
      <c r="NLN26" s="163"/>
      <c r="NLO26" s="163"/>
      <c r="NLP26" s="163"/>
      <c r="NLQ26" s="163"/>
      <c r="NLR26" s="163"/>
      <c r="NLS26" s="163"/>
      <c r="NLT26" s="163"/>
      <c r="NLU26" s="163"/>
      <c r="NLV26" s="163"/>
      <c r="NLW26" s="163"/>
      <c r="NLX26" s="163"/>
      <c r="NLY26" s="163"/>
      <c r="NLZ26" s="163"/>
      <c r="NMA26" s="163"/>
      <c r="NMB26" s="163"/>
      <c r="NMC26" s="163"/>
      <c r="NMD26" s="163"/>
      <c r="NME26" s="163"/>
      <c r="NMF26" s="163"/>
      <c r="NMG26" s="163"/>
      <c r="NMH26" s="163"/>
      <c r="NMI26" s="163"/>
      <c r="NMJ26" s="163"/>
      <c r="NMK26" s="163"/>
      <c r="NML26" s="163"/>
      <c r="NMM26" s="163"/>
      <c r="NMN26" s="163"/>
      <c r="NMO26" s="163"/>
      <c r="NMP26" s="163"/>
      <c r="NMQ26" s="163"/>
      <c r="NMR26" s="163"/>
      <c r="NMS26" s="163"/>
      <c r="NMT26" s="163"/>
      <c r="NMU26" s="163"/>
      <c r="NMV26" s="163"/>
      <c r="NMW26" s="163"/>
      <c r="NMX26" s="163"/>
      <c r="NMY26" s="163"/>
      <c r="NMZ26" s="163"/>
      <c r="NNA26" s="163"/>
      <c r="NNB26" s="163"/>
      <c r="NNC26" s="163"/>
      <c r="NND26" s="163"/>
      <c r="NNE26" s="163"/>
      <c r="NNF26" s="163"/>
      <c r="NNG26" s="163"/>
      <c r="NNH26" s="163"/>
      <c r="NNI26" s="163"/>
      <c r="NNJ26" s="163"/>
      <c r="NNK26" s="163"/>
      <c r="NNL26" s="163"/>
      <c r="NNM26" s="163"/>
      <c r="NNN26" s="163"/>
      <c r="NNO26" s="163"/>
      <c r="NNP26" s="163"/>
      <c r="NNQ26" s="163"/>
      <c r="NNR26" s="163"/>
      <c r="NNS26" s="163"/>
      <c r="NNT26" s="163"/>
      <c r="NNU26" s="163"/>
      <c r="NNV26" s="163"/>
      <c r="NNW26" s="163"/>
      <c r="NNX26" s="163"/>
      <c r="NNY26" s="163"/>
      <c r="NNZ26" s="163"/>
      <c r="NOA26" s="163"/>
      <c r="NOB26" s="163"/>
      <c r="NOC26" s="163"/>
      <c r="NOD26" s="163"/>
      <c r="NOE26" s="163"/>
      <c r="NOF26" s="163"/>
      <c r="NOG26" s="163"/>
      <c r="NOH26" s="163"/>
      <c r="NOI26" s="163"/>
      <c r="NOJ26" s="163"/>
      <c r="NOK26" s="163"/>
      <c r="NOL26" s="163"/>
      <c r="NOM26" s="163"/>
      <c r="NON26" s="163"/>
      <c r="NOO26" s="163"/>
      <c r="NOP26" s="163"/>
      <c r="NOQ26" s="163"/>
      <c r="NOR26" s="163"/>
      <c r="NOS26" s="163"/>
      <c r="NOT26" s="163"/>
      <c r="NOU26" s="163"/>
      <c r="NOV26" s="163"/>
      <c r="NOW26" s="163"/>
      <c r="NOX26" s="163"/>
      <c r="NOY26" s="163"/>
      <c r="NOZ26" s="163"/>
      <c r="NPA26" s="163"/>
      <c r="NPB26" s="163"/>
      <c r="NPC26" s="163"/>
      <c r="NPD26" s="163"/>
      <c r="NPE26" s="163"/>
      <c r="NPF26" s="163"/>
      <c r="NPG26" s="163"/>
      <c r="NPH26" s="163"/>
      <c r="NPI26" s="163"/>
      <c r="NPJ26" s="163"/>
      <c r="NPK26" s="163"/>
      <c r="NPL26" s="163"/>
      <c r="NPM26" s="163"/>
      <c r="NPN26" s="163"/>
      <c r="NPO26" s="163"/>
      <c r="NPP26" s="163"/>
      <c r="NPQ26" s="163"/>
      <c r="NPR26" s="163"/>
      <c r="NPS26" s="163"/>
      <c r="NPT26" s="163"/>
      <c r="NPU26" s="163"/>
      <c r="NPV26" s="163"/>
      <c r="NPW26" s="163"/>
      <c r="NPX26" s="163"/>
      <c r="NPY26" s="163"/>
      <c r="NPZ26" s="163"/>
      <c r="NQA26" s="163"/>
      <c r="NQB26" s="163"/>
      <c r="NQC26" s="163"/>
      <c r="NQD26" s="163"/>
      <c r="NQE26" s="163"/>
      <c r="NQF26" s="163"/>
      <c r="NQG26" s="163"/>
      <c r="NQH26" s="163"/>
      <c r="NQI26" s="163"/>
      <c r="NQJ26" s="163"/>
      <c r="NQK26" s="163"/>
      <c r="NQL26" s="163"/>
      <c r="NQM26" s="163"/>
      <c r="NQN26" s="163"/>
      <c r="NQO26" s="163"/>
      <c r="NQP26" s="163"/>
      <c r="NQQ26" s="163"/>
      <c r="NQR26" s="163"/>
      <c r="NQS26" s="163"/>
      <c r="NQT26" s="163"/>
      <c r="NQU26" s="163"/>
      <c r="NQV26" s="163"/>
      <c r="NQW26" s="163"/>
      <c r="NQX26" s="163"/>
      <c r="NQY26" s="163"/>
      <c r="NQZ26" s="163"/>
      <c r="NRA26" s="163"/>
      <c r="NRB26" s="163"/>
      <c r="NRC26" s="163"/>
      <c r="NRD26" s="163"/>
      <c r="NRE26" s="163"/>
      <c r="NRF26" s="163"/>
      <c r="NRG26" s="163"/>
      <c r="NRH26" s="163"/>
      <c r="NRI26" s="163"/>
      <c r="NRJ26" s="163"/>
      <c r="NRK26" s="163"/>
      <c r="NRL26" s="163"/>
      <c r="NRM26" s="163"/>
      <c r="NRN26" s="163"/>
      <c r="NRO26" s="163"/>
      <c r="NRP26" s="163"/>
      <c r="NRQ26" s="163"/>
      <c r="NRR26" s="163"/>
      <c r="NRS26" s="163"/>
      <c r="NRT26" s="163"/>
      <c r="NRU26" s="163"/>
      <c r="NRV26" s="163"/>
      <c r="NRW26" s="163"/>
      <c r="NRX26" s="163"/>
      <c r="NRY26" s="163"/>
      <c r="NRZ26" s="163"/>
      <c r="NSA26" s="163"/>
      <c r="NSB26" s="163"/>
      <c r="NSC26" s="163"/>
      <c r="NSD26" s="163"/>
      <c r="NSE26" s="163"/>
      <c r="NSF26" s="163"/>
      <c r="NSG26" s="163"/>
      <c r="NSH26" s="163"/>
      <c r="NSI26" s="163"/>
      <c r="NSJ26" s="163"/>
      <c r="NSK26" s="163"/>
      <c r="NSL26" s="163"/>
      <c r="NSM26" s="163"/>
      <c r="NSN26" s="163"/>
      <c r="NSO26" s="163"/>
      <c r="NSP26" s="163"/>
      <c r="NSQ26" s="163"/>
      <c r="NSR26" s="163"/>
      <c r="NSS26" s="163"/>
      <c r="NST26" s="163"/>
      <c r="NSU26" s="163"/>
      <c r="NSV26" s="163"/>
      <c r="NSW26" s="163"/>
      <c r="NSX26" s="163"/>
      <c r="NSY26" s="163"/>
      <c r="NSZ26" s="163"/>
      <c r="NTA26" s="163"/>
      <c r="NTB26" s="163"/>
      <c r="NTC26" s="163"/>
      <c r="NTD26" s="163"/>
      <c r="NTE26" s="163"/>
      <c r="NTF26" s="163"/>
      <c r="NTG26" s="163"/>
      <c r="NTH26" s="163"/>
      <c r="NTI26" s="163"/>
      <c r="NTJ26" s="163"/>
      <c r="NTK26" s="163"/>
      <c r="NTL26" s="163"/>
      <c r="NTM26" s="163"/>
      <c r="NTN26" s="163"/>
      <c r="NTO26" s="163"/>
      <c r="NTP26" s="163"/>
      <c r="NTQ26" s="163"/>
      <c r="NTR26" s="163"/>
      <c r="NTS26" s="163"/>
      <c r="NTT26" s="163"/>
      <c r="NTU26" s="163"/>
      <c r="NTV26" s="163"/>
      <c r="NTW26" s="163"/>
      <c r="NTX26" s="163"/>
      <c r="NTY26" s="163"/>
      <c r="NTZ26" s="163"/>
      <c r="NUA26" s="163"/>
      <c r="NUB26" s="163"/>
      <c r="NUC26" s="163"/>
      <c r="NUD26" s="163"/>
      <c r="NUE26" s="163"/>
      <c r="NUF26" s="163"/>
      <c r="NUG26" s="163"/>
      <c r="NUH26" s="163"/>
      <c r="NUI26" s="163"/>
      <c r="NUJ26" s="163"/>
      <c r="NUK26" s="163"/>
      <c r="NUL26" s="163"/>
      <c r="NUM26" s="163"/>
      <c r="NUN26" s="163"/>
      <c r="NUO26" s="163"/>
      <c r="NUP26" s="163"/>
      <c r="NUQ26" s="163"/>
      <c r="NUR26" s="163"/>
      <c r="NUS26" s="163"/>
      <c r="NUT26" s="163"/>
      <c r="NUU26" s="163"/>
      <c r="NUV26" s="163"/>
      <c r="NUW26" s="163"/>
      <c r="NUX26" s="163"/>
      <c r="NUY26" s="163"/>
      <c r="NUZ26" s="163"/>
      <c r="NVA26" s="163"/>
      <c r="NVB26" s="163"/>
      <c r="NVC26" s="163"/>
      <c r="NVD26" s="163"/>
      <c r="NVE26" s="163"/>
      <c r="NVF26" s="163"/>
      <c r="NVG26" s="163"/>
      <c r="NVH26" s="163"/>
      <c r="NVI26" s="163"/>
      <c r="NVJ26" s="163"/>
      <c r="NVK26" s="163"/>
      <c r="NVL26" s="163"/>
      <c r="NVM26" s="163"/>
      <c r="NVN26" s="163"/>
      <c r="NVO26" s="163"/>
      <c r="NVP26" s="163"/>
      <c r="NVQ26" s="163"/>
      <c r="NVR26" s="163"/>
      <c r="NVS26" s="163"/>
      <c r="NVT26" s="163"/>
      <c r="NVU26" s="163"/>
      <c r="NVV26" s="163"/>
      <c r="NVW26" s="163"/>
      <c r="NVX26" s="163"/>
      <c r="NVY26" s="163"/>
      <c r="NVZ26" s="163"/>
      <c r="NWA26" s="163"/>
      <c r="NWB26" s="163"/>
      <c r="NWC26" s="163"/>
      <c r="NWD26" s="163"/>
      <c r="NWE26" s="163"/>
      <c r="NWF26" s="163"/>
      <c r="NWG26" s="163"/>
      <c r="NWH26" s="163"/>
      <c r="NWI26" s="163"/>
      <c r="NWJ26" s="163"/>
      <c r="NWK26" s="163"/>
      <c r="NWL26" s="163"/>
      <c r="NWM26" s="163"/>
      <c r="NWN26" s="163"/>
      <c r="NWO26" s="163"/>
      <c r="NWP26" s="163"/>
      <c r="NWQ26" s="163"/>
      <c r="NWR26" s="163"/>
      <c r="NWS26" s="163"/>
      <c r="NWT26" s="163"/>
      <c r="NWU26" s="163"/>
      <c r="NWV26" s="163"/>
      <c r="NWW26" s="163"/>
      <c r="NWX26" s="163"/>
      <c r="NWY26" s="163"/>
      <c r="NWZ26" s="163"/>
      <c r="NXA26" s="163"/>
      <c r="NXB26" s="163"/>
      <c r="NXC26" s="163"/>
      <c r="NXD26" s="163"/>
      <c r="NXE26" s="163"/>
      <c r="NXF26" s="163"/>
      <c r="NXG26" s="163"/>
      <c r="NXH26" s="163"/>
      <c r="NXI26" s="163"/>
      <c r="NXJ26" s="163"/>
      <c r="NXK26" s="163"/>
      <c r="NXL26" s="163"/>
      <c r="NXM26" s="163"/>
      <c r="NXN26" s="163"/>
      <c r="NXO26" s="163"/>
      <c r="NXP26" s="163"/>
      <c r="NXQ26" s="163"/>
      <c r="NXR26" s="163"/>
      <c r="NXS26" s="163"/>
      <c r="NXT26" s="163"/>
      <c r="NXU26" s="163"/>
      <c r="NXV26" s="163"/>
      <c r="NXW26" s="163"/>
      <c r="NXX26" s="163"/>
      <c r="NXY26" s="163"/>
      <c r="NXZ26" s="163"/>
      <c r="NYA26" s="163"/>
      <c r="NYB26" s="163"/>
      <c r="NYC26" s="163"/>
      <c r="NYD26" s="163"/>
      <c r="NYE26" s="163"/>
      <c r="NYF26" s="163"/>
      <c r="NYG26" s="163"/>
      <c r="NYH26" s="163"/>
      <c r="NYI26" s="163"/>
      <c r="NYJ26" s="163"/>
      <c r="NYK26" s="163"/>
      <c r="NYL26" s="163"/>
      <c r="NYM26" s="163"/>
      <c r="NYN26" s="163"/>
      <c r="NYO26" s="163"/>
      <c r="NYP26" s="163"/>
      <c r="NYQ26" s="163"/>
      <c r="NYR26" s="163"/>
      <c r="NYS26" s="163"/>
      <c r="NYT26" s="163"/>
      <c r="NYU26" s="163"/>
      <c r="NYV26" s="163"/>
      <c r="NYW26" s="163"/>
      <c r="NYX26" s="163"/>
      <c r="NYY26" s="163"/>
      <c r="NYZ26" s="163"/>
      <c r="NZA26" s="163"/>
      <c r="NZB26" s="163"/>
      <c r="NZC26" s="163"/>
      <c r="NZD26" s="163"/>
      <c r="NZE26" s="163"/>
      <c r="NZF26" s="163"/>
      <c r="NZG26" s="163"/>
      <c r="NZH26" s="163"/>
      <c r="NZI26" s="163"/>
      <c r="NZJ26" s="163"/>
      <c r="NZK26" s="163"/>
      <c r="NZL26" s="163"/>
      <c r="NZM26" s="163"/>
      <c r="NZN26" s="163"/>
      <c r="NZO26" s="163"/>
      <c r="NZP26" s="163"/>
      <c r="NZQ26" s="163"/>
      <c r="NZR26" s="163"/>
      <c r="NZS26" s="163"/>
      <c r="NZT26" s="163"/>
      <c r="NZU26" s="163"/>
      <c r="NZV26" s="163"/>
      <c r="NZW26" s="163"/>
      <c r="NZX26" s="163"/>
      <c r="NZY26" s="163"/>
      <c r="NZZ26" s="163"/>
      <c r="OAA26" s="163"/>
      <c r="OAB26" s="163"/>
      <c r="OAC26" s="163"/>
      <c r="OAD26" s="163"/>
      <c r="OAE26" s="163"/>
      <c r="OAF26" s="163"/>
      <c r="OAG26" s="163"/>
      <c r="OAH26" s="163"/>
      <c r="OAI26" s="163"/>
      <c r="OAJ26" s="163"/>
      <c r="OAK26" s="163"/>
      <c r="OAL26" s="163"/>
      <c r="OAM26" s="163"/>
      <c r="OAN26" s="163"/>
      <c r="OAO26" s="163"/>
      <c r="OAP26" s="163"/>
      <c r="OAQ26" s="163"/>
      <c r="OAR26" s="163"/>
      <c r="OAS26" s="163"/>
      <c r="OAT26" s="163"/>
      <c r="OAU26" s="163"/>
      <c r="OAV26" s="163"/>
      <c r="OAW26" s="163"/>
      <c r="OAX26" s="163"/>
      <c r="OAY26" s="163"/>
      <c r="OAZ26" s="163"/>
      <c r="OBA26" s="163"/>
      <c r="OBB26" s="163"/>
      <c r="OBC26" s="163"/>
      <c r="OBD26" s="163"/>
      <c r="OBE26" s="163"/>
      <c r="OBF26" s="163"/>
      <c r="OBG26" s="163"/>
      <c r="OBH26" s="163"/>
      <c r="OBI26" s="163"/>
      <c r="OBJ26" s="163"/>
      <c r="OBK26" s="163"/>
      <c r="OBL26" s="163"/>
      <c r="OBM26" s="163"/>
      <c r="OBN26" s="163"/>
      <c r="OBO26" s="163"/>
      <c r="OBP26" s="163"/>
      <c r="OBQ26" s="163"/>
      <c r="OBR26" s="163"/>
      <c r="OBS26" s="163"/>
      <c r="OBT26" s="163"/>
      <c r="OBU26" s="163"/>
      <c r="OBV26" s="163"/>
      <c r="OBW26" s="163"/>
      <c r="OBX26" s="163"/>
      <c r="OBY26" s="163"/>
      <c r="OBZ26" s="163"/>
      <c r="OCA26" s="163"/>
      <c r="OCB26" s="163"/>
      <c r="OCC26" s="163"/>
      <c r="OCD26" s="163"/>
      <c r="OCE26" s="163"/>
      <c r="OCF26" s="163"/>
      <c r="OCG26" s="163"/>
      <c r="OCH26" s="163"/>
      <c r="OCI26" s="163"/>
      <c r="OCJ26" s="163"/>
      <c r="OCK26" s="163"/>
      <c r="OCL26" s="163"/>
      <c r="OCM26" s="163"/>
      <c r="OCN26" s="163"/>
      <c r="OCO26" s="163"/>
      <c r="OCP26" s="163"/>
      <c r="OCQ26" s="163"/>
      <c r="OCR26" s="163"/>
      <c r="OCS26" s="163"/>
      <c r="OCT26" s="163"/>
      <c r="OCU26" s="163"/>
      <c r="OCV26" s="163"/>
      <c r="OCW26" s="163"/>
      <c r="OCX26" s="163"/>
      <c r="OCY26" s="163"/>
      <c r="OCZ26" s="163"/>
      <c r="ODA26" s="163"/>
      <c r="ODB26" s="163"/>
      <c r="ODC26" s="163"/>
      <c r="ODD26" s="163"/>
      <c r="ODE26" s="163"/>
      <c r="ODF26" s="163"/>
      <c r="ODG26" s="163"/>
      <c r="ODH26" s="163"/>
      <c r="ODI26" s="163"/>
      <c r="ODJ26" s="163"/>
      <c r="ODK26" s="163"/>
      <c r="ODL26" s="163"/>
      <c r="ODM26" s="163"/>
      <c r="ODN26" s="163"/>
      <c r="ODO26" s="163"/>
      <c r="ODP26" s="163"/>
      <c r="ODQ26" s="163"/>
      <c r="ODR26" s="163"/>
      <c r="ODS26" s="163"/>
      <c r="ODT26" s="163"/>
      <c r="ODU26" s="163"/>
      <c r="ODV26" s="163"/>
      <c r="ODW26" s="163"/>
      <c r="ODX26" s="163"/>
      <c r="ODY26" s="163"/>
      <c r="ODZ26" s="163"/>
      <c r="OEA26" s="163"/>
      <c r="OEB26" s="163"/>
      <c r="OEC26" s="163"/>
      <c r="OED26" s="163"/>
      <c r="OEE26" s="163"/>
      <c r="OEF26" s="163"/>
      <c r="OEG26" s="163"/>
      <c r="OEH26" s="163"/>
      <c r="OEI26" s="163"/>
      <c r="OEJ26" s="163"/>
      <c r="OEK26" s="163"/>
      <c r="OEL26" s="163"/>
      <c r="OEM26" s="163"/>
      <c r="OEN26" s="163"/>
      <c r="OEO26" s="163"/>
      <c r="OEP26" s="163"/>
      <c r="OEQ26" s="163"/>
      <c r="OER26" s="163"/>
      <c r="OES26" s="163"/>
      <c r="OET26" s="163"/>
      <c r="OEU26" s="163"/>
      <c r="OEV26" s="163"/>
      <c r="OEW26" s="163"/>
      <c r="OEX26" s="163"/>
      <c r="OEY26" s="163"/>
      <c r="OEZ26" s="163"/>
      <c r="OFA26" s="163"/>
      <c r="OFB26" s="163"/>
      <c r="OFC26" s="163"/>
      <c r="OFD26" s="163"/>
      <c r="OFE26" s="163"/>
      <c r="OFF26" s="163"/>
      <c r="OFG26" s="163"/>
      <c r="OFH26" s="163"/>
      <c r="OFI26" s="163"/>
      <c r="OFJ26" s="163"/>
      <c r="OFK26" s="163"/>
      <c r="OFL26" s="163"/>
      <c r="OFM26" s="163"/>
      <c r="OFN26" s="163"/>
      <c r="OFO26" s="163"/>
      <c r="OFP26" s="163"/>
      <c r="OFQ26" s="163"/>
      <c r="OFR26" s="163"/>
      <c r="OFS26" s="163"/>
      <c r="OFT26" s="163"/>
      <c r="OFU26" s="163"/>
      <c r="OFV26" s="163"/>
      <c r="OFW26" s="163"/>
      <c r="OFX26" s="163"/>
      <c r="OFY26" s="163"/>
      <c r="OFZ26" s="163"/>
      <c r="OGA26" s="163"/>
      <c r="OGB26" s="163"/>
      <c r="OGC26" s="163"/>
      <c r="OGD26" s="163"/>
      <c r="OGE26" s="163"/>
      <c r="OGF26" s="163"/>
      <c r="OGG26" s="163"/>
      <c r="OGH26" s="163"/>
      <c r="OGI26" s="163"/>
      <c r="OGJ26" s="163"/>
      <c r="OGK26" s="163"/>
      <c r="OGL26" s="163"/>
      <c r="OGM26" s="163"/>
      <c r="OGN26" s="163"/>
      <c r="OGO26" s="163"/>
      <c r="OGP26" s="163"/>
      <c r="OGQ26" s="163"/>
      <c r="OGR26" s="163"/>
      <c r="OGS26" s="163"/>
      <c r="OGT26" s="163"/>
      <c r="OGU26" s="163"/>
      <c r="OGV26" s="163"/>
      <c r="OGW26" s="163"/>
      <c r="OGX26" s="163"/>
      <c r="OGY26" s="163"/>
      <c r="OGZ26" s="163"/>
      <c r="OHA26" s="163"/>
      <c r="OHB26" s="163"/>
      <c r="OHC26" s="163"/>
      <c r="OHD26" s="163"/>
      <c r="OHE26" s="163"/>
      <c r="OHF26" s="163"/>
      <c r="OHG26" s="163"/>
      <c r="OHH26" s="163"/>
      <c r="OHI26" s="163"/>
      <c r="OHJ26" s="163"/>
      <c r="OHK26" s="163"/>
      <c r="OHL26" s="163"/>
      <c r="OHM26" s="163"/>
      <c r="OHN26" s="163"/>
      <c r="OHO26" s="163"/>
      <c r="OHP26" s="163"/>
      <c r="OHQ26" s="163"/>
      <c r="OHR26" s="163"/>
      <c r="OHS26" s="163"/>
      <c r="OHT26" s="163"/>
      <c r="OHU26" s="163"/>
      <c r="OHV26" s="163"/>
      <c r="OHW26" s="163"/>
      <c r="OHX26" s="163"/>
      <c r="OHY26" s="163"/>
      <c r="OHZ26" s="163"/>
      <c r="OIA26" s="163"/>
      <c r="OIB26" s="163"/>
      <c r="OIC26" s="163"/>
      <c r="OID26" s="163"/>
      <c r="OIE26" s="163"/>
      <c r="OIF26" s="163"/>
      <c r="OIG26" s="163"/>
      <c r="OIH26" s="163"/>
      <c r="OII26" s="163"/>
      <c r="OIJ26" s="163"/>
      <c r="OIK26" s="163"/>
      <c r="OIL26" s="163"/>
      <c r="OIM26" s="163"/>
      <c r="OIN26" s="163"/>
      <c r="OIO26" s="163"/>
      <c r="OIP26" s="163"/>
      <c r="OIQ26" s="163"/>
      <c r="OIR26" s="163"/>
      <c r="OIS26" s="163"/>
      <c r="OIT26" s="163"/>
      <c r="OIU26" s="163"/>
      <c r="OIV26" s="163"/>
      <c r="OIW26" s="163"/>
      <c r="OIX26" s="163"/>
      <c r="OIY26" s="163"/>
      <c r="OIZ26" s="163"/>
      <c r="OJA26" s="163"/>
      <c r="OJB26" s="163"/>
      <c r="OJC26" s="163"/>
      <c r="OJD26" s="163"/>
      <c r="OJE26" s="163"/>
      <c r="OJF26" s="163"/>
      <c r="OJG26" s="163"/>
      <c r="OJH26" s="163"/>
      <c r="OJI26" s="163"/>
      <c r="OJJ26" s="163"/>
      <c r="OJK26" s="163"/>
      <c r="OJL26" s="163"/>
      <c r="OJM26" s="163"/>
      <c r="OJN26" s="163"/>
      <c r="OJO26" s="163"/>
      <c r="OJP26" s="163"/>
      <c r="OJQ26" s="163"/>
      <c r="OJR26" s="163"/>
      <c r="OJS26" s="163"/>
      <c r="OJT26" s="163"/>
      <c r="OJU26" s="163"/>
      <c r="OJV26" s="163"/>
      <c r="OJW26" s="163"/>
      <c r="OJX26" s="163"/>
      <c r="OJY26" s="163"/>
      <c r="OJZ26" s="163"/>
      <c r="OKA26" s="163"/>
      <c r="OKB26" s="163"/>
      <c r="OKC26" s="163"/>
      <c r="OKD26" s="163"/>
      <c r="OKE26" s="163"/>
      <c r="OKF26" s="163"/>
      <c r="OKG26" s="163"/>
      <c r="OKH26" s="163"/>
      <c r="OKI26" s="163"/>
      <c r="OKJ26" s="163"/>
      <c r="OKK26" s="163"/>
      <c r="OKL26" s="163"/>
      <c r="OKM26" s="163"/>
      <c r="OKN26" s="163"/>
      <c r="OKO26" s="163"/>
      <c r="OKP26" s="163"/>
      <c r="OKQ26" s="163"/>
      <c r="OKR26" s="163"/>
      <c r="OKS26" s="163"/>
      <c r="OKT26" s="163"/>
      <c r="OKU26" s="163"/>
      <c r="OKV26" s="163"/>
      <c r="OKW26" s="163"/>
      <c r="OKX26" s="163"/>
      <c r="OKY26" s="163"/>
      <c r="OKZ26" s="163"/>
      <c r="OLA26" s="163"/>
      <c r="OLB26" s="163"/>
      <c r="OLC26" s="163"/>
      <c r="OLD26" s="163"/>
      <c r="OLE26" s="163"/>
      <c r="OLF26" s="163"/>
      <c r="OLG26" s="163"/>
      <c r="OLH26" s="163"/>
      <c r="OLI26" s="163"/>
      <c r="OLJ26" s="163"/>
      <c r="OLK26" s="163"/>
      <c r="OLL26" s="163"/>
      <c r="OLM26" s="163"/>
      <c r="OLN26" s="163"/>
      <c r="OLO26" s="163"/>
      <c r="OLP26" s="163"/>
      <c r="OLQ26" s="163"/>
      <c r="OLR26" s="163"/>
      <c r="OLS26" s="163"/>
      <c r="OLT26" s="163"/>
      <c r="OLU26" s="163"/>
      <c r="OLV26" s="163"/>
      <c r="OLW26" s="163"/>
      <c r="OLX26" s="163"/>
      <c r="OLY26" s="163"/>
      <c r="OLZ26" s="163"/>
      <c r="OMA26" s="163"/>
      <c r="OMB26" s="163"/>
      <c r="OMC26" s="163"/>
      <c r="OMD26" s="163"/>
      <c r="OME26" s="163"/>
      <c r="OMF26" s="163"/>
      <c r="OMG26" s="163"/>
      <c r="OMH26" s="163"/>
      <c r="OMI26" s="163"/>
      <c r="OMJ26" s="163"/>
      <c r="OMK26" s="163"/>
      <c r="OML26" s="163"/>
      <c r="OMM26" s="163"/>
      <c r="OMN26" s="163"/>
      <c r="OMO26" s="163"/>
      <c r="OMP26" s="163"/>
      <c r="OMQ26" s="163"/>
      <c r="OMR26" s="163"/>
      <c r="OMS26" s="163"/>
      <c r="OMT26" s="163"/>
      <c r="OMU26" s="163"/>
      <c r="OMV26" s="163"/>
      <c r="OMW26" s="163"/>
      <c r="OMX26" s="163"/>
      <c r="OMY26" s="163"/>
      <c r="OMZ26" s="163"/>
      <c r="ONA26" s="163"/>
      <c r="ONB26" s="163"/>
      <c r="ONC26" s="163"/>
      <c r="OND26" s="163"/>
      <c r="ONE26" s="163"/>
      <c r="ONF26" s="163"/>
      <c r="ONG26" s="163"/>
      <c r="ONH26" s="163"/>
      <c r="ONI26" s="163"/>
      <c r="ONJ26" s="163"/>
      <c r="ONK26" s="163"/>
      <c r="ONL26" s="163"/>
      <c r="ONM26" s="163"/>
      <c r="ONN26" s="163"/>
      <c r="ONO26" s="163"/>
      <c r="ONP26" s="163"/>
      <c r="ONQ26" s="163"/>
      <c r="ONR26" s="163"/>
      <c r="ONS26" s="163"/>
      <c r="ONT26" s="163"/>
      <c r="ONU26" s="163"/>
      <c r="ONV26" s="163"/>
      <c r="ONW26" s="163"/>
      <c r="ONX26" s="163"/>
      <c r="ONY26" s="163"/>
      <c r="ONZ26" s="163"/>
      <c r="OOA26" s="163"/>
      <c r="OOB26" s="163"/>
      <c r="OOC26" s="163"/>
      <c r="OOD26" s="163"/>
      <c r="OOE26" s="163"/>
      <c r="OOF26" s="163"/>
      <c r="OOG26" s="163"/>
      <c r="OOH26" s="163"/>
      <c r="OOI26" s="163"/>
      <c r="OOJ26" s="163"/>
      <c r="OOK26" s="163"/>
      <c r="OOL26" s="163"/>
      <c r="OOM26" s="163"/>
      <c r="OON26" s="163"/>
      <c r="OOO26" s="163"/>
      <c r="OOP26" s="163"/>
      <c r="OOQ26" s="163"/>
      <c r="OOR26" s="163"/>
      <c r="OOS26" s="163"/>
      <c r="OOT26" s="163"/>
      <c r="OOU26" s="163"/>
      <c r="OOV26" s="163"/>
      <c r="OOW26" s="163"/>
      <c r="OOX26" s="163"/>
      <c r="OOY26" s="163"/>
      <c r="OOZ26" s="163"/>
      <c r="OPA26" s="163"/>
      <c r="OPB26" s="163"/>
      <c r="OPC26" s="163"/>
      <c r="OPD26" s="163"/>
      <c r="OPE26" s="163"/>
      <c r="OPF26" s="163"/>
      <c r="OPG26" s="163"/>
      <c r="OPH26" s="163"/>
      <c r="OPI26" s="163"/>
      <c r="OPJ26" s="163"/>
      <c r="OPK26" s="163"/>
      <c r="OPL26" s="163"/>
      <c r="OPM26" s="163"/>
      <c r="OPN26" s="163"/>
      <c r="OPO26" s="163"/>
      <c r="OPP26" s="163"/>
      <c r="OPQ26" s="163"/>
      <c r="OPR26" s="163"/>
      <c r="OPS26" s="163"/>
      <c r="OPT26" s="163"/>
      <c r="OPU26" s="163"/>
      <c r="OPV26" s="163"/>
      <c r="OPW26" s="163"/>
      <c r="OPX26" s="163"/>
      <c r="OPY26" s="163"/>
      <c r="OPZ26" s="163"/>
      <c r="OQA26" s="163"/>
      <c r="OQB26" s="163"/>
      <c r="OQC26" s="163"/>
      <c r="OQD26" s="163"/>
      <c r="OQE26" s="163"/>
      <c r="OQF26" s="163"/>
      <c r="OQG26" s="163"/>
      <c r="OQH26" s="163"/>
      <c r="OQI26" s="163"/>
      <c r="OQJ26" s="163"/>
      <c r="OQK26" s="163"/>
      <c r="OQL26" s="163"/>
      <c r="OQM26" s="163"/>
      <c r="OQN26" s="163"/>
      <c r="OQO26" s="163"/>
      <c r="OQP26" s="163"/>
      <c r="OQQ26" s="163"/>
      <c r="OQR26" s="163"/>
      <c r="OQS26" s="163"/>
      <c r="OQT26" s="163"/>
      <c r="OQU26" s="163"/>
      <c r="OQV26" s="163"/>
      <c r="OQW26" s="163"/>
      <c r="OQX26" s="163"/>
      <c r="OQY26" s="163"/>
      <c r="OQZ26" s="163"/>
      <c r="ORA26" s="163"/>
      <c r="ORB26" s="163"/>
      <c r="ORC26" s="163"/>
      <c r="ORD26" s="163"/>
      <c r="ORE26" s="163"/>
      <c r="ORF26" s="163"/>
      <c r="ORG26" s="163"/>
      <c r="ORH26" s="163"/>
      <c r="ORI26" s="163"/>
      <c r="ORJ26" s="163"/>
      <c r="ORK26" s="163"/>
      <c r="ORL26" s="163"/>
      <c r="ORM26" s="163"/>
      <c r="ORN26" s="163"/>
      <c r="ORO26" s="163"/>
      <c r="ORP26" s="163"/>
      <c r="ORQ26" s="163"/>
      <c r="ORR26" s="163"/>
      <c r="ORS26" s="163"/>
      <c r="ORT26" s="163"/>
      <c r="ORU26" s="163"/>
      <c r="ORV26" s="163"/>
      <c r="ORW26" s="163"/>
      <c r="ORX26" s="163"/>
      <c r="ORY26" s="163"/>
      <c r="ORZ26" s="163"/>
      <c r="OSA26" s="163"/>
      <c r="OSB26" s="163"/>
      <c r="OSC26" s="163"/>
      <c r="OSD26" s="163"/>
      <c r="OSE26" s="163"/>
      <c r="OSF26" s="163"/>
      <c r="OSG26" s="163"/>
      <c r="OSH26" s="163"/>
      <c r="OSI26" s="163"/>
      <c r="OSJ26" s="163"/>
      <c r="OSK26" s="163"/>
      <c r="OSL26" s="163"/>
      <c r="OSM26" s="163"/>
      <c r="OSN26" s="163"/>
      <c r="OSO26" s="163"/>
      <c r="OSP26" s="163"/>
      <c r="OSQ26" s="163"/>
      <c r="OSR26" s="163"/>
      <c r="OSS26" s="163"/>
      <c r="OST26" s="163"/>
      <c r="OSU26" s="163"/>
      <c r="OSV26" s="163"/>
      <c r="OSW26" s="163"/>
      <c r="OSX26" s="163"/>
      <c r="OSY26" s="163"/>
      <c r="OSZ26" s="163"/>
      <c r="OTA26" s="163"/>
      <c r="OTB26" s="163"/>
      <c r="OTC26" s="163"/>
      <c r="OTD26" s="163"/>
      <c r="OTE26" s="163"/>
      <c r="OTF26" s="163"/>
      <c r="OTG26" s="163"/>
      <c r="OTH26" s="163"/>
      <c r="OTI26" s="163"/>
      <c r="OTJ26" s="163"/>
      <c r="OTK26" s="163"/>
      <c r="OTL26" s="163"/>
      <c r="OTM26" s="163"/>
      <c r="OTN26" s="163"/>
      <c r="OTO26" s="163"/>
      <c r="OTP26" s="163"/>
      <c r="OTQ26" s="163"/>
      <c r="OTR26" s="163"/>
      <c r="OTS26" s="163"/>
      <c r="OTT26" s="163"/>
      <c r="OTU26" s="163"/>
      <c r="OTV26" s="163"/>
      <c r="OTW26" s="163"/>
      <c r="OTX26" s="163"/>
      <c r="OTY26" s="163"/>
      <c r="OTZ26" s="163"/>
      <c r="OUA26" s="163"/>
      <c r="OUB26" s="163"/>
      <c r="OUC26" s="163"/>
      <c r="OUD26" s="163"/>
      <c r="OUE26" s="163"/>
      <c r="OUF26" s="163"/>
      <c r="OUG26" s="163"/>
      <c r="OUH26" s="163"/>
      <c r="OUI26" s="163"/>
      <c r="OUJ26" s="163"/>
      <c r="OUK26" s="163"/>
      <c r="OUL26" s="163"/>
      <c r="OUM26" s="163"/>
      <c r="OUN26" s="163"/>
      <c r="OUO26" s="163"/>
      <c r="OUP26" s="163"/>
      <c r="OUQ26" s="163"/>
      <c r="OUR26" s="163"/>
      <c r="OUS26" s="163"/>
      <c r="OUT26" s="163"/>
      <c r="OUU26" s="163"/>
      <c r="OUV26" s="163"/>
      <c r="OUW26" s="163"/>
      <c r="OUX26" s="163"/>
      <c r="OUY26" s="163"/>
      <c r="OUZ26" s="163"/>
      <c r="OVA26" s="163"/>
      <c r="OVB26" s="163"/>
      <c r="OVC26" s="163"/>
      <c r="OVD26" s="163"/>
      <c r="OVE26" s="163"/>
      <c r="OVF26" s="163"/>
      <c r="OVG26" s="163"/>
      <c r="OVH26" s="163"/>
      <c r="OVI26" s="163"/>
      <c r="OVJ26" s="163"/>
      <c r="OVK26" s="163"/>
      <c r="OVL26" s="163"/>
      <c r="OVM26" s="163"/>
      <c r="OVN26" s="163"/>
      <c r="OVO26" s="163"/>
      <c r="OVP26" s="163"/>
      <c r="OVQ26" s="163"/>
      <c r="OVR26" s="163"/>
      <c r="OVS26" s="163"/>
      <c r="OVT26" s="163"/>
      <c r="OVU26" s="163"/>
      <c r="OVV26" s="163"/>
      <c r="OVW26" s="163"/>
      <c r="OVX26" s="163"/>
      <c r="OVY26" s="163"/>
      <c r="OVZ26" s="163"/>
      <c r="OWA26" s="163"/>
      <c r="OWB26" s="163"/>
      <c r="OWC26" s="163"/>
      <c r="OWD26" s="163"/>
      <c r="OWE26" s="163"/>
      <c r="OWF26" s="163"/>
      <c r="OWG26" s="163"/>
      <c r="OWH26" s="163"/>
      <c r="OWI26" s="163"/>
      <c r="OWJ26" s="163"/>
      <c r="OWK26" s="163"/>
      <c r="OWL26" s="163"/>
      <c r="OWM26" s="163"/>
      <c r="OWN26" s="163"/>
      <c r="OWO26" s="163"/>
      <c r="OWP26" s="163"/>
      <c r="OWQ26" s="163"/>
      <c r="OWR26" s="163"/>
      <c r="OWS26" s="163"/>
      <c r="OWT26" s="163"/>
      <c r="OWU26" s="163"/>
      <c r="OWV26" s="163"/>
      <c r="OWW26" s="163"/>
      <c r="OWX26" s="163"/>
      <c r="OWY26" s="163"/>
      <c r="OWZ26" s="163"/>
      <c r="OXA26" s="163"/>
      <c r="OXB26" s="163"/>
      <c r="OXC26" s="163"/>
      <c r="OXD26" s="163"/>
      <c r="OXE26" s="163"/>
      <c r="OXF26" s="163"/>
      <c r="OXG26" s="163"/>
      <c r="OXH26" s="163"/>
      <c r="OXI26" s="163"/>
      <c r="OXJ26" s="163"/>
      <c r="OXK26" s="163"/>
      <c r="OXL26" s="163"/>
      <c r="OXM26" s="163"/>
      <c r="OXN26" s="163"/>
      <c r="OXO26" s="163"/>
      <c r="OXP26" s="163"/>
      <c r="OXQ26" s="163"/>
      <c r="OXR26" s="163"/>
      <c r="OXS26" s="163"/>
      <c r="OXT26" s="163"/>
      <c r="OXU26" s="163"/>
      <c r="OXV26" s="163"/>
      <c r="OXW26" s="163"/>
      <c r="OXX26" s="163"/>
      <c r="OXY26" s="163"/>
      <c r="OXZ26" s="163"/>
      <c r="OYA26" s="163"/>
      <c r="OYB26" s="163"/>
      <c r="OYC26" s="163"/>
      <c r="OYD26" s="163"/>
      <c r="OYE26" s="163"/>
      <c r="OYF26" s="163"/>
      <c r="OYG26" s="163"/>
      <c r="OYH26" s="163"/>
      <c r="OYI26" s="163"/>
      <c r="OYJ26" s="163"/>
      <c r="OYK26" s="163"/>
      <c r="OYL26" s="163"/>
      <c r="OYM26" s="163"/>
      <c r="OYN26" s="163"/>
      <c r="OYO26" s="163"/>
      <c r="OYP26" s="163"/>
      <c r="OYQ26" s="163"/>
      <c r="OYR26" s="163"/>
      <c r="OYS26" s="163"/>
      <c r="OYT26" s="163"/>
      <c r="OYU26" s="163"/>
      <c r="OYV26" s="163"/>
      <c r="OYW26" s="163"/>
      <c r="OYX26" s="163"/>
      <c r="OYY26" s="163"/>
      <c r="OYZ26" s="163"/>
      <c r="OZA26" s="163"/>
      <c r="OZB26" s="163"/>
      <c r="OZC26" s="163"/>
      <c r="OZD26" s="163"/>
      <c r="OZE26" s="163"/>
      <c r="OZF26" s="163"/>
      <c r="OZG26" s="163"/>
      <c r="OZH26" s="163"/>
      <c r="OZI26" s="163"/>
      <c r="OZJ26" s="163"/>
      <c r="OZK26" s="163"/>
      <c r="OZL26" s="163"/>
      <c r="OZM26" s="163"/>
      <c r="OZN26" s="163"/>
      <c r="OZO26" s="163"/>
      <c r="OZP26" s="163"/>
      <c r="OZQ26" s="163"/>
      <c r="OZR26" s="163"/>
      <c r="OZS26" s="163"/>
      <c r="OZT26" s="163"/>
      <c r="OZU26" s="163"/>
      <c r="OZV26" s="163"/>
      <c r="OZW26" s="163"/>
      <c r="OZX26" s="163"/>
      <c r="OZY26" s="163"/>
      <c r="OZZ26" s="163"/>
      <c r="PAA26" s="163"/>
      <c r="PAB26" s="163"/>
      <c r="PAC26" s="163"/>
      <c r="PAD26" s="163"/>
      <c r="PAE26" s="163"/>
      <c r="PAF26" s="163"/>
      <c r="PAG26" s="163"/>
      <c r="PAH26" s="163"/>
      <c r="PAI26" s="163"/>
      <c r="PAJ26" s="163"/>
      <c r="PAK26" s="163"/>
      <c r="PAL26" s="163"/>
      <c r="PAM26" s="163"/>
      <c r="PAN26" s="163"/>
      <c r="PAO26" s="163"/>
      <c r="PAP26" s="163"/>
      <c r="PAQ26" s="163"/>
      <c r="PAR26" s="163"/>
      <c r="PAS26" s="163"/>
      <c r="PAT26" s="163"/>
      <c r="PAU26" s="163"/>
      <c r="PAV26" s="163"/>
      <c r="PAW26" s="163"/>
      <c r="PAX26" s="163"/>
      <c r="PAY26" s="163"/>
      <c r="PAZ26" s="163"/>
      <c r="PBA26" s="163"/>
      <c r="PBB26" s="163"/>
      <c r="PBC26" s="163"/>
      <c r="PBD26" s="163"/>
      <c r="PBE26" s="163"/>
      <c r="PBF26" s="163"/>
      <c r="PBG26" s="163"/>
      <c r="PBH26" s="163"/>
      <c r="PBI26" s="163"/>
      <c r="PBJ26" s="163"/>
      <c r="PBK26" s="163"/>
      <c r="PBL26" s="163"/>
      <c r="PBM26" s="163"/>
      <c r="PBN26" s="163"/>
      <c r="PBO26" s="163"/>
      <c r="PBP26" s="163"/>
      <c r="PBQ26" s="163"/>
      <c r="PBR26" s="163"/>
      <c r="PBS26" s="163"/>
      <c r="PBT26" s="163"/>
      <c r="PBU26" s="163"/>
      <c r="PBV26" s="163"/>
      <c r="PBW26" s="163"/>
      <c r="PBX26" s="163"/>
      <c r="PBY26" s="163"/>
      <c r="PBZ26" s="163"/>
      <c r="PCA26" s="163"/>
      <c r="PCB26" s="163"/>
      <c r="PCC26" s="163"/>
      <c r="PCD26" s="163"/>
      <c r="PCE26" s="163"/>
      <c r="PCF26" s="163"/>
      <c r="PCG26" s="163"/>
      <c r="PCH26" s="163"/>
      <c r="PCI26" s="163"/>
      <c r="PCJ26" s="163"/>
      <c r="PCK26" s="163"/>
      <c r="PCL26" s="163"/>
      <c r="PCM26" s="163"/>
      <c r="PCN26" s="163"/>
      <c r="PCO26" s="163"/>
      <c r="PCP26" s="163"/>
      <c r="PCQ26" s="163"/>
      <c r="PCR26" s="163"/>
      <c r="PCS26" s="163"/>
      <c r="PCT26" s="163"/>
      <c r="PCU26" s="163"/>
      <c r="PCV26" s="163"/>
      <c r="PCW26" s="163"/>
      <c r="PCX26" s="163"/>
      <c r="PCY26" s="163"/>
      <c r="PCZ26" s="163"/>
      <c r="PDA26" s="163"/>
      <c r="PDB26" s="163"/>
      <c r="PDC26" s="163"/>
      <c r="PDD26" s="163"/>
      <c r="PDE26" s="163"/>
      <c r="PDF26" s="163"/>
      <c r="PDG26" s="163"/>
      <c r="PDH26" s="163"/>
      <c r="PDI26" s="163"/>
      <c r="PDJ26" s="163"/>
      <c r="PDK26" s="163"/>
      <c r="PDL26" s="163"/>
      <c r="PDM26" s="163"/>
      <c r="PDN26" s="163"/>
      <c r="PDO26" s="163"/>
      <c r="PDP26" s="163"/>
      <c r="PDQ26" s="163"/>
      <c r="PDR26" s="163"/>
      <c r="PDS26" s="163"/>
      <c r="PDT26" s="163"/>
      <c r="PDU26" s="163"/>
      <c r="PDV26" s="163"/>
      <c r="PDW26" s="163"/>
      <c r="PDX26" s="163"/>
      <c r="PDY26" s="163"/>
      <c r="PDZ26" s="163"/>
      <c r="PEA26" s="163"/>
      <c r="PEB26" s="163"/>
      <c r="PEC26" s="163"/>
      <c r="PED26" s="163"/>
      <c r="PEE26" s="163"/>
      <c r="PEF26" s="163"/>
      <c r="PEG26" s="163"/>
      <c r="PEH26" s="163"/>
      <c r="PEI26" s="163"/>
      <c r="PEJ26" s="163"/>
      <c r="PEK26" s="163"/>
      <c r="PEL26" s="163"/>
      <c r="PEM26" s="163"/>
      <c r="PEN26" s="163"/>
      <c r="PEO26" s="163"/>
      <c r="PEP26" s="163"/>
      <c r="PEQ26" s="163"/>
      <c r="PER26" s="163"/>
      <c r="PES26" s="163"/>
      <c r="PET26" s="163"/>
      <c r="PEU26" s="163"/>
      <c r="PEV26" s="163"/>
      <c r="PEW26" s="163"/>
      <c r="PEX26" s="163"/>
      <c r="PEY26" s="163"/>
      <c r="PEZ26" s="163"/>
      <c r="PFA26" s="163"/>
      <c r="PFB26" s="163"/>
      <c r="PFC26" s="163"/>
      <c r="PFD26" s="163"/>
      <c r="PFE26" s="163"/>
      <c r="PFF26" s="163"/>
      <c r="PFG26" s="163"/>
      <c r="PFH26" s="163"/>
      <c r="PFI26" s="163"/>
      <c r="PFJ26" s="163"/>
      <c r="PFK26" s="163"/>
      <c r="PFL26" s="163"/>
      <c r="PFM26" s="163"/>
      <c r="PFN26" s="163"/>
      <c r="PFO26" s="163"/>
      <c r="PFP26" s="163"/>
      <c r="PFQ26" s="163"/>
      <c r="PFR26" s="163"/>
      <c r="PFS26" s="163"/>
      <c r="PFT26" s="163"/>
      <c r="PFU26" s="163"/>
      <c r="PFV26" s="163"/>
      <c r="PFW26" s="163"/>
      <c r="PFX26" s="163"/>
      <c r="PFY26" s="163"/>
      <c r="PFZ26" s="163"/>
      <c r="PGA26" s="163"/>
      <c r="PGB26" s="163"/>
      <c r="PGC26" s="163"/>
      <c r="PGD26" s="163"/>
      <c r="PGE26" s="163"/>
      <c r="PGF26" s="163"/>
      <c r="PGG26" s="163"/>
      <c r="PGH26" s="163"/>
      <c r="PGI26" s="163"/>
      <c r="PGJ26" s="163"/>
      <c r="PGK26" s="163"/>
      <c r="PGL26" s="163"/>
      <c r="PGM26" s="163"/>
      <c r="PGN26" s="163"/>
      <c r="PGO26" s="163"/>
      <c r="PGP26" s="163"/>
      <c r="PGQ26" s="163"/>
      <c r="PGR26" s="163"/>
      <c r="PGS26" s="163"/>
      <c r="PGT26" s="163"/>
      <c r="PGU26" s="163"/>
      <c r="PGV26" s="163"/>
      <c r="PGW26" s="163"/>
      <c r="PGX26" s="163"/>
      <c r="PGY26" s="163"/>
      <c r="PGZ26" s="163"/>
      <c r="PHA26" s="163"/>
      <c r="PHB26" s="163"/>
      <c r="PHC26" s="163"/>
      <c r="PHD26" s="163"/>
      <c r="PHE26" s="163"/>
      <c r="PHF26" s="163"/>
      <c r="PHG26" s="163"/>
      <c r="PHH26" s="163"/>
      <c r="PHI26" s="163"/>
      <c r="PHJ26" s="163"/>
      <c r="PHK26" s="163"/>
      <c r="PHL26" s="163"/>
      <c r="PHM26" s="163"/>
      <c r="PHN26" s="163"/>
      <c r="PHO26" s="163"/>
      <c r="PHP26" s="163"/>
      <c r="PHQ26" s="163"/>
      <c r="PHR26" s="163"/>
      <c r="PHS26" s="163"/>
      <c r="PHT26" s="163"/>
      <c r="PHU26" s="163"/>
      <c r="PHV26" s="163"/>
      <c r="PHW26" s="163"/>
      <c r="PHX26" s="163"/>
      <c r="PHY26" s="163"/>
      <c r="PHZ26" s="163"/>
      <c r="PIA26" s="163"/>
      <c r="PIB26" s="163"/>
      <c r="PIC26" s="163"/>
      <c r="PID26" s="163"/>
      <c r="PIE26" s="163"/>
      <c r="PIF26" s="163"/>
      <c r="PIG26" s="163"/>
      <c r="PIH26" s="163"/>
      <c r="PII26" s="163"/>
      <c r="PIJ26" s="163"/>
      <c r="PIK26" s="163"/>
      <c r="PIL26" s="163"/>
      <c r="PIM26" s="163"/>
      <c r="PIN26" s="163"/>
      <c r="PIO26" s="163"/>
      <c r="PIP26" s="163"/>
      <c r="PIQ26" s="163"/>
      <c r="PIR26" s="163"/>
      <c r="PIS26" s="163"/>
      <c r="PIT26" s="163"/>
      <c r="PIU26" s="163"/>
      <c r="PIV26" s="163"/>
      <c r="PIW26" s="163"/>
      <c r="PIX26" s="163"/>
      <c r="PIY26" s="163"/>
      <c r="PIZ26" s="163"/>
      <c r="PJA26" s="163"/>
      <c r="PJB26" s="163"/>
      <c r="PJC26" s="163"/>
      <c r="PJD26" s="163"/>
      <c r="PJE26" s="163"/>
      <c r="PJF26" s="163"/>
      <c r="PJG26" s="163"/>
      <c r="PJH26" s="163"/>
      <c r="PJI26" s="163"/>
      <c r="PJJ26" s="163"/>
      <c r="PJK26" s="163"/>
      <c r="PJL26" s="163"/>
      <c r="PJM26" s="163"/>
      <c r="PJN26" s="163"/>
      <c r="PJO26" s="163"/>
      <c r="PJP26" s="163"/>
      <c r="PJQ26" s="163"/>
      <c r="PJR26" s="163"/>
      <c r="PJS26" s="163"/>
      <c r="PJT26" s="163"/>
      <c r="PJU26" s="163"/>
      <c r="PJV26" s="163"/>
      <c r="PJW26" s="163"/>
      <c r="PJX26" s="163"/>
      <c r="PJY26" s="163"/>
      <c r="PJZ26" s="163"/>
      <c r="PKA26" s="163"/>
      <c r="PKB26" s="163"/>
      <c r="PKC26" s="163"/>
      <c r="PKD26" s="163"/>
      <c r="PKE26" s="163"/>
      <c r="PKF26" s="163"/>
      <c r="PKG26" s="163"/>
      <c r="PKH26" s="163"/>
      <c r="PKI26" s="163"/>
      <c r="PKJ26" s="163"/>
      <c r="PKK26" s="163"/>
      <c r="PKL26" s="163"/>
      <c r="PKM26" s="163"/>
      <c r="PKN26" s="163"/>
      <c r="PKO26" s="163"/>
      <c r="PKP26" s="163"/>
      <c r="PKQ26" s="163"/>
      <c r="PKR26" s="163"/>
      <c r="PKS26" s="163"/>
      <c r="PKT26" s="163"/>
      <c r="PKU26" s="163"/>
      <c r="PKV26" s="163"/>
      <c r="PKW26" s="163"/>
      <c r="PKX26" s="163"/>
      <c r="PKY26" s="163"/>
      <c r="PKZ26" s="163"/>
      <c r="PLA26" s="163"/>
      <c r="PLB26" s="163"/>
      <c r="PLC26" s="163"/>
      <c r="PLD26" s="163"/>
      <c r="PLE26" s="163"/>
      <c r="PLF26" s="163"/>
      <c r="PLG26" s="163"/>
      <c r="PLH26" s="163"/>
      <c r="PLI26" s="163"/>
      <c r="PLJ26" s="163"/>
      <c r="PLK26" s="163"/>
      <c r="PLL26" s="163"/>
      <c r="PLM26" s="163"/>
      <c r="PLN26" s="163"/>
      <c r="PLO26" s="163"/>
      <c r="PLP26" s="163"/>
      <c r="PLQ26" s="163"/>
      <c r="PLR26" s="163"/>
      <c r="PLS26" s="163"/>
      <c r="PLT26" s="163"/>
      <c r="PLU26" s="163"/>
      <c r="PLV26" s="163"/>
      <c r="PLW26" s="163"/>
      <c r="PLX26" s="163"/>
      <c r="PLY26" s="163"/>
      <c r="PLZ26" s="163"/>
      <c r="PMA26" s="163"/>
      <c r="PMB26" s="163"/>
      <c r="PMC26" s="163"/>
      <c r="PMD26" s="163"/>
      <c r="PME26" s="163"/>
      <c r="PMF26" s="163"/>
      <c r="PMG26" s="163"/>
      <c r="PMH26" s="163"/>
      <c r="PMI26" s="163"/>
      <c r="PMJ26" s="163"/>
      <c r="PMK26" s="163"/>
      <c r="PML26" s="163"/>
      <c r="PMM26" s="163"/>
      <c r="PMN26" s="163"/>
      <c r="PMO26" s="163"/>
      <c r="PMP26" s="163"/>
      <c r="PMQ26" s="163"/>
      <c r="PMR26" s="163"/>
      <c r="PMS26" s="163"/>
      <c r="PMT26" s="163"/>
      <c r="PMU26" s="163"/>
      <c r="PMV26" s="163"/>
      <c r="PMW26" s="163"/>
      <c r="PMX26" s="163"/>
      <c r="PMY26" s="163"/>
      <c r="PMZ26" s="163"/>
      <c r="PNA26" s="163"/>
      <c r="PNB26" s="163"/>
      <c r="PNC26" s="163"/>
      <c r="PND26" s="163"/>
      <c r="PNE26" s="163"/>
      <c r="PNF26" s="163"/>
      <c r="PNG26" s="163"/>
      <c r="PNH26" s="163"/>
      <c r="PNI26" s="163"/>
      <c r="PNJ26" s="163"/>
      <c r="PNK26" s="163"/>
      <c r="PNL26" s="163"/>
      <c r="PNM26" s="163"/>
      <c r="PNN26" s="163"/>
      <c r="PNO26" s="163"/>
      <c r="PNP26" s="163"/>
      <c r="PNQ26" s="163"/>
      <c r="PNR26" s="163"/>
      <c r="PNS26" s="163"/>
      <c r="PNT26" s="163"/>
      <c r="PNU26" s="163"/>
      <c r="PNV26" s="163"/>
      <c r="PNW26" s="163"/>
      <c r="PNX26" s="163"/>
      <c r="PNY26" s="163"/>
      <c r="PNZ26" s="163"/>
      <c r="POA26" s="163"/>
      <c r="POB26" s="163"/>
      <c r="POC26" s="163"/>
      <c r="POD26" s="163"/>
      <c r="POE26" s="163"/>
      <c r="POF26" s="163"/>
      <c r="POG26" s="163"/>
      <c r="POH26" s="163"/>
      <c r="POI26" s="163"/>
      <c r="POJ26" s="163"/>
      <c r="POK26" s="163"/>
      <c r="POL26" s="163"/>
      <c r="POM26" s="163"/>
      <c r="PON26" s="163"/>
      <c r="POO26" s="163"/>
      <c r="POP26" s="163"/>
      <c r="POQ26" s="163"/>
      <c r="POR26" s="163"/>
      <c r="POS26" s="163"/>
      <c r="POT26" s="163"/>
      <c r="POU26" s="163"/>
      <c r="POV26" s="163"/>
      <c r="POW26" s="163"/>
      <c r="POX26" s="163"/>
      <c r="POY26" s="163"/>
      <c r="POZ26" s="163"/>
      <c r="PPA26" s="163"/>
      <c r="PPB26" s="163"/>
      <c r="PPC26" s="163"/>
      <c r="PPD26" s="163"/>
      <c r="PPE26" s="163"/>
      <c r="PPF26" s="163"/>
      <c r="PPG26" s="163"/>
      <c r="PPH26" s="163"/>
      <c r="PPI26" s="163"/>
      <c r="PPJ26" s="163"/>
      <c r="PPK26" s="163"/>
      <c r="PPL26" s="163"/>
      <c r="PPM26" s="163"/>
      <c r="PPN26" s="163"/>
      <c r="PPO26" s="163"/>
      <c r="PPP26" s="163"/>
      <c r="PPQ26" s="163"/>
      <c r="PPR26" s="163"/>
      <c r="PPS26" s="163"/>
      <c r="PPT26" s="163"/>
      <c r="PPU26" s="163"/>
      <c r="PPV26" s="163"/>
      <c r="PPW26" s="163"/>
      <c r="PPX26" s="163"/>
      <c r="PPY26" s="163"/>
      <c r="PPZ26" s="163"/>
      <c r="PQA26" s="163"/>
      <c r="PQB26" s="163"/>
      <c r="PQC26" s="163"/>
      <c r="PQD26" s="163"/>
      <c r="PQE26" s="163"/>
      <c r="PQF26" s="163"/>
      <c r="PQG26" s="163"/>
      <c r="PQH26" s="163"/>
      <c r="PQI26" s="163"/>
      <c r="PQJ26" s="163"/>
      <c r="PQK26" s="163"/>
      <c r="PQL26" s="163"/>
      <c r="PQM26" s="163"/>
      <c r="PQN26" s="163"/>
      <c r="PQO26" s="163"/>
      <c r="PQP26" s="163"/>
      <c r="PQQ26" s="163"/>
      <c r="PQR26" s="163"/>
      <c r="PQS26" s="163"/>
      <c r="PQT26" s="163"/>
      <c r="PQU26" s="163"/>
      <c r="PQV26" s="163"/>
      <c r="PQW26" s="163"/>
      <c r="PQX26" s="163"/>
      <c r="PQY26" s="163"/>
      <c r="PQZ26" s="163"/>
      <c r="PRA26" s="163"/>
      <c r="PRB26" s="163"/>
      <c r="PRC26" s="163"/>
      <c r="PRD26" s="163"/>
      <c r="PRE26" s="163"/>
      <c r="PRF26" s="163"/>
      <c r="PRG26" s="163"/>
      <c r="PRH26" s="163"/>
      <c r="PRI26" s="163"/>
      <c r="PRJ26" s="163"/>
      <c r="PRK26" s="163"/>
      <c r="PRL26" s="163"/>
      <c r="PRM26" s="163"/>
      <c r="PRN26" s="163"/>
      <c r="PRO26" s="163"/>
      <c r="PRP26" s="163"/>
      <c r="PRQ26" s="163"/>
      <c r="PRR26" s="163"/>
      <c r="PRS26" s="163"/>
      <c r="PRT26" s="163"/>
      <c r="PRU26" s="163"/>
      <c r="PRV26" s="163"/>
      <c r="PRW26" s="163"/>
      <c r="PRX26" s="163"/>
      <c r="PRY26" s="163"/>
      <c r="PRZ26" s="163"/>
      <c r="PSA26" s="163"/>
      <c r="PSB26" s="163"/>
      <c r="PSC26" s="163"/>
      <c r="PSD26" s="163"/>
      <c r="PSE26" s="163"/>
      <c r="PSF26" s="163"/>
      <c r="PSG26" s="163"/>
      <c r="PSH26" s="163"/>
      <c r="PSI26" s="163"/>
      <c r="PSJ26" s="163"/>
      <c r="PSK26" s="163"/>
      <c r="PSL26" s="163"/>
      <c r="PSM26" s="163"/>
      <c r="PSN26" s="163"/>
      <c r="PSO26" s="163"/>
      <c r="PSP26" s="163"/>
      <c r="PSQ26" s="163"/>
      <c r="PSR26" s="163"/>
      <c r="PSS26" s="163"/>
      <c r="PST26" s="163"/>
      <c r="PSU26" s="163"/>
      <c r="PSV26" s="163"/>
      <c r="PSW26" s="163"/>
      <c r="PSX26" s="163"/>
      <c r="PSY26" s="163"/>
      <c r="PSZ26" s="163"/>
      <c r="PTA26" s="163"/>
      <c r="PTB26" s="163"/>
      <c r="PTC26" s="163"/>
      <c r="PTD26" s="163"/>
      <c r="PTE26" s="163"/>
      <c r="PTF26" s="163"/>
      <c r="PTG26" s="163"/>
      <c r="PTH26" s="163"/>
      <c r="PTI26" s="163"/>
      <c r="PTJ26" s="163"/>
      <c r="PTK26" s="163"/>
      <c r="PTL26" s="163"/>
      <c r="PTM26" s="163"/>
      <c r="PTN26" s="163"/>
      <c r="PTO26" s="163"/>
      <c r="PTP26" s="163"/>
      <c r="PTQ26" s="163"/>
      <c r="PTR26" s="163"/>
      <c r="PTS26" s="163"/>
      <c r="PTT26" s="163"/>
      <c r="PTU26" s="163"/>
      <c r="PTV26" s="163"/>
      <c r="PTW26" s="163"/>
      <c r="PTX26" s="163"/>
      <c r="PTY26" s="163"/>
      <c r="PTZ26" s="163"/>
      <c r="PUA26" s="163"/>
      <c r="PUB26" s="163"/>
      <c r="PUC26" s="163"/>
      <c r="PUD26" s="163"/>
      <c r="PUE26" s="163"/>
      <c r="PUF26" s="163"/>
      <c r="PUG26" s="163"/>
      <c r="PUH26" s="163"/>
      <c r="PUI26" s="163"/>
      <c r="PUJ26" s="163"/>
      <c r="PUK26" s="163"/>
      <c r="PUL26" s="163"/>
      <c r="PUM26" s="163"/>
      <c r="PUN26" s="163"/>
      <c r="PUO26" s="163"/>
      <c r="PUP26" s="163"/>
      <c r="PUQ26" s="163"/>
      <c r="PUR26" s="163"/>
      <c r="PUS26" s="163"/>
      <c r="PUT26" s="163"/>
      <c r="PUU26" s="163"/>
      <c r="PUV26" s="163"/>
      <c r="PUW26" s="163"/>
      <c r="PUX26" s="163"/>
      <c r="PUY26" s="163"/>
      <c r="PUZ26" s="163"/>
      <c r="PVA26" s="163"/>
      <c r="PVB26" s="163"/>
      <c r="PVC26" s="163"/>
      <c r="PVD26" s="163"/>
      <c r="PVE26" s="163"/>
      <c r="PVF26" s="163"/>
      <c r="PVG26" s="163"/>
      <c r="PVH26" s="163"/>
      <c r="PVI26" s="163"/>
      <c r="PVJ26" s="163"/>
      <c r="PVK26" s="163"/>
      <c r="PVL26" s="163"/>
      <c r="PVM26" s="163"/>
      <c r="PVN26" s="163"/>
      <c r="PVO26" s="163"/>
      <c r="PVP26" s="163"/>
      <c r="PVQ26" s="163"/>
      <c r="PVR26" s="163"/>
      <c r="PVS26" s="163"/>
      <c r="PVT26" s="163"/>
      <c r="PVU26" s="163"/>
      <c r="PVV26" s="163"/>
      <c r="PVW26" s="163"/>
      <c r="PVX26" s="163"/>
      <c r="PVY26" s="163"/>
      <c r="PVZ26" s="163"/>
      <c r="PWA26" s="163"/>
      <c r="PWB26" s="163"/>
      <c r="PWC26" s="163"/>
      <c r="PWD26" s="163"/>
      <c r="PWE26" s="163"/>
      <c r="PWF26" s="163"/>
      <c r="PWG26" s="163"/>
      <c r="PWH26" s="163"/>
      <c r="PWI26" s="163"/>
      <c r="PWJ26" s="163"/>
      <c r="PWK26" s="163"/>
      <c r="PWL26" s="163"/>
      <c r="PWM26" s="163"/>
      <c r="PWN26" s="163"/>
      <c r="PWO26" s="163"/>
      <c r="PWP26" s="163"/>
      <c r="PWQ26" s="163"/>
      <c r="PWR26" s="163"/>
      <c r="PWS26" s="163"/>
      <c r="PWT26" s="163"/>
      <c r="PWU26" s="163"/>
      <c r="PWV26" s="163"/>
      <c r="PWW26" s="163"/>
      <c r="PWX26" s="163"/>
      <c r="PWY26" s="163"/>
      <c r="PWZ26" s="163"/>
      <c r="PXA26" s="163"/>
      <c r="PXB26" s="163"/>
      <c r="PXC26" s="163"/>
      <c r="PXD26" s="163"/>
      <c r="PXE26" s="163"/>
      <c r="PXF26" s="163"/>
      <c r="PXG26" s="163"/>
      <c r="PXH26" s="163"/>
      <c r="PXI26" s="163"/>
      <c r="PXJ26" s="163"/>
      <c r="PXK26" s="163"/>
      <c r="PXL26" s="163"/>
      <c r="PXM26" s="163"/>
      <c r="PXN26" s="163"/>
      <c r="PXO26" s="163"/>
      <c r="PXP26" s="163"/>
      <c r="PXQ26" s="163"/>
      <c r="PXR26" s="163"/>
      <c r="PXS26" s="163"/>
      <c r="PXT26" s="163"/>
      <c r="PXU26" s="163"/>
      <c r="PXV26" s="163"/>
      <c r="PXW26" s="163"/>
      <c r="PXX26" s="163"/>
      <c r="PXY26" s="163"/>
      <c r="PXZ26" s="163"/>
      <c r="PYA26" s="163"/>
      <c r="PYB26" s="163"/>
      <c r="PYC26" s="163"/>
      <c r="PYD26" s="163"/>
      <c r="PYE26" s="163"/>
      <c r="PYF26" s="163"/>
      <c r="PYG26" s="163"/>
      <c r="PYH26" s="163"/>
      <c r="PYI26" s="163"/>
      <c r="PYJ26" s="163"/>
      <c r="PYK26" s="163"/>
      <c r="PYL26" s="163"/>
      <c r="PYM26" s="163"/>
      <c r="PYN26" s="163"/>
      <c r="PYO26" s="163"/>
      <c r="PYP26" s="163"/>
      <c r="PYQ26" s="163"/>
      <c r="PYR26" s="163"/>
      <c r="PYS26" s="163"/>
      <c r="PYT26" s="163"/>
      <c r="PYU26" s="163"/>
      <c r="PYV26" s="163"/>
      <c r="PYW26" s="163"/>
      <c r="PYX26" s="163"/>
      <c r="PYY26" s="163"/>
      <c r="PYZ26" s="163"/>
      <c r="PZA26" s="163"/>
      <c r="PZB26" s="163"/>
      <c r="PZC26" s="163"/>
      <c r="PZD26" s="163"/>
      <c r="PZE26" s="163"/>
      <c r="PZF26" s="163"/>
      <c r="PZG26" s="163"/>
      <c r="PZH26" s="163"/>
      <c r="PZI26" s="163"/>
      <c r="PZJ26" s="163"/>
      <c r="PZK26" s="163"/>
      <c r="PZL26" s="163"/>
      <c r="PZM26" s="163"/>
      <c r="PZN26" s="163"/>
      <c r="PZO26" s="163"/>
      <c r="PZP26" s="163"/>
      <c r="PZQ26" s="163"/>
      <c r="PZR26" s="163"/>
      <c r="PZS26" s="163"/>
      <c r="PZT26" s="163"/>
      <c r="PZU26" s="163"/>
      <c r="PZV26" s="163"/>
      <c r="PZW26" s="163"/>
      <c r="PZX26" s="163"/>
      <c r="PZY26" s="163"/>
      <c r="PZZ26" s="163"/>
      <c r="QAA26" s="163"/>
      <c r="QAB26" s="163"/>
      <c r="QAC26" s="163"/>
      <c r="QAD26" s="163"/>
      <c r="QAE26" s="163"/>
      <c r="QAF26" s="163"/>
      <c r="QAG26" s="163"/>
      <c r="QAH26" s="163"/>
      <c r="QAI26" s="163"/>
      <c r="QAJ26" s="163"/>
      <c r="QAK26" s="163"/>
      <c r="QAL26" s="163"/>
      <c r="QAM26" s="163"/>
      <c r="QAN26" s="163"/>
      <c r="QAO26" s="163"/>
      <c r="QAP26" s="163"/>
      <c r="QAQ26" s="163"/>
      <c r="QAR26" s="163"/>
      <c r="QAS26" s="163"/>
      <c r="QAT26" s="163"/>
      <c r="QAU26" s="163"/>
      <c r="QAV26" s="163"/>
      <c r="QAW26" s="163"/>
      <c r="QAX26" s="163"/>
      <c r="QAY26" s="163"/>
      <c r="QAZ26" s="163"/>
      <c r="QBA26" s="163"/>
      <c r="QBB26" s="163"/>
      <c r="QBC26" s="163"/>
      <c r="QBD26" s="163"/>
      <c r="QBE26" s="163"/>
      <c r="QBF26" s="163"/>
      <c r="QBG26" s="163"/>
      <c r="QBH26" s="163"/>
      <c r="QBI26" s="163"/>
      <c r="QBJ26" s="163"/>
      <c r="QBK26" s="163"/>
      <c r="QBL26" s="163"/>
      <c r="QBM26" s="163"/>
      <c r="QBN26" s="163"/>
      <c r="QBO26" s="163"/>
      <c r="QBP26" s="163"/>
      <c r="QBQ26" s="163"/>
      <c r="QBR26" s="163"/>
      <c r="QBS26" s="163"/>
      <c r="QBT26" s="163"/>
      <c r="QBU26" s="163"/>
      <c r="QBV26" s="163"/>
      <c r="QBW26" s="163"/>
      <c r="QBX26" s="163"/>
      <c r="QBY26" s="163"/>
      <c r="QBZ26" s="163"/>
      <c r="QCA26" s="163"/>
      <c r="QCB26" s="163"/>
      <c r="QCC26" s="163"/>
      <c r="QCD26" s="163"/>
      <c r="QCE26" s="163"/>
      <c r="QCF26" s="163"/>
      <c r="QCG26" s="163"/>
      <c r="QCH26" s="163"/>
      <c r="QCI26" s="163"/>
      <c r="QCJ26" s="163"/>
      <c r="QCK26" s="163"/>
      <c r="QCL26" s="163"/>
      <c r="QCM26" s="163"/>
      <c r="QCN26" s="163"/>
      <c r="QCO26" s="163"/>
      <c r="QCP26" s="163"/>
      <c r="QCQ26" s="163"/>
      <c r="QCR26" s="163"/>
      <c r="QCS26" s="163"/>
      <c r="QCT26" s="163"/>
      <c r="QCU26" s="163"/>
      <c r="QCV26" s="163"/>
      <c r="QCW26" s="163"/>
      <c r="QCX26" s="163"/>
      <c r="QCY26" s="163"/>
      <c r="QCZ26" s="163"/>
      <c r="QDA26" s="163"/>
      <c r="QDB26" s="163"/>
      <c r="QDC26" s="163"/>
      <c r="QDD26" s="163"/>
      <c r="QDE26" s="163"/>
      <c r="QDF26" s="163"/>
      <c r="QDG26" s="163"/>
      <c r="QDH26" s="163"/>
      <c r="QDI26" s="163"/>
      <c r="QDJ26" s="163"/>
      <c r="QDK26" s="163"/>
      <c r="QDL26" s="163"/>
      <c r="QDM26" s="163"/>
      <c r="QDN26" s="163"/>
      <c r="QDO26" s="163"/>
      <c r="QDP26" s="163"/>
      <c r="QDQ26" s="163"/>
      <c r="QDR26" s="163"/>
      <c r="QDS26" s="163"/>
      <c r="QDT26" s="163"/>
      <c r="QDU26" s="163"/>
      <c r="QDV26" s="163"/>
      <c r="QDW26" s="163"/>
      <c r="QDX26" s="163"/>
      <c r="QDY26" s="163"/>
      <c r="QDZ26" s="163"/>
      <c r="QEA26" s="163"/>
      <c r="QEB26" s="163"/>
      <c r="QEC26" s="163"/>
      <c r="QED26" s="163"/>
      <c r="QEE26" s="163"/>
      <c r="QEF26" s="163"/>
      <c r="QEG26" s="163"/>
      <c r="QEH26" s="163"/>
      <c r="QEI26" s="163"/>
      <c r="QEJ26" s="163"/>
      <c r="QEK26" s="163"/>
      <c r="QEL26" s="163"/>
      <c r="QEM26" s="163"/>
      <c r="QEN26" s="163"/>
      <c r="QEO26" s="163"/>
      <c r="QEP26" s="163"/>
      <c r="QEQ26" s="163"/>
      <c r="QER26" s="163"/>
      <c r="QES26" s="163"/>
      <c r="QET26" s="163"/>
      <c r="QEU26" s="163"/>
      <c r="QEV26" s="163"/>
      <c r="QEW26" s="163"/>
      <c r="QEX26" s="163"/>
      <c r="QEY26" s="163"/>
      <c r="QEZ26" s="163"/>
      <c r="QFA26" s="163"/>
      <c r="QFB26" s="163"/>
      <c r="QFC26" s="163"/>
      <c r="QFD26" s="163"/>
      <c r="QFE26" s="163"/>
      <c r="QFF26" s="163"/>
      <c r="QFG26" s="163"/>
      <c r="QFH26" s="163"/>
      <c r="QFI26" s="163"/>
      <c r="QFJ26" s="163"/>
      <c r="QFK26" s="163"/>
      <c r="QFL26" s="163"/>
      <c r="QFM26" s="163"/>
      <c r="QFN26" s="163"/>
      <c r="QFO26" s="163"/>
      <c r="QFP26" s="163"/>
      <c r="QFQ26" s="163"/>
      <c r="QFR26" s="163"/>
      <c r="QFS26" s="163"/>
      <c r="QFT26" s="163"/>
      <c r="QFU26" s="163"/>
      <c r="QFV26" s="163"/>
      <c r="QFW26" s="163"/>
      <c r="QFX26" s="163"/>
      <c r="QFY26" s="163"/>
      <c r="QFZ26" s="163"/>
      <c r="QGA26" s="163"/>
      <c r="QGB26" s="163"/>
      <c r="QGC26" s="163"/>
      <c r="QGD26" s="163"/>
      <c r="QGE26" s="163"/>
      <c r="QGF26" s="163"/>
      <c r="QGG26" s="163"/>
      <c r="QGH26" s="163"/>
      <c r="QGI26" s="163"/>
      <c r="QGJ26" s="163"/>
      <c r="QGK26" s="163"/>
      <c r="QGL26" s="163"/>
      <c r="QGM26" s="163"/>
      <c r="QGN26" s="163"/>
      <c r="QGO26" s="163"/>
      <c r="QGP26" s="163"/>
      <c r="QGQ26" s="163"/>
      <c r="QGR26" s="163"/>
      <c r="QGS26" s="163"/>
      <c r="QGT26" s="163"/>
      <c r="QGU26" s="163"/>
      <c r="QGV26" s="163"/>
      <c r="QGW26" s="163"/>
      <c r="QGX26" s="163"/>
      <c r="QGY26" s="163"/>
      <c r="QGZ26" s="163"/>
      <c r="QHA26" s="163"/>
      <c r="QHB26" s="163"/>
      <c r="QHC26" s="163"/>
      <c r="QHD26" s="163"/>
      <c r="QHE26" s="163"/>
      <c r="QHF26" s="163"/>
      <c r="QHG26" s="163"/>
      <c r="QHH26" s="163"/>
      <c r="QHI26" s="163"/>
      <c r="QHJ26" s="163"/>
      <c r="QHK26" s="163"/>
      <c r="QHL26" s="163"/>
      <c r="QHM26" s="163"/>
      <c r="QHN26" s="163"/>
      <c r="QHO26" s="163"/>
      <c r="QHP26" s="163"/>
      <c r="QHQ26" s="163"/>
      <c r="QHR26" s="163"/>
      <c r="QHS26" s="163"/>
      <c r="QHT26" s="163"/>
      <c r="QHU26" s="163"/>
      <c r="QHV26" s="163"/>
      <c r="QHW26" s="163"/>
      <c r="QHX26" s="163"/>
      <c r="QHY26" s="163"/>
      <c r="QHZ26" s="163"/>
      <c r="QIA26" s="163"/>
      <c r="QIB26" s="163"/>
      <c r="QIC26" s="163"/>
      <c r="QID26" s="163"/>
      <c r="QIE26" s="163"/>
      <c r="QIF26" s="163"/>
      <c r="QIG26" s="163"/>
      <c r="QIH26" s="163"/>
      <c r="QII26" s="163"/>
      <c r="QIJ26" s="163"/>
      <c r="QIK26" s="163"/>
      <c r="QIL26" s="163"/>
      <c r="QIM26" s="163"/>
      <c r="QIN26" s="163"/>
      <c r="QIO26" s="163"/>
      <c r="QIP26" s="163"/>
      <c r="QIQ26" s="163"/>
      <c r="QIR26" s="163"/>
      <c r="QIS26" s="163"/>
      <c r="QIT26" s="163"/>
      <c r="QIU26" s="163"/>
      <c r="QIV26" s="163"/>
      <c r="QIW26" s="163"/>
      <c r="QIX26" s="163"/>
      <c r="QIY26" s="163"/>
      <c r="QIZ26" s="163"/>
      <c r="QJA26" s="163"/>
      <c r="QJB26" s="163"/>
      <c r="QJC26" s="163"/>
      <c r="QJD26" s="163"/>
      <c r="QJE26" s="163"/>
      <c r="QJF26" s="163"/>
      <c r="QJG26" s="163"/>
      <c r="QJH26" s="163"/>
      <c r="QJI26" s="163"/>
      <c r="QJJ26" s="163"/>
      <c r="QJK26" s="163"/>
      <c r="QJL26" s="163"/>
      <c r="QJM26" s="163"/>
      <c r="QJN26" s="163"/>
      <c r="QJO26" s="163"/>
      <c r="QJP26" s="163"/>
      <c r="QJQ26" s="163"/>
      <c r="QJR26" s="163"/>
      <c r="QJS26" s="163"/>
      <c r="QJT26" s="163"/>
      <c r="QJU26" s="163"/>
      <c r="QJV26" s="163"/>
      <c r="QJW26" s="163"/>
      <c r="QJX26" s="163"/>
      <c r="QJY26" s="163"/>
      <c r="QJZ26" s="163"/>
      <c r="QKA26" s="163"/>
      <c r="QKB26" s="163"/>
      <c r="QKC26" s="163"/>
      <c r="QKD26" s="163"/>
      <c r="QKE26" s="163"/>
      <c r="QKF26" s="163"/>
      <c r="QKG26" s="163"/>
      <c r="QKH26" s="163"/>
      <c r="QKI26" s="163"/>
      <c r="QKJ26" s="163"/>
      <c r="QKK26" s="163"/>
      <c r="QKL26" s="163"/>
      <c r="QKM26" s="163"/>
      <c r="QKN26" s="163"/>
      <c r="QKO26" s="163"/>
      <c r="QKP26" s="163"/>
      <c r="QKQ26" s="163"/>
      <c r="QKR26" s="163"/>
      <c r="QKS26" s="163"/>
      <c r="QKT26" s="163"/>
      <c r="QKU26" s="163"/>
      <c r="QKV26" s="163"/>
      <c r="QKW26" s="163"/>
      <c r="QKX26" s="163"/>
      <c r="QKY26" s="163"/>
      <c r="QKZ26" s="163"/>
      <c r="QLA26" s="163"/>
      <c r="QLB26" s="163"/>
      <c r="QLC26" s="163"/>
      <c r="QLD26" s="163"/>
      <c r="QLE26" s="163"/>
      <c r="QLF26" s="163"/>
      <c r="QLG26" s="163"/>
      <c r="QLH26" s="163"/>
      <c r="QLI26" s="163"/>
      <c r="QLJ26" s="163"/>
      <c r="QLK26" s="163"/>
      <c r="QLL26" s="163"/>
      <c r="QLM26" s="163"/>
      <c r="QLN26" s="163"/>
      <c r="QLO26" s="163"/>
      <c r="QLP26" s="163"/>
      <c r="QLQ26" s="163"/>
      <c r="QLR26" s="163"/>
      <c r="QLS26" s="163"/>
      <c r="QLT26" s="163"/>
      <c r="QLU26" s="163"/>
      <c r="QLV26" s="163"/>
      <c r="QLW26" s="163"/>
      <c r="QLX26" s="163"/>
      <c r="QLY26" s="163"/>
      <c r="QLZ26" s="163"/>
      <c r="QMA26" s="163"/>
      <c r="QMB26" s="163"/>
      <c r="QMC26" s="163"/>
      <c r="QMD26" s="163"/>
      <c r="QME26" s="163"/>
      <c r="QMF26" s="163"/>
      <c r="QMG26" s="163"/>
      <c r="QMH26" s="163"/>
      <c r="QMI26" s="163"/>
      <c r="QMJ26" s="163"/>
      <c r="QMK26" s="163"/>
      <c r="QML26" s="163"/>
      <c r="QMM26" s="163"/>
      <c r="QMN26" s="163"/>
      <c r="QMO26" s="163"/>
      <c r="QMP26" s="163"/>
      <c r="QMQ26" s="163"/>
      <c r="QMR26" s="163"/>
      <c r="QMS26" s="163"/>
      <c r="QMT26" s="163"/>
      <c r="QMU26" s="163"/>
      <c r="QMV26" s="163"/>
      <c r="QMW26" s="163"/>
      <c r="QMX26" s="163"/>
      <c r="QMY26" s="163"/>
      <c r="QMZ26" s="163"/>
      <c r="QNA26" s="163"/>
      <c r="QNB26" s="163"/>
      <c r="QNC26" s="163"/>
      <c r="QND26" s="163"/>
      <c r="QNE26" s="163"/>
      <c r="QNF26" s="163"/>
      <c r="QNG26" s="163"/>
      <c r="QNH26" s="163"/>
      <c r="QNI26" s="163"/>
      <c r="QNJ26" s="163"/>
      <c r="QNK26" s="163"/>
      <c r="QNL26" s="163"/>
      <c r="QNM26" s="163"/>
      <c r="QNN26" s="163"/>
      <c r="QNO26" s="163"/>
      <c r="QNP26" s="163"/>
      <c r="QNQ26" s="163"/>
      <c r="QNR26" s="163"/>
      <c r="QNS26" s="163"/>
      <c r="QNT26" s="163"/>
      <c r="QNU26" s="163"/>
      <c r="QNV26" s="163"/>
      <c r="QNW26" s="163"/>
      <c r="QNX26" s="163"/>
      <c r="QNY26" s="163"/>
      <c r="QNZ26" s="163"/>
      <c r="QOA26" s="163"/>
      <c r="QOB26" s="163"/>
      <c r="QOC26" s="163"/>
      <c r="QOD26" s="163"/>
      <c r="QOE26" s="163"/>
      <c r="QOF26" s="163"/>
      <c r="QOG26" s="163"/>
      <c r="QOH26" s="163"/>
      <c r="QOI26" s="163"/>
      <c r="QOJ26" s="163"/>
      <c r="QOK26" s="163"/>
      <c r="QOL26" s="163"/>
      <c r="QOM26" s="163"/>
      <c r="QON26" s="163"/>
      <c r="QOO26" s="163"/>
      <c r="QOP26" s="163"/>
      <c r="QOQ26" s="163"/>
      <c r="QOR26" s="163"/>
      <c r="QOS26" s="163"/>
      <c r="QOT26" s="163"/>
      <c r="QOU26" s="163"/>
      <c r="QOV26" s="163"/>
      <c r="QOW26" s="163"/>
      <c r="QOX26" s="163"/>
      <c r="QOY26" s="163"/>
      <c r="QOZ26" s="163"/>
      <c r="QPA26" s="163"/>
      <c r="QPB26" s="163"/>
      <c r="QPC26" s="163"/>
      <c r="QPD26" s="163"/>
      <c r="QPE26" s="163"/>
      <c r="QPF26" s="163"/>
      <c r="QPG26" s="163"/>
      <c r="QPH26" s="163"/>
      <c r="QPI26" s="163"/>
      <c r="QPJ26" s="163"/>
      <c r="QPK26" s="163"/>
      <c r="QPL26" s="163"/>
      <c r="QPM26" s="163"/>
      <c r="QPN26" s="163"/>
      <c r="QPO26" s="163"/>
      <c r="QPP26" s="163"/>
      <c r="QPQ26" s="163"/>
      <c r="QPR26" s="163"/>
      <c r="QPS26" s="163"/>
      <c r="QPT26" s="163"/>
      <c r="QPU26" s="163"/>
      <c r="QPV26" s="163"/>
      <c r="QPW26" s="163"/>
      <c r="QPX26" s="163"/>
      <c r="QPY26" s="163"/>
      <c r="QPZ26" s="163"/>
      <c r="QQA26" s="163"/>
      <c r="QQB26" s="163"/>
      <c r="QQC26" s="163"/>
      <c r="QQD26" s="163"/>
      <c r="QQE26" s="163"/>
      <c r="QQF26" s="163"/>
      <c r="QQG26" s="163"/>
      <c r="QQH26" s="163"/>
      <c r="QQI26" s="163"/>
      <c r="QQJ26" s="163"/>
      <c r="QQK26" s="163"/>
      <c r="QQL26" s="163"/>
      <c r="QQM26" s="163"/>
      <c r="QQN26" s="163"/>
      <c r="QQO26" s="163"/>
      <c r="QQP26" s="163"/>
      <c r="QQQ26" s="163"/>
      <c r="QQR26" s="163"/>
      <c r="QQS26" s="163"/>
      <c r="QQT26" s="163"/>
      <c r="QQU26" s="163"/>
      <c r="QQV26" s="163"/>
      <c r="QQW26" s="163"/>
      <c r="QQX26" s="163"/>
      <c r="QQY26" s="163"/>
      <c r="QQZ26" s="163"/>
      <c r="QRA26" s="163"/>
      <c r="QRB26" s="163"/>
      <c r="QRC26" s="163"/>
      <c r="QRD26" s="163"/>
      <c r="QRE26" s="163"/>
      <c r="QRF26" s="163"/>
      <c r="QRG26" s="163"/>
      <c r="QRH26" s="163"/>
      <c r="QRI26" s="163"/>
      <c r="QRJ26" s="163"/>
      <c r="QRK26" s="163"/>
      <c r="QRL26" s="163"/>
      <c r="QRM26" s="163"/>
      <c r="QRN26" s="163"/>
      <c r="QRO26" s="163"/>
      <c r="QRP26" s="163"/>
      <c r="QRQ26" s="163"/>
      <c r="QRR26" s="163"/>
      <c r="QRS26" s="163"/>
      <c r="QRT26" s="163"/>
      <c r="QRU26" s="163"/>
      <c r="QRV26" s="163"/>
      <c r="QRW26" s="163"/>
      <c r="QRX26" s="163"/>
      <c r="QRY26" s="163"/>
      <c r="QRZ26" s="163"/>
      <c r="QSA26" s="163"/>
      <c r="QSB26" s="163"/>
      <c r="QSC26" s="163"/>
      <c r="QSD26" s="163"/>
      <c r="QSE26" s="163"/>
      <c r="QSF26" s="163"/>
      <c r="QSG26" s="163"/>
      <c r="QSH26" s="163"/>
      <c r="QSI26" s="163"/>
      <c r="QSJ26" s="163"/>
      <c r="QSK26" s="163"/>
      <c r="QSL26" s="163"/>
      <c r="QSM26" s="163"/>
      <c r="QSN26" s="163"/>
      <c r="QSO26" s="163"/>
      <c r="QSP26" s="163"/>
      <c r="QSQ26" s="163"/>
      <c r="QSR26" s="163"/>
      <c r="QSS26" s="163"/>
      <c r="QST26" s="163"/>
      <c r="QSU26" s="163"/>
      <c r="QSV26" s="163"/>
      <c r="QSW26" s="163"/>
      <c r="QSX26" s="163"/>
      <c r="QSY26" s="163"/>
      <c r="QSZ26" s="163"/>
      <c r="QTA26" s="163"/>
      <c r="QTB26" s="163"/>
      <c r="QTC26" s="163"/>
      <c r="QTD26" s="163"/>
      <c r="QTE26" s="163"/>
      <c r="QTF26" s="163"/>
      <c r="QTG26" s="163"/>
      <c r="QTH26" s="163"/>
      <c r="QTI26" s="163"/>
      <c r="QTJ26" s="163"/>
      <c r="QTK26" s="163"/>
      <c r="QTL26" s="163"/>
      <c r="QTM26" s="163"/>
      <c r="QTN26" s="163"/>
      <c r="QTO26" s="163"/>
      <c r="QTP26" s="163"/>
      <c r="QTQ26" s="163"/>
      <c r="QTR26" s="163"/>
      <c r="QTS26" s="163"/>
      <c r="QTT26" s="163"/>
      <c r="QTU26" s="163"/>
      <c r="QTV26" s="163"/>
      <c r="QTW26" s="163"/>
      <c r="QTX26" s="163"/>
      <c r="QTY26" s="163"/>
      <c r="QTZ26" s="163"/>
      <c r="QUA26" s="163"/>
      <c r="QUB26" s="163"/>
      <c r="QUC26" s="163"/>
      <c r="QUD26" s="163"/>
      <c r="QUE26" s="163"/>
      <c r="QUF26" s="163"/>
      <c r="QUG26" s="163"/>
      <c r="QUH26" s="163"/>
      <c r="QUI26" s="163"/>
      <c r="QUJ26" s="163"/>
      <c r="QUK26" s="163"/>
      <c r="QUL26" s="163"/>
      <c r="QUM26" s="163"/>
      <c r="QUN26" s="163"/>
      <c r="QUO26" s="163"/>
      <c r="QUP26" s="163"/>
      <c r="QUQ26" s="163"/>
      <c r="QUR26" s="163"/>
      <c r="QUS26" s="163"/>
      <c r="QUT26" s="163"/>
      <c r="QUU26" s="163"/>
      <c r="QUV26" s="163"/>
      <c r="QUW26" s="163"/>
      <c r="QUX26" s="163"/>
      <c r="QUY26" s="163"/>
      <c r="QUZ26" s="163"/>
      <c r="QVA26" s="163"/>
      <c r="QVB26" s="163"/>
      <c r="QVC26" s="163"/>
      <c r="QVD26" s="163"/>
      <c r="QVE26" s="163"/>
      <c r="QVF26" s="163"/>
      <c r="QVG26" s="163"/>
      <c r="QVH26" s="163"/>
      <c r="QVI26" s="163"/>
      <c r="QVJ26" s="163"/>
      <c r="QVK26" s="163"/>
      <c r="QVL26" s="163"/>
      <c r="QVM26" s="163"/>
      <c r="QVN26" s="163"/>
      <c r="QVO26" s="163"/>
      <c r="QVP26" s="163"/>
      <c r="QVQ26" s="163"/>
      <c r="QVR26" s="163"/>
      <c r="QVS26" s="163"/>
      <c r="QVT26" s="163"/>
      <c r="QVU26" s="163"/>
      <c r="QVV26" s="163"/>
      <c r="QVW26" s="163"/>
      <c r="QVX26" s="163"/>
      <c r="QVY26" s="163"/>
      <c r="QVZ26" s="163"/>
      <c r="QWA26" s="163"/>
      <c r="QWB26" s="163"/>
      <c r="QWC26" s="163"/>
      <c r="QWD26" s="163"/>
      <c r="QWE26" s="163"/>
      <c r="QWF26" s="163"/>
      <c r="QWG26" s="163"/>
      <c r="QWH26" s="163"/>
      <c r="QWI26" s="163"/>
      <c r="QWJ26" s="163"/>
      <c r="QWK26" s="163"/>
      <c r="QWL26" s="163"/>
      <c r="QWM26" s="163"/>
      <c r="QWN26" s="163"/>
      <c r="QWO26" s="163"/>
      <c r="QWP26" s="163"/>
      <c r="QWQ26" s="163"/>
      <c r="QWR26" s="163"/>
      <c r="QWS26" s="163"/>
      <c r="QWT26" s="163"/>
      <c r="QWU26" s="163"/>
      <c r="QWV26" s="163"/>
      <c r="QWW26" s="163"/>
      <c r="QWX26" s="163"/>
      <c r="QWY26" s="163"/>
      <c r="QWZ26" s="163"/>
      <c r="QXA26" s="163"/>
      <c r="QXB26" s="163"/>
      <c r="QXC26" s="163"/>
      <c r="QXD26" s="163"/>
      <c r="QXE26" s="163"/>
      <c r="QXF26" s="163"/>
      <c r="QXG26" s="163"/>
      <c r="QXH26" s="163"/>
      <c r="QXI26" s="163"/>
      <c r="QXJ26" s="163"/>
      <c r="QXK26" s="163"/>
      <c r="QXL26" s="163"/>
      <c r="QXM26" s="163"/>
      <c r="QXN26" s="163"/>
      <c r="QXO26" s="163"/>
      <c r="QXP26" s="163"/>
      <c r="QXQ26" s="163"/>
      <c r="QXR26" s="163"/>
      <c r="QXS26" s="163"/>
      <c r="QXT26" s="163"/>
      <c r="QXU26" s="163"/>
      <c r="QXV26" s="163"/>
      <c r="QXW26" s="163"/>
      <c r="QXX26" s="163"/>
      <c r="QXY26" s="163"/>
      <c r="QXZ26" s="163"/>
      <c r="QYA26" s="163"/>
      <c r="QYB26" s="163"/>
      <c r="QYC26" s="163"/>
      <c r="QYD26" s="163"/>
      <c r="QYE26" s="163"/>
      <c r="QYF26" s="163"/>
      <c r="QYG26" s="163"/>
      <c r="QYH26" s="163"/>
      <c r="QYI26" s="163"/>
      <c r="QYJ26" s="163"/>
      <c r="QYK26" s="163"/>
      <c r="QYL26" s="163"/>
      <c r="QYM26" s="163"/>
      <c r="QYN26" s="163"/>
      <c r="QYO26" s="163"/>
      <c r="QYP26" s="163"/>
      <c r="QYQ26" s="163"/>
      <c r="QYR26" s="163"/>
      <c r="QYS26" s="163"/>
      <c r="QYT26" s="163"/>
      <c r="QYU26" s="163"/>
      <c r="QYV26" s="163"/>
      <c r="QYW26" s="163"/>
      <c r="QYX26" s="163"/>
      <c r="QYY26" s="163"/>
      <c r="QYZ26" s="163"/>
      <c r="QZA26" s="163"/>
      <c r="QZB26" s="163"/>
      <c r="QZC26" s="163"/>
      <c r="QZD26" s="163"/>
      <c r="QZE26" s="163"/>
      <c r="QZF26" s="163"/>
      <c r="QZG26" s="163"/>
      <c r="QZH26" s="163"/>
      <c r="QZI26" s="163"/>
      <c r="QZJ26" s="163"/>
      <c r="QZK26" s="163"/>
      <c r="QZL26" s="163"/>
      <c r="QZM26" s="163"/>
      <c r="QZN26" s="163"/>
      <c r="QZO26" s="163"/>
      <c r="QZP26" s="163"/>
      <c r="QZQ26" s="163"/>
      <c r="QZR26" s="163"/>
      <c r="QZS26" s="163"/>
      <c r="QZT26" s="163"/>
      <c r="QZU26" s="163"/>
      <c r="QZV26" s="163"/>
      <c r="QZW26" s="163"/>
      <c r="QZX26" s="163"/>
      <c r="QZY26" s="163"/>
      <c r="QZZ26" s="163"/>
      <c r="RAA26" s="163"/>
      <c r="RAB26" s="163"/>
      <c r="RAC26" s="163"/>
      <c r="RAD26" s="163"/>
      <c r="RAE26" s="163"/>
      <c r="RAF26" s="163"/>
      <c r="RAG26" s="163"/>
      <c r="RAH26" s="163"/>
      <c r="RAI26" s="163"/>
      <c r="RAJ26" s="163"/>
      <c r="RAK26" s="163"/>
      <c r="RAL26" s="163"/>
      <c r="RAM26" s="163"/>
      <c r="RAN26" s="163"/>
      <c r="RAO26" s="163"/>
      <c r="RAP26" s="163"/>
      <c r="RAQ26" s="163"/>
      <c r="RAR26" s="163"/>
      <c r="RAS26" s="163"/>
      <c r="RAT26" s="163"/>
      <c r="RAU26" s="163"/>
      <c r="RAV26" s="163"/>
      <c r="RAW26" s="163"/>
      <c r="RAX26" s="163"/>
      <c r="RAY26" s="163"/>
      <c r="RAZ26" s="163"/>
      <c r="RBA26" s="163"/>
      <c r="RBB26" s="163"/>
      <c r="RBC26" s="163"/>
      <c r="RBD26" s="163"/>
      <c r="RBE26" s="163"/>
      <c r="RBF26" s="163"/>
      <c r="RBG26" s="163"/>
      <c r="RBH26" s="163"/>
      <c r="RBI26" s="163"/>
      <c r="RBJ26" s="163"/>
      <c r="RBK26" s="163"/>
      <c r="RBL26" s="163"/>
      <c r="RBM26" s="163"/>
      <c r="RBN26" s="163"/>
      <c r="RBO26" s="163"/>
      <c r="RBP26" s="163"/>
      <c r="RBQ26" s="163"/>
      <c r="RBR26" s="163"/>
      <c r="RBS26" s="163"/>
      <c r="RBT26" s="163"/>
      <c r="RBU26" s="163"/>
      <c r="RBV26" s="163"/>
      <c r="RBW26" s="163"/>
      <c r="RBX26" s="163"/>
      <c r="RBY26" s="163"/>
      <c r="RBZ26" s="163"/>
      <c r="RCA26" s="163"/>
      <c r="RCB26" s="163"/>
      <c r="RCC26" s="163"/>
      <c r="RCD26" s="163"/>
      <c r="RCE26" s="163"/>
      <c r="RCF26" s="163"/>
      <c r="RCG26" s="163"/>
      <c r="RCH26" s="163"/>
      <c r="RCI26" s="163"/>
      <c r="RCJ26" s="163"/>
      <c r="RCK26" s="163"/>
      <c r="RCL26" s="163"/>
      <c r="RCM26" s="163"/>
      <c r="RCN26" s="163"/>
      <c r="RCO26" s="163"/>
      <c r="RCP26" s="163"/>
      <c r="RCQ26" s="163"/>
      <c r="RCR26" s="163"/>
      <c r="RCS26" s="163"/>
      <c r="RCT26" s="163"/>
      <c r="RCU26" s="163"/>
      <c r="RCV26" s="163"/>
      <c r="RCW26" s="163"/>
      <c r="RCX26" s="163"/>
      <c r="RCY26" s="163"/>
      <c r="RCZ26" s="163"/>
      <c r="RDA26" s="163"/>
      <c r="RDB26" s="163"/>
      <c r="RDC26" s="163"/>
      <c r="RDD26" s="163"/>
      <c r="RDE26" s="163"/>
      <c r="RDF26" s="163"/>
      <c r="RDG26" s="163"/>
      <c r="RDH26" s="163"/>
      <c r="RDI26" s="163"/>
      <c r="RDJ26" s="163"/>
      <c r="RDK26" s="163"/>
      <c r="RDL26" s="163"/>
      <c r="RDM26" s="163"/>
      <c r="RDN26" s="163"/>
      <c r="RDO26" s="163"/>
      <c r="RDP26" s="163"/>
      <c r="RDQ26" s="163"/>
      <c r="RDR26" s="163"/>
      <c r="RDS26" s="163"/>
      <c r="RDT26" s="163"/>
      <c r="RDU26" s="163"/>
      <c r="RDV26" s="163"/>
      <c r="RDW26" s="163"/>
      <c r="RDX26" s="163"/>
      <c r="RDY26" s="163"/>
      <c r="RDZ26" s="163"/>
      <c r="REA26" s="163"/>
      <c r="REB26" s="163"/>
      <c r="REC26" s="163"/>
      <c r="RED26" s="163"/>
      <c r="REE26" s="163"/>
      <c r="REF26" s="163"/>
      <c r="REG26" s="163"/>
      <c r="REH26" s="163"/>
      <c r="REI26" s="163"/>
      <c r="REJ26" s="163"/>
      <c r="REK26" s="163"/>
      <c r="REL26" s="163"/>
      <c r="REM26" s="163"/>
      <c r="REN26" s="163"/>
      <c r="REO26" s="163"/>
      <c r="REP26" s="163"/>
      <c r="REQ26" s="163"/>
      <c r="RER26" s="163"/>
      <c r="RES26" s="163"/>
      <c r="RET26" s="163"/>
      <c r="REU26" s="163"/>
      <c r="REV26" s="163"/>
      <c r="REW26" s="163"/>
      <c r="REX26" s="163"/>
      <c r="REY26" s="163"/>
      <c r="REZ26" s="163"/>
      <c r="RFA26" s="163"/>
      <c r="RFB26" s="163"/>
      <c r="RFC26" s="163"/>
      <c r="RFD26" s="163"/>
      <c r="RFE26" s="163"/>
      <c r="RFF26" s="163"/>
      <c r="RFG26" s="163"/>
      <c r="RFH26" s="163"/>
      <c r="RFI26" s="163"/>
      <c r="RFJ26" s="163"/>
      <c r="RFK26" s="163"/>
      <c r="RFL26" s="163"/>
      <c r="RFM26" s="163"/>
      <c r="RFN26" s="163"/>
      <c r="RFO26" s="163"/>
      <c r="RFP26" s="163"/>
      <c r="RFQ26" s="163"/>
      <c r="RFR26" s="163"/>
      <c r="RFS26" s="163"/>
      <c r="RFT26" s="163"/>
      <c r="RFU26" s="163"/>
      <c r="RFV26" s="163"/>
      <c r="RFW26" s="163"/>
      <c r="RFX26" s="163"/>
      <c r="RFY26" s="163"/>
      <c r="RFZ26" s="163"/>
      <c r="RGA26" s="163"/>
      <c r="RGB26" s="163"/>
      <c r="RGC26" s="163"/>
      <c r="RGD26" s="163"/>
      <c r="RGE26" s="163"/>
      <c r="RGF26" s="163"/>
      <c r="RGG26" s="163"/>
      <c r="RGH26" s="163"/>
      <c r="RGI26" s="163"/>
      <c r="RGJ26" s="163"/>
      <c r="RGK26" s="163"/>
      <c r="RGL26" s="163"/>
      <c r="RGM26" s="163"/>
      <c r="RGN26" s="163"/>
      <c r="RGO26" s="163"/>
      <c r="RGP26" s="163"/>
      <c r="RGQ26" s="163"/>
      <c r="RGR26" s="163"/>
      <c r="RGS26" s="163"/>
      <c r="RGT26" s="163"/>
      <c r="RGU26" s="163"/>
      <c r="RGV26" s="163"/>
      <c r="RGW26" s="163"/>
      <c r="RGX26" s="163"/>
      <c r="RGY26" s="163"/>
      <c r="RGZ26" s="163"/>
      <c r="RHA26" s="163"/>
      <c r="RHB26" s="163"/>
      <c r="RHC26" s="163"/>
      <c r="RHD26" s="163"/>
      <c r="RHE26" s="163"/>
      <c r="RHF26" s="163"/>
      <c r="RHG26" s="163"/>
      <c r="RHH26" s="163"/>
      <c r="RHI26" s="163"/>
      <c r="RHJ26" s="163"/>
      <c r="RHK26" s="163"/>
      <c r="RHL26" s="163"/>
      <c r="RHM26" s="163"/>
      <c r="RHN26" s="163"/>
      <c r="RHO26" s="163"/>
      <c r="RHP26" s="163"/>
      <c r="RHQ26" s="163"/>
      <c r="RHR26" s="163"/>
      <c r="RHS26" s="163"/>
      <c r="RHT26" s="163"/>
      <c r="RHU26" s="163"/>
      <c r="RHV26" s="163"/>
      <c r="RHW26" s="163"/>
      <c r="RHX26" s="163"/>
      <c r="RHY26" s="163"/>
      <c r="RHZ26" s="163"/>
      <c r="RIA26" s="163"/>
      <c r="RIB26" s="163"/>
      <c r="RIC26" s="163"/>
      <c r="RID26" s="163"/>
      <c r="RIE26" s="163"/>
      <c r="RIF26" s="163"/>
      <c r="RIG26" s="163"/>
      <c r="RIH26" s="163"/>
      <c r="RII26" s="163"/>
      <c r="RIJ26" s="163"/>
      <c r="RIK26" s="163"/>
      <c r="RIL26" s="163"/>
      <c r="RIM26" s="163"/>
      <c r="RIN26" s="163"/>
      <c r="RIO26" s="163"/>
      <c r="RIP26" s="163"/>
      <c r="RIQ26" s="163"/>
      <c r="RIR26" s="163"/>
      <c r="RIS26" s="163"/>
      <c r="RIT26" s="163"/>
      <c r="RIU26" s="163"/>
      <c r="RIV26" s="163"/>
      <c r="RIW26" s="163"/>
      <c r="RIX26" s="163"/>
      <c r="RIY26" s="163"/>
      <c r="RIZ26" s="163"/>
      <c r="RJA26" s="163"/>
      <c r="RJB26" s="163"/>
      <c r="RJC26" s="163"/>
      <c r="RJD26" s="163"/>
      <c r="RJE26" s="163"/>
      <c r="RJF26" s="163"/>
      <c r="RJG26" s="163"/>
      <c r="RJH26" s="163"/>
      <c r="RJI26" s="163"/>
      <c r="RJJ26" s="163"/>
      <c r="RJK26" s="163"/>
      <c r="RJL26" s="163"/>
      <c r="RJM26" s="163"/>
      <c r="RJN26" s="163"/>
      <c r="RJO26" s="163"/>
      <c r="RJP26" s="163"/>
      <c r="RJQ26" s="163"/>
      <c r="RJR26" s="163"/>
      <c r="RJS26" s="163"/>
      <c r="RJT26" s="163"/>
      <c r="RJU26" s="163"/>
      <c r="RJV26" s="163"/>
      <c r="RJW26" s="163"/>
      <c r="RJX26" s="163"/>
      <c r="RJY26" s="163"/>
      <c r="RJZ26" s="163"/>
      <c r="RKA26" s="163"/>
      <c r="RKB26" s="163"/>
      <c r="RKC26" s="163"/>
      <c r="RKD26" s="163"/>
      <c r="RKE26" s="163"/>
      <c r="RKF26" s="163"/>
      <c r="RKG26" s="163"/>
      <c r="RKH26" s="163"/>
      <c r="RKI26" s="163"/>
      <c r="RKJ26" s="163"/>
      <c r="RKK26" s="163"/>
      <c r="RKL26" s="163"/>
      <c r="RKM26" s="163"/>
      <c r="RKN26" s="163"/>
      <c r="RKO26" s="163"/>
      <c r="RKP26" s="163"/>
      <c r="RKQ26" s="163"/>
      <c r="RKR26" s="163"/>
      <c r="RKS26" s="163"/>
      <c r="RKT26" s="163"/>
      <c r="RKU26" s="163"/>
      <c r="RKV26" s="163"/>
      <c r="RKW26" s="163"/>
      <c r="RKX26" s="163"/>
      <c r="RKY26" s="163"/>
      <c r="RKZ26" s="163"/>
      <c r="RLA26" s="163"/>
      <c r="RLB26" s="163"/>
      <c r="RLC26" s="163"/>
      <c r="RLD26" s="163"/>
      <c r="RLE26" s="163"/>
      <c r="RLF26" s="163"/>
      <c r="RLG26" s="163"/>
      <c r="RLH26" s="163"/>
      <c r="RLI26" s="163"/>
      <c r="RLJ26" s="163"/>
      <c r="RLK26" s="163"/>
      <c r="RLL26" s="163"/>
      <c r="RLM26" s="163"/>
      <c r="RLN26" s="163"/>
      <c r="RLO26" s="163"/>
      <c r="RLP26" s="163"/>
      <c r="RLQ26" s="163"/>
      <c r="RLR26" s="163"/>
      <c r="RLS26" s="163"/>
      <c r="RLT26" s="163"/>
      <c r="RLU26" s="163"/>
      <c r="RLV26" s="163"/>
      <c r="RLW26" s="163"/>
      <c r="RLX26" s="163"/>
      <c r="RLY26" s="163"/>
      <c r="RLZ26" s="163"/>
      <c r="RMA26" s="163"/>
      <c r="RMB26" s="163"/>
      <c r="RMC26" s="163"/>
      <c r="RMD26" s="163"/>
      <c r="RME26" s="163"/>
      <c r="RMF26" s="163"/>
      <c r="RMG26" s="163"/>
      <c r="RMH26" s="163"/>
      <c r="RMI26" s="163"/>
      <c r="RMJ26" s="163"/>
      <c r="RMK26" s="163"/>
      <c r="RML26" s="163"/>
      <c r="RMM26" s="163"/>
      <c r="RMN26" s="163"/>
      <c r="RMO26" s="163"/>
      <c r="RMP26" s="163"/>
      <c r="RMQ26" s="163"/>
      <c r="RMR26" s="163"/>
      <c r="RMS26" s="163"/>
      <c r="RMT26" s="163"/>
      <c r="RMU26" s="163"/>
      <c r="RMV26" s="163"/>
      <c r="RMW26" s="163"/>
      <c r="RMX26" s="163"/>
      <c r="RMY26" s="163"/>
      <c r="RMZ26" s="163"/>
      <c r="RNA26" s="163"/>
      <c r="RNB26" s="163"/>
      <c r="RNC26" s="163"/>
      <c r="RND26" s="163"/>
      <c r="RNE26" s="163"/>
      <c r="RNF26" s="163"/>
      <c r="RNG26" s="163"/>
      <c r="RNH26" s="163"/>
      <c r="RNI26" s="163"/>
      <c r="RNJ26" s="163"/>
      <c r="RNK26" s="163"/>
      <c r="RNL26" s="163"/>
      <c r="RNM26" s="163"/>
      <c r="RNN26" s="163"/>
      <c r="RNO26" s="163"/>
      <c r="RNP26" s="163"/>
      <c r="RNQ26" s="163"/>
      <c r="RNR26" s="163"/>
      <c r="RNS26" s="163"/>
      <c r="RNT26" s="163"/>
      <c r="RNU26" s="163"/>
      <c r="RNV26" s="163"/>
      <c r="RNW26" s="163"/>
      <c r="RNX26" s="163"/>
      <c r="RNY26" s="163"/>
      <c r="RNZ26" s="163"/>
      <c r="ROA26" s="163"/>
      <c r="ROB26" s="163"/>
      <c r="ROC26" s="163"/>
      <c r="ROD26" s="163"/>
      <c r="ROE26" s="163"/>
      <c r="ROF26" s="163"/>
      <c r="ROG26" s="163"/>
      <c r="ROH26" s="163"/>
      <c r="ROI26" s="163"/>
      <c r="ROJ26" s="163"/>
      <c r="ROK26" s="163"/>
      <c r="ROL26" s="163"/>
      <c r="ROM26" s="163"/>
      <c r="RON26" s="163"/>
      <c r="ROO26" s="163"/>
      <c r="ROP26" s="163"/>
      <c r="ROQ26" s="163"/>
      <c r="ROR26" s="163"/>
      <c r="ROS26" s="163"/>
      <c r="ROT26" s="163"/>
      <c r="ROU26" s="163"/>
      <c r="ROV26" s="163"/>
      <c r="ROW26" s="163"/>
      <c r="ROX26" s="163"/>
      <c r="ROY26" s="163"/>
      <c r="ROZ26" s="163"/>
      <c r="RPA26" s="163"/>
      <c r="RPB26" s="163"/>
      <c r="RPC26" s="163"/>
      <c r="RPD26" s="163"/>
      <c r="RPE26" s="163"/>
      <c r="RPF26" s="163"/>
      <c r="RPG26" s="163"/>
      <c r="RPH26" s="163"/>
      <c r="RPI26" s="163"/>
      <c r="RPJ26" s="163"/>
      <c r="RPK26" s="163"/>
      <c r="RPL26" s="163"/>
      <c r="RPM26" s="163"/>
      <c r="RPN26" s="163"/>
      <c r="RPO26" s="163"/>
      <c r="RPP26" s="163"/>
      <c r="RPQ26" s="163"/>
      <c r="RPR26" s="163"/>
      <c r="RPS26" s="163"/>
      <c r="RPT26" s="163"/>
      <c r="RPU26" s="163"/>
      <c r="RPV26" s="163"/>
      <c r="RPW26" s="163"/>
      <c r="RPX26" s="163"/>
      <c r="RPY26" s="163"/>
      <c r="RPZ26" s="163"/>
      <c r="RQA26" s="163"/>
      <c r="RQB26" s="163"/>
      <c r="RQC26" s="163"/>
      <c r="RQD26" s="163"/>
      <c r="RQE26" s="163"/>
      <c r="RQF26" s="163"/>
      <c r="RQG26" s="163"/>
      <c r="RQH26" s="163"/>
      <c r="RQI26" s="163"/>
      <c r="RQJ26" s="163"/>
      <c r="RQK26" s="163"/>
      <c r="RQL26" s="163"/>
      <c r="RQM26" s="163"/>
      <c r="RQN26" s="163"/>
      <c r="RQO26" s="163"/>
      <c r="RQP26" s="163"/>
      <c r="RQQ26" s="163"/>
      <c r="RQR26" s="163"/>
      <c r="RQS26" s="163"/>
      <c r="RQT26" s="163"/>
      <c r="RQU26" s="163"/>
      <c r="RQV26" s="163"/>
      <c r="RQW26" s="163"/>
      <c r="RQX26" s="163"/>
      <c r="RQY26" s="163"/>
      <c r="RQZ26" s="163"/>
      <c r="RRA26" s="163"/>
      <c r="RRB26" s="163"/>
      <c r="RRC26" s="163"/>
      <c r="RRD26" s="163"/>
      <c r="RRE26" s="163"/>
      <c r="RRF26" s="163"/>
      <c r="RRG26" s="163"/>
      <c r="RRH26" s="163"/>
      <c r="RRI26" s="163"/>
      <c r="RRJ26" s="163"/>
      <c r="RRK26" s="163"/>
      <c r="RRL26" s="163"/>
      <c r="RRM26" s="163"/>
      <c r="RRN26" s="163"/>
      <c r="RRO26" s="163"/>
      <c r="RRP26" s="163"/>
      <c r="RRQ26" s="163"/>
      <c r="RRR26" s="163"/>
      <c r="RRS26" s="163"/>
      <c r="RRT26" s="163"/>
      <c r="RRU26" s="163"/>
      <c r="RRV26" s="163"/>
      <c r="RRW26" s="163"/>
      <c r="RRX26" s="163"/>
      <c r="RRY26" s="163"/>
      <c r="RRZ26" s="163"/>
      <c r="RSA26" s="163"/>
      <c r="RSB26" s="163"/>
      <c r="RSC26" s="163"/>
      <c r="RSD26" s="163"/>
      <c r="RSE26" s="163"/>
      <c r="RSF26" s="163"/>
      <c r="RSG26" s="163"/>
      <c r="RSH26" s="163"/>
      <c r="RSI26" s="163"/>
      <c r="RSJ26" s="163"/>
      <c r="RSK26" s="163"/>
      <c r="RSL26" s="163"/>
      <c r="RSM26" s="163"/>
      <c r="RSN26" s="163"/>
      <c r="RSO26" s="163"/>
      <c r="RSP26" s="163"/>
      <c r="RSQ26" s="163"/>
      <c r="RSR26" s="163"/>
      <c r="RSS26" s="163"/>
      <c r="RST26" s="163"/>
      <c r="RSU26" s="163"/>
      <c r="RSV26" s="163"/>
      <c r="RSW26" s="163"/>
      <c r="RSX26" s="163"/>
      <c r="RSY26" s="163"/>
      <c r="RSZ26" s="163"/>
      <c r="RTA26" s="163"/>
      <c r="RTB26" s="163"/>
      <c r="RTC26" s="163"/>
      <c r="RTD26" s="163"/>
      <c r="RTE26" s="163"/>
      <c r="RTF26" s="163"/>
      <c r="RTG26" s="163"/>
      <c r="RTH26" s="163"/>
      <c r="RTI26" s="163"/>
      <c r="RTJ26" s="163"/>
      <c r="RTK26" s="163"/>
      <c r="RTL26" s="163"/>
      <c r="RTM26" s="163"/>
      <c r="RTN26" s="163"/>
      <c r="RTO26" s="163"/>
      <c r="RTP26" s="163"/>
      <c r="RTQ26" s="163"/>
      <c r="RTR26" s="163"/>
      <c r="RTS26" s="163"/>
      <c r="RTT26" s="163"/>
      <c r="RTU26" s="163"/>
      <c r="RTV26" s="163"/>
      <c r="RTW26" s="163"/>
      <c r="RTX26" s="163"/>
      <c r="RTY26" s="163"/>
      <c r="RTZ26" s="163"/>
      <c r="RUA26" s="163"/>
      <c r="RUB26" s="163"/>
      <c r="RUC26" s="163"/>
      <c r="RUD26" s="163"/>
      <c r="RUE26" s="163"/>
      <c r="RUF26" s="163"/>
      <c r="RUG26" s="163"/>
      <c r="RUH26" s="163"/>
      <c r="RUI26" s="163"/>
      <c r="RUJ26" s="163"/>
      <c r="RUK26" s="163"/>
      <c r="RUL26" s="163"/>
      <c r="RUM26" s="163"/>
      <c r="RUN26" s="163"/>
      <c r="RUO26" s="163"/>
      <c r="RUP26" s="163"/>
      <c r="RUQ26" s="163"/>
      <c r="RUR26" s="163"/>
      <c r="RUS26" s="163"/>
      <c r="RUT26" s="163"/>
      <c r="RUU26" s="163"/>
      <c r="RUV26" s="163"/>
      <c r="RUW26" s="163"/>
      <c r="RUX26" s="163"/>
      <c r="RUY26" s="163"/>
      <c r="RUZ26" s="163"/>
      <c r="RVA26" s="163"/>
      <c r="RVB26" s="163"/>
      <c r="RVC26" s="163"/>
      <c r="RVD26" s="163"/>
      <c r="RVE26" s="163"/>
      <c r="RVF26" s="163"/>
      <c r="RVG26" s="163"/>
      <c r="RVH26" s="163"/>
      <c r="RVI26" s="163"/>
      <c r="RVJ26" s="163"/>
      <c r="RVK26" s="163"/>
      <c r="RVL26" s="163"/>
      <c r="RVM26" s="163"/>
      <c r="RVN26" s="163"/>
      <c r="RVO26" s="163"/>
      <c r="RVP26" s="163"/>
      <c r="RVQ26" s="163"/>
      <c r="RVR26" s="163"/>
      <c r="RVS26" s="163"/>
      <c r="RVT26" s="163"/>
      <c r="RVU26" s="163"/>
      <c r="RVV26" s="163"/>
      <c r="RVW26" s="163"/>
      <c r="RVX26" s="163"/>
      <c r="RVY26" s="163"/>
      <c r="RVZ26" s="163"/>
      <c r="RWA26" s="163"/>
      <c r="RWB26" s="163"/>
      <c r="RWC26" s="163"/>
      <c r="RWD26" s="163"/>
      <c r="RWE26" s="163"/>
      <c r="RWF26" s="163"/>
      <c r="RWG26" s="163"/>
      <c r="RWH26" s="163"/>
      <c r="RWI26" s="163"/>
      <c r="RWJ26" s="163"/>
      <c r="RWK26" s="163"/>
      <c r="RWL26" s="163"/>
      <c r="RWM26" s="163"/>
      <c r="RWN26" s="163"/>
      <c r="RWO26" s="163"/>
      <c r="RWP26" s="163"/>
      <c r="RWQ26" s="163"/>
      <c r="RWR26" s="163"/>
      <c r="RWS26" s="163"/>
      <c r="RWT26" s="163"/>
      <c r="RWU26" s="163"/>
      <c r="RWV26" s="163"/>
      <c r="RWW26" s="163"/>
      <c r="RWX26" s="163"/>
      <c r="RWY26" s="163"/>
      <c r="RWZ26" s="163"/>
      <c r="RXA26" s="163"/>
      <c r="RXB26" s="163"/>
      <c r="RXC26" s="163"/>
      <c r="RXD26" s="163"/>
      <c r="RXE26" s="163"/>
      <c r="RXF26" s="163"/>
      <c r="RXG26" s="163"/>
      <c r="RXH26" s="163"/>
      <c r="RXI26" s="163"/>
      <c r="RXJ26" s="163"/>
      <c r="RXK26" s="163"/>
      <c r="RXL26" s="163"/>
      <c r="RXM26" s="163"/>
      <c r="RXN26" s="163"/>
      <c r="RXO26" s="163"/>
      <c r="RXP26" s="163"/>
      <c r="RXQ26" s="163"/>
      <c r="RXR26" s="163"/>
      <c r="RXS26" s="163"/>
      <c r="RXT26" s="163"/>
      <c r="RXU26" s="163"/>
      <c r="RXV26" s="163"/>
      <c r="RXW26" s="163"/>
      <c r="RXX26" s="163"/>
      <c r="RXY26" s="163"/>
      <c r="RXZ26" s="163"/>
      <c r="RYA26" s="163"/>
      <c r="RYB26" s="163"/>
      <c r="RYC26" s="163"/>
      <c r="RYD26" s="163"/>
      <c r="RYE26" s="163"/>
      <c r="RYF26" s="163"/>
      <c r="RYG26" s="163"/>
      <c r="RYH26" s="163"/>
      <c r="RYI26" s="163"/>
      <c r="RYJ26" s="163"/>
      <c r="RYK26" s="163"/>
      <c r="RYL26" s="163"/>
      <c r="RYM26" s="163"/>
      <c r="RYN26" s="163"/>
      <c r="RYO26" s="163"/>
      <c r="RYP26" s="163"/>
      <c r="RYQ26" s="163"/>
      <c r="RYR26" s="163"/>
      <c r="RYS26" s="163"/>
      <c r="RYT26" s="163"/>
      <c r="RYU26" s="163"/>
      <c r="RYV26" s="163"/>
      <c r="RYW26" s="163"/>
      <c r="RYX26" s="163"/>
      <c r="RYY26" s="163"/>
      <c r="RYZ26" s="163"/>
      <c r="RZA26" s="163"/>
      <c r="RZB26" s="163"/>
      <c r="RZC26" s="163"/>
      <c r="RZD26" s="163"/>
      <c r="RZE26" s="163"/>
      <c r="RZF26" s="163"/>
      <c r="RZG26" s="163"/>
      <c r="RZH26" s="163"/>
      <c r="RZI26" s="163"/>
      <c r="RZJ26" s="163"/>
      <c r="RZK26" s="163"/>
      <c r="RZL26" s="163"/>
      <c r="RZM26" s="163"/>
      <c r="RZN26" s="163"/>
      <c r="RZO26" s="163"/>
      <c r="RZP26" s="163"/>
      <c r="RZQ26" s="163"/>
      <c r="RZR26" s="163"/>
      <c r="RZS26" s="163"/>
      <c r="RZT26" s="163"/>
      <c r="RZU26" s="163"/>
      <c r="RZV26" s="163"/>
      <c r="RZW26" s="163"/>
      <c r="RZX26" s="163"/>
      <c r="RZY26" s="163"/>
      <c r="RZZ26" s="163"/>
      <c r="SAA26" s="163"/>
      <c r="SAB26" s="163"/>
      <c r="SAC26" s="163"/>
      <c r="SAD26" s="163"/>
      <c r="SAE26" s="163"/>
      <c r="SAF26" s="163"/>
      <c r="SAG26" s="163"/>
      <c r="SAH26" s="163"/>
      <c r="SAI26" s="163"/>
      <c r="SAJ26" s="163"/>
      <c r="SAK26" s="163"/>
      <c r="SAL26" s="163"/>
      <c r="SAM26" s="163"/>
      <c r="SAN26" s="163"/>
      <c r="SAO26" s="163"/>
      <c r="SAP26" s="163"/>
      <c r="SAQ26" s="163"/>
      <c r="SAR26" s="163"/>
      <c r="SAS26" s="163"/>
      <c r="SAT26" s="163"/>
      <c r="SAU26" s="163"/>
      <c r="SAV26" s="163"/>
      <c r="SAW26" s="163"/>
      <c r="SAX26" s="163"/>
      <c r="SAY26" s="163"/>
      <c r="SAZ26" s="163"/>
      <c r="SBA26" s="163"/>
      <c r="SBB26" s="163"/>
      <c r="SBC26" s="163"/>
      <c r="SBD26" s="163"/>
      <c r="SBE26" s="163"/>
      <c r="SBF26" s="163"/>
      <c r="SBG26" s="163"/>
      <c r="SBH26" s="163"/>
      <c r="SBI26" s="163"/>
      <c r="SBJ26" s="163"/>
      <c r="SBK26" s="163"/>
      <c r="SBL26" s="163"/>
      <c r="SBM26" s="163"/>
      <c r="SBN26" s="163"/>
      <c r="SBO26" s="163"/>
      <c r="SBP26" s="163"/>
      <c r="SBQ26" s="163"/>
      <c r="SBR26" s="163"/>
      <c r="SBS26" s="163"/>
      <c r="SBT26" s="163"/>
      <c r="SBU26" s="163"/>
      <c r="SBV26" s="163"/>
      <c r="SBW26" s="163"/>
      <c r="SBX26" s="163"/>
      <c r="SBY26" s="163"/>
      <c r="SBZ26" s="163"/>
      <c r="SCA26" s="163"/>
      <c r="SCB26" s="163"/>
      <c r="SCC26" s="163"/>
      <c r="SCD26" s="163"/>
      <c r="SCE26" s="163"/>
      <c r="SCF26" s="163"/>
      <c r="SCG26" s="163"/>
      <c r="SCH26" s="163"/>
      <c r="SCI26" s="163"/>
      <c r="SCJ26" s="163"/>
      <c r="SCK26" s="163"/>
      <c r="SCL26" s="163"/>
      <c r="SCM26" s="163"/>
      <c r="SCN26" s="163"/>
      <c r="SCO26" s="163"/>
      <c r="SCP26" s="163"/>
      <c r="SCQ26" s="163"/>
      <c r="SCR26" s="163"/>
      <c r="SCS26" s="163"/>
      <c r="SCT26" s="163"/>
      <c r="SCU26" s="163"/>
      <c r="SCV26" s="163"/>
      <c r="SCW26" s="163"/>
      <c r="SCX26" s="163"/>
      <c r="SCY26" s="163"/>
      <c r="SCZ26" s="163"/>
      <c r="SDA26" s="163"/>
      <c r="SDB26" s="163"/>
      <c r="SDC26" s="163"/>
      <c r="SDD26" s="163"/>
      <c r="SDE26" s="163"/>
      <c r="SDF26" s="163"/>
      <c r="SDG26" s="163"/>
      <c r="SDH26" s="163"/>
      <c r="SDI26" s="163"/>
      <c r="SDJ26" s="163"/>
      <c r="SDK26" s="163"/>
      <c r="SDL26" s="163"/>
      <c r="SDM26" s="163"/>
      <c r="SDN26" s="163"/>
      <c r="SDO26" s="163"/>
      <c r="SDP26" s="163"/>
      <c r="SDQ26" s="163"/>
      <c r="SDR26" s="163"/>
      <c r="SDS26" s="163"/>
      <c r="SDT26" s="163"/>
      <c r="SDU26" s="163"/>
      <c r="SDV26" s="163"/>
      <c r="SDW26" s="163"/>
      <c r="SDX26" s="163"/>
      <c r="SDY26" s="163"/>
      <c r="SDZ26" s="163"/>
      <c r="SEA26" s="163"/>
      <c r="SEB26" s="163"/>
      <c r="SEC26" s="163"/>
      <c r="SED26" s="163"/>
      <c r="SEE26" s="163"/>
      <c r="SEF26" s="163"/>
      <c r="SEG26" s="163"/>
      <c r="SEH26" s="163"/>
      <c r="SEI26" s="163"/>
      <c r="SEJ26" s="163"/>
      <c r="SEK26" s="163"/>
      <c r="SEL26" s="163"/>
      <c r="SEM26" s="163"/>
      <c r="SEN26" s="163"/>
      <c r="SEO26" s="163"/>
      <c r="SEP26" s="163"/>
      <c r="SEQ26" s="163"/>
      <c r="SER26" s="163"/>
      <c r="SES26" s="163"/>
      <c r="SET26" s="163"/>
      <c r="SEU26" s="163"/>
      <c r="SEV26" s="163"/>
      <c r="SEW26" s="163"/>
      <c r="SEX26" s="163"/>
      <c r="SEY26" s="163"/>
      <c r="SEZ26" s="163"/>
      <c r="SFA26" s="163"/>
      <c r="SFB26" s="163"/>
      <c r="SFC26" s="163"/>
      <c r="SFD26" s="163"/>
      <c r="SFE26" s="163"/>
      <c r="SFF26" s="163"/>
      <c r="SFG26" s="163"/>
      <c r="SFH26" s="163"/>
      <c r="SFI26" s="163"/>
      <c r="SFJ26" s="163"/>
      <c r="SFK26" s="163"/>
      <c r="SFL26" s="163"/>
      <c r="SFM26" s="163"/>
      <c r="SFN26" s="163"/>
      <c r="SFO26" s="163"/>
      <c r="SFP26" s="163"/>
      <c r="SFQ26" s="163"/>
      <c r="SFR26" s="163"/>
      <c r="SFS26" s="163"/>
      <c r="SFT26" s="163"/>
      <c r="SFU26" s="163"/>
      <c r="SFV26" s="163"/>
      <c r="SFW26" s="163"/>
      <c r="SFX26" s="163"/>
      <c r="SFY26" s="163"/>
      <c r="SFZ26" s="163"/>
      <c r="SGA26" s="163"/>
      <c r="SGB26" s="163"/>
      <c r="SGC26" s="163"/>
      <c r="SGD26" s="163"/>
      <c r="SGE26" s="163"/>
      <c r="SGF26" s="163"/>
      <c r="SGG26" s="163"/>
      <c r="SGH26" s="163"/>
      <c r="SGI26" s="163"/>
      <c r="SGJ26" s="163"/>
      <c r="SGK26" s="163"/>
      <c r="SGL26" s="163"/>
      <c r="SGM26" s="163"/>
      <c r="SGN26" s="163"/>
      <c r="SGO26" s="163"/>
      <c r="SGP26" s="163"/>
      <c r="SGQ26" s="163"/>
      <c r="SGR26" s="163"/>
      <c r="SGS26" s="163"/>
      <c r="SGT26" s="163"/>
      <c r="SGU26" s="163"/>
      <c r="SGV26" s="163"/>
      <c r="SGW26" s="163"/>
      <c r="SGX26" s="163"/>
      <c r="SGY26" s="163"/>
      <c r="SGZ26" s="163"/>
      <c r="SHA26" s="163"/>
      <c r="SHB26" s="163"/>
      <c r="SHC26" s="163"/>
      <c r="SHD26" s="163"/>
      <c r="SHE26" s="163"/>
      <c r="SHF26" s="163"/>
      <c r="SHG26" s="163"/>
      <c r="SHH26" s="163"/>
      <c r="SHI26" s="163"/>
      <c r="SHJ26" s="163"/>
      <c r="SHK26" s="163"/>
      <c r="SHL26" s="163"/>
      <c r="SHM26" s="163"/>
      <c r="SHN26" s="163"/>
      <c r="SHO26" s="163"/>
      <c r="SHP26" s="163"/>
      <c r="SHQ26" s="163"/>
      <c r="SHR26" s="163"/>
      <c r="SHS26" s="163"/>
      <c r="SHT26" s="163"/>
      <c r="SHU26" s="163"/>
      <c r="SHV26" s="163"/>
      <c r="SHW26" s="163"/>
      <c r="SHX26" s="163"/>
      <c r="SHY26" s="163"/>
      <c r="SHZ26" s="163"/>
      <c r="SIA26" s="163"/>
      <c r="SIB26" s="163"/>
      <c r="SIC26" s="163"/>
      <c r="SID26" s="163"/>
      <c r="SIE26" s="163"/>
      <c r="SIF26" s="163"/>
      <c r="SIG26" s="163"/>
      <c r="SIH26" s="163"/>
      <c r="SII26" s="163"/>
      <c r="SIJ26" s="163"/>
      <c r="SIK26" s="163"/>
      <c r="SIL26" s="163"/>
      <c r="SIM26" s="163"/>
      <c r="SIN26" s="163"/>
      <c r="SIO26" s="163"/>
      <c r="SIP26" s="163"/>
      <c r="SIQ26" s="163"/>
      <c r="SIR26" s="163"/>
      <c r="SIS26" s="163"/>
      <c r="SIT26" s="163"/>
      <c r="SIU26" s="163"/>
      <c r="SIV26" s="163"/>
      <c r="SIW26" s="163"/>
      <c r="SIX26" s="163"/>
      <c r="SIY26" s="163"/>
      <c r="SIZ26" s="163"/>
      <c r="SJA26" s="163"/>
      <c r="SJB26" s="163"/>
      <c r="SJC26" s="163"/>
      <c r="SJD26" s="163"/>
      <c r="SJE26" s="163"/>
      <c r="SJF26" s="163"/>
      <c r="SJG26" s="163"/>
      <c r="SJH26" s="163"/>
      <c r="SJI26" s="163"/>
      <c r="SJJ26" s="163"/>
      <c r="SJK26" s="163"/>
      <c r="SJL26" s="163"/>
      <c r="SJM26" s="163"/>
      <c r="SJN26" s="163"/>
      <c r="SJO26" s="163"/>
      <c r="SJP26" s="163"/>
      <c r="SJQ26" s="163"/>
      <c r="SJR26" s="163"/>
      <c r="SJS26" s="163"/>
      <c r="SJT26" s="163"/>
      <c r="SJU26" s="163"/>
      <c r="SJV26" s="163"/>
      <c r="SJW26" s="163"/>
      <c r="SJX26" s="163"/>
      <c r="SJY26" s="163"/>
      <c r="SJZ26" s="163"/>
      <c r="SKA26" s="163"/>
      <c r="SKB26" s="163"/>
      <c r="SKC26" s="163"/>
      <c r="SKD26" s="163"/>
      <c r="SKE26" s="163"/>
      <c r="SKF26" s="163"/>
      <c r="SKG26" s="163"/>
      <c r="SKH26" s="163"/>
      <c r="SKI26" s="163"/>
      <c r="SKJ26" s="163"/>
      <c r="SKK26" s="163"/>
      <c r="SKL26" s="163"/>
      <c r="SKM26" s="163"/>
      <c r="SKN26" s="163"/>
      <c r="SKO26" s="163"/>
      <c r="SKP26" s="163"/>
      <c r="SKQ26" s="163"/>
      <c r="SKR26" s="163"/>
      <c r="SKS26" s="163"/>
      <c r="SKT26" s="163"/>
      <c r="SKU26" s="163"/>
      <c r="SKV26" s="163"/>
      <c r="SKW26" s="163"/>
      <c r="SKX26" s="163"/>
      <c r="SKY26" s="163"/>
      <c r="SKZ26" s="163"/>
      <c r="SLA26" s="163"/>
      <c r="SLB26" s="163"/>
      <c r="SLC26" s="163"/>
      <c r="SLD26" s="163"/>
      <c r="SLE26" s="163"/>
      <c r="SLF26" s="163"/>
      <c r="SLG26" s="163"/>
      <c r="SLH26" s="163"/>
      <c r="SLI26" s="163"/>
      <c r="SLJ26" s="163"/>
      <c r="SLK26" s="163"/>
      <c r="SLL26" s="163"/>
      <c r="SLM26" s="163"/>
      <c r="SLN26" s="163"/>
      <c r="SLO26" s="163"/>
      <c r="SLP26" s="163"/>
      <c r="SLQ26" s="163"/>
      <c r="SLR26" s="163"/>
      <c r="SLS26" s="163"/>
      <c r="SLT26" s="163"/>
      <c r="SLU26" s="163"/>
      <c r="SLV26" s="163"/>
      <c r="SLW26" s="163"/>
      <c r="SLX26" s="163"/>
      <c r="SLY26" s="163"/>
      <c r="SLZ26" s="163"/>
      <c r="SMA26" s="163"/>
      <c r="SMB26" s="163"/>
      <c r="SMC26" s="163"/>
      <c r="SMD26" s="163"/>
      <c r="SME26" s="163"/>
      <c r="SMF26" s="163"/>
      <c r="SMG26" s="163"/>
      <c r="SMH26" s="163"/>
      <c r="SMI26" s="163"/>
      <c r="SMJ26" s="163"/>
      <c r="SMK26" s="163"/>
      <c r="SML26" s="163"/>
      <c r="SMM26" s="163"/>
      <c r="SMN26" s="163"/>
      <c r="SMO26" s="163"/>
      <c r="SMP26" s="163"/>
      <c r="SMQ26" s="163"/>
      <c r="SMR26" s="163"/>
      <c r="SMS26" s="163"/>
      <c r="SMT26" s="163"/>
      <c r="SMU26" s="163"/>
      <c r="SMV26" s="163"/>
      <c r="SMW26" s="163"/>
      <c r="SMX26" s="163"/>
      <c r="SMY26" s="163"/>
      <c r="SMZ26" s="163"/>
      <c r="SNA26" s="163"/>
      <c r="SNB26" s="163"/>
      <c r="SNC26" s="163"/>
      <c r="SND26" s="163"/>
      <c r="SNE26" s="163"/>
      <c r="SNF26" s="163"/>
      <c r="SNG26" s="163"/>
      <c r="SNH26" s="163"/>
      <c r="SNI26" s="163"/>
      <c r="SNJ26" s="163"/>
      <c r="SNK26" s="163"/>
      <c r="SNL26" s="163"/>
      <c r="SNM26" s="163"/>
      <c r="SNN26" s="163"/>
      <c r="SNO26" s="163"/>
      <c r="SNP26" s="163"/>
      <c r="SNQ26" s="163"/>
      <c r="SNR26" s="163"/>
      <c r="SNS26" s="163"/>
      <c r="SNT26" s="163"/>
      <c r="SNU26" s="163"/>
      <c r="SNV26" s="163"/>
      <c r="SNW26" s="163"/>
      <c r="SNX26" s="163"/>
      <c r="SNY26" s="163"/>
      <c r="SNZ26" s="163"/>
      <c r="SOA26" s="163"/>
      <c r="SOB26" s="163"/>
      <c r="SOC26" s="163"/>
      <c r="SOD26" s="163"/>
      <c r="SOE26" s="163"/>
      <c r="SOF26" s="163"/>
      <c r="SOG26" s="163"/>
      <c r="SOH26" s="163"/>
      <c r="SOI26" s="163"/>
      <c r="SOJ26" s="163"/>
      <c r="SOK26" s="163"/>
      <c r="SOL26" s="163"/>
      <c r="SOM26" s="163"/>
      <c r="SON26" s="163"/>
      <c r="SOO26" s="163"/>
      <c r="SOP26" s="163"/>
      <c r="SOQ26" s="163"/>
      <c r="SOR26" s="163"/>
      <c r="SOS26" s="163"/>
      <c r="SOT26" s="163"/>
      <c r="SOU26" s="163"/>
      <c r="SOV26" s="163"/>
      <c r="SOW26" s="163"/>
      <c r="SOX26" s="163"/>
      <c r="SOY26" s="163"/>
      <c r="SOZ26" s="163"/>
      <c r="SPA26" s="163"/>
      <c r="SPB26" s="163"/>
      <c r="SPC26" s="163"/>
      <c r="SPD26" s="163"/>
      <c r="SPE26" s="163"/>
      <c r="SPF26" s="163"/>
      <c r="SPG26" s="163"/>
      <c r="SPH26" s="163"/>
      <c r="SPI26" s="163"/>
      <c r="SPJ26" s="163"/>
      <c r="SPK26" s="163"/>
      <c r="SPL26" s="163"/>
      <c r="SPM26" s="163"/>
      <c r="SPN26" s="163"/>
      <c r="SPO26" s="163"/>
      <c r="SPP26" s="163"/>
      <c r="SPQ26" s="163"/>
      <c r="SPR26" s="163"/>
      <c r="SPS26" s="163"/>
      <c r="SPT26" s="163"/>
      <c r="SPU26" s="163"/>
      <c r="SPV26" s="163"/>
      <c r="SPW26" s="163"/>
      <c r="SPX26" s="163"/>
      <c r="SPY26" s="163"/>
      <c r="SPZ26" s="163"/>
      <c r="SQA26" s="163"/>
      <c r="SQB26" s="163"/>
      <c r="SQC26" s="163"/>
      <c r="SQD26" s="163"/>
      <c r="SQE26" s="163"/>
      <c r="SQF26" s="163"/>
      <c r="SQG26" s="163"/>
      <c r="SQH26" s="163"/>
      <c r="SQI26" s="163"/>
      <c r="SQJ26" s="163"/>
      <c r="SQK26" s="163"/>
      <c r="SQL26" s="163"/>
      <c r="SQM26" s="163"/>
      <c r="SQN26" s="163"/>
      <c r="SQO26" s="163"/>
      <c r="SQP26" s="163"/>
      <c r="SQQ26" s="163"/>
      <c r="SQR26" s="163"/>
      <c r="SQS26" s="163"/>
      <c r="SQT26" s="163"/>
      <c r="SQU26" s="163"/>
      <c r="SQV26" s="163"/>
      <c r="SQW26" s="163"/>
      <c r="SQX26" s="163"/>
      <c r="SQY26" s="163"/>
      <c r="SQZ26" s="163"/>
      <c r="SRA26" s="163"/>
      <c r="SRB26" s="163"/>
      <c r="SRC26" s="163"/>
      <c r="SRD26" s="163"/>
      <c r="SRE26" s="163"/>
      <c r="SRF26" s="163"/>
      <c r="SRG26" s="163"/>
      <c r="SRH26" s="163"/>
      <c r="SRI26" s="163"/>
      <c r="SRJ26" s="163"/>
      <c r="SRK26" s="163"/>
      <c r="SRL26" s="163"/>
      <c r="SRM26" s="163"/>
      <c r="SRN26" s="163"/>
      <c r="SRO26" s="163"/>
      <c r="SRP26" s="163"/>
      <c r="SRQ26" s="163"/>
      <c r="SRR26" s="163"/>
      <c r="SRS26" s="163"/>
      <c r="SRT26" s="163"/>
      <c r="SRU26" s="163"/>
      <c r="SRV26" s="163"/>
      <c r="SRW26" s="163"/>
      <c r="SRX26" s="163"/>
      <c r="SRY26" s="163"/>
      <c r="SRZ26" s="163"/>
      <c r="SSA26" s="163"/>
      <c r="SSB26" s="163"/>
      <c r="SSC26" s="163"/>
      <c r="SSD26" s="163"/>
      <c r="SSE26" s="163"/>
      <c r="SSF26" s="163"/>
      <c r="SSG26" s="163"/>
      <c r="SSH26" s="163"/>
      <c r="SSI26" s="163"/>
      <c r="SSJ26" s="163"/>
      <c r="SSK26" s="163"/>
      <c r="SSL26" s="163"/>
      <c r="SSM26" s="163"/>
      <c r="SSN26" s="163"/>
      <c r="SSO26" s="163"/>
      <c r="SSP26" s="163"/>
      <c r="SSQ26" s="163"/>
      <c r="SSR26" s="163"/>
      <c r="SSS26" s="163"/>
      <c r="SST26" s="163"/>
      <c r="SSU26" s="163"/>
      <c r="SSV26" s="163"/>
      <c r="SSW26" s="163"/>
      <c r="SSX26" s="163"/>
      <c r="SSY26" s="163"/>
      <c r="SSZ26" s="163"/>
      <c r="STA26" s="163"/>
      <c r="STB26" s="163"/>
      <c r="STC26" s="163"/>
      <c r="STD26" s="163"/>
      <c r="STE26" s="163"/>
      <c r="STF26" s="163"/>
      <c r="STG26" s="163"/>
      <c r="STH26" s="163"/>
      <c r="STI26" s="163"/>
      <c r="STJ26" s="163"/>
      <c r="STK26" s="163"/>
      <c r="STL26" s="163"/>
      <c r="STM26" s="163"/>
      <c r="STN26" s="163"/>
      <c r="STO26" s="163"/>
      <c r="STP26" s="163"/>
      <c r="STQ26" s="163"/>
      <c r="STR26" s="163"/>
      <c r="STS26" s="163"/>
      <c r="STT26" s="163"/>
      <c r="STU26" s="163"/>
      <c r="STV26" s="163"/>
      <c r="STW26" s="163"/>
      <c r="STX26" s="163"/>
      <c r="STY26" s="163"/>
      <c r="STZ26" s="163"/>
      <c r="SUA26" s="163"/>
      <c r="SUB26" s="163"/>
      <c r="SUC26" s="163"/>
      <c r="SUD26" s="163"/>
      <c r="SUE26" s="163"/>
      <c r="SUF26" s="163"/>
      <c r="SUG26" s="163"/>
      <c r="SUH26" s="163"/>
      <c r="SUI26" s="163"/>
      <c r="SUJ26" s="163"/>
      <c r="SUK26" s="163"/>
      <c r="SUL26" s="163"/>
      <c r="SUM26" s="163"/>
      <c r="SUN26" s="163"/>
      <c r="SUO26" s="163"/>
      <c r="SUP26" s="163"/>
      <c r="SUQ26" s="163"/>
      <c r="SUR26" s="163"/>
      <c r="SUS26" s="163"/>
      <c r="SUT26" s="163"/>
      <c r="SUU26" s="163"/>
      <c r="SUV26" s="163"/>
      <c r="SUW26" s="163"/>
      <c r="SUX26" s="163"/>
      <c r="SUY26" s="163"/>
      <c r="SUZ26" s="163"/>
      <c r="SVA26" s="163"/>
      <c r="SVB26" s="163"/>
      <c r="SVC26" s="163"/>
      <c r="SVD26" s="163"/>
      <c r="SVE26" s="163"/>
      <c r="SVF26" s="163"/>
      <c r="SVG26" s="163"/>
      <c r="SVH26" s="163"/>
      <c r="SVI26" s="163"/>
      <c r="SVJ26" s="163"/>
      <c r="SVK26" s="163"/>
      <c r="SVL26" s="163"/>
      <c r="SVM26" s="163"/>
      <c r="SVN26" s="163"/>
      <c r="SVO26" s="163"/>
      <c r="SVP26" s="163"/>
      <c r="SVQ26" s="163"/>
      <c r="SVR26" s="163"/>
      <c r="SVS26" s="163"/>
      <c r="SVT26" s="163"/>
      <c r="SVU26" s="163"/>
      <c r="SVV26" s="163"/>
      <c r="SVW26" s="163"/>
      <c r="SVX26" s="163"/>
      <c r="SVY26" s="163"/>
      <c r="SVZ26" s="163"/>
      <c r="SWA26" s="163"/>
      <c r="SWB26" s="163"/>
      <c r="SWC26" s="163"/>
      <c r="SWD26" s="163"/>
      <c r="SWE26" s="163"/>
      <c r="SWF26" s="163"/>
      <c r="SWG26" s="163"/>
      <c r="SWH26" s="163"/>
      <c r="SWI26" s="163"/>
      <c r="SWJ26" s="163"/>
      <c r="SWK26" s="163"/>
      <c r="SWL26" s="163"/>
      <c r="SWM26" s="163"/>
      <c r="SWN26" s="163"/>
      <c r="SWO26" s="163"/>
      <c r="SWP26" s="163"/>
      <c r="SWQ26" s="163"/>
      <c r="SWR26" s="163"/>
      <c r="SWS26" s="163"/>
      <c r="SWT26" s="163"/>
      <c r="SWU26" s="163"/>
      <c r="SWV26" s="163"/>
      <c r="SWW26" s="163"/>
      <c r="SWX26" s="163"/>
      <c r="SWY26" s="163"/>
      <c r="SWZ26" s="163"/>
      <c r="SXA26" s="163"/>
      <c r="SXB26" s="163"/>
      <c r="SXC26" s="163"/>
      <c r="SXD26" s="163"/>
      <c r="SXE26" s="163"/>
      <c r="SXF26" s="163"/>
      <c r="SXG26" s="163"/>
      <c r="SXH26" s="163"/>
      <c r="SXI26" s="163"/>
      <c r="SXJ26" s="163"/>
      <c r="SXK26" s="163"/>
      <c r="SXL26" s="163"/>
      <c r="SXM26" s="163"/>
      <c r="SXN26" s="163"/>
      <c r="SXO26" s="163"/>
      <c r="SXP26" s="163"/>
      <c r="SXQ26" s="163"/>
      <c r="SXR26" s="163"/>
      <c r="SXS26" s="163"/>
      <c r="SXT26" s="163"/>
      <c r="SXU26" s="163"/>
      <c r="SXV26" s="163"/>
      <c r="SXW26" s="163"/>
      <c r="SXX26" s="163"/>
      <c r="SXY26" s="163"/>
      <c r="SXZ26" s="163"/>
      <c r="SYA26" s="163"/>
      <c r="SYB26" s="163"/>
      <c r="SYC26" s="163"/>
      <c r="SYD26" s="163"/>
      <c r="SYE26" s="163"/>
      <c r="SYF26" s="163"/>
      <c r="SYG26" s="163"/>
      <c r="SYH26" s="163"/>
      <c r="SYI26" s="163"/>
      <c r="SYJ26" s="163"/>
      <c r="SYK26" s="163"/>
      <c r="SYL26" s="163"/>
      <c r="SYM26" s="163"/>
      <c r="SYN26" s="163"/>
      <c r="SYO26" s="163"/>
      <c r="SYP26" s="163"/>
      <c r="SYQ26" s="163"/>
      <c r="SYR26" s="163"/>
      <c r="SYS26" s="163"/>
      <c r="SYT26" s="163"/>
      <c r="SYU26" s="163"/>
      <c r="SYV26" s="163"/>
      <c r="SYW26" s="163"/>
      <c r="SYX26" s="163"/>
      <c r="SYY26" s="163"/>
      <c r="SYZ26" s="163"/>
      <c r="SZA26" s="163"/>
      <c r="SZB26" s="163"/>
      <c r="SZC26" s="163"/>
      <c r="SZD26" s="163"/>
      <c r="SZE26" s="163"/>
      <c r="SZF26" s="163"/>
      <c r="SZG26" s="163"/>
      <c r="SZH26" s="163"/>
      <c r="SZI26" s="163"/>
      <c r="SZJ26" s="163"/>
      <c r="SZK26" s="163"/>
      <c r="SZL26" s="163"/>
      <c r="SZM26" s="163"/>
      <c r="SZN26" s="163"/>
      <c r="SZO26" s="163"/>
      <c r="SZP26" s="163"/>
      <c r="SZQ26" s="163"/>
      <c r="SZR26" s="163"/>
      <c r="SZS26" s="163"/>
      <c r="SZT26" s="163"/>
      <c r="SZU26" s="163"/>
      <c r="SZV26" s="163"/>
      <c r="SZW26" s="163"/>
      <c r="SZX26" s="163"/>
      <c r="SZY26" s="163"/>
      <c r="SZZ26" s="163"/>
      <c r="TAA26" s="163"/>
      <c r="TAB26" s="163"/>
      <c r="TAC26" s="163"/>
      <c r="TAD26" s="163"/>
      <c r="TAE26" s="163"/>
      <c r="TAF26" s="163"/>
      <c r="TAG26" s="163"/>
      <c r="TAH26" s="163"/>
      <c r="TAI26" s="163"/>
      <c r="TAJ26" s="163"/>
      <c r="TAK26" s="163"/>
      <c r="TAL26" s="163"/>
      <c r="TAM26" s="163"/>
      <c r="TAN26" s="163"/>
      <c r="TAO26" s="163"/>
      <c r="TAP26" s="163"/>
      <c r="TAQ26" s="163"/>
      <c r="TAR26" s="163"/>
      <c r="TAS26" s="163"/>
      <c r="TAT26" s="163"/>
      <c r="TAU26" s="163"/>
      <c r="TAV26" s="163"/>
      <c r="TAW26" s="163"/>
      <c r="TAX26" s="163"/>
      <c r="TAY26" s="163"/>
      <c r="TAZ26" s="163"/>
      <c r="TBA26" s="163"/>
      <c r="TBB26" s="163"/>
      <c r="TBC26" s="163"/>
      <c r="TBD26" s="163"/>
      <c r="TBE26" s="163"/>
      <c r="TBF26" s="163"/>
      <c r="TBG26" s="163"/>
      <c r="TBH26" s="163"/>
      <c r="TBI26" s="163"/>
      <c r="TBJ26" s="163"/>
      <c r="TBK26" s="163"/>
      <c r="TBL26" s="163"/>
      <c r="TBM26" s="163"/>
      <c r="TBN26" s="163"/>
      <c r="TBO26" s="163"/>
      <c r="TBP26" s="163"/>
      <c r="TBQ26" s="163"/>
      <c r="TBR26" s="163"/>
      <c r="TBS26" s="163"/>
      <c r="TBT26" s="163"/>
      <c r="TBU26" s="163"/>
      <c r="TBV26" s="163"/>
      <c r="TBW26" s="163"/>
      <c r="TBX26" s="163"/>
      <c r="TBY26" s="163"/>
      <c r="TBZ26" s="163"/>
      <c r="TCA26" s="163"/>
      <c r="TCB26" s="163"/>
      <c r="TCC26" s="163"/>
      <c r="TCD26" s="163"/>
      <c r="TCE26" s="163"/>
      <c r="TCF26" s="163"/>
      <c r="TCG26" s="163"/>
      <c r="TCH26" s="163"/>
      <c r="TCI26" s="163"/>
      <c r="TCJ26" s="163"/>
      <c r="TCK26" s="163"/>
      <c r="TCL26" s="163"/>
      <c r="TCM26" s="163"/>
      <c r="TCN26" s="163"/>
      <c r="TCO26" s="163"/>
      <c r="TCP26" s="163"/>
      <c r="TCQ26" s="163"/>
      <c r="TCR26" s="163"/>
      <c r="TCS26" s="163"/>
      <c r="TCT26" s="163"/>
      <c r="TCU26" s="163"/>
      <c r="TCV26" s="163"/>
      <c r="TCW26" s="163"/>
      <c r="TCX26" s="163"/>
      <c r="TCY26" s="163"/>
      <c r="TCZ26" s="163"/>
      <c r="TDA26" s="163"/>
      <c r="TDB26" s="163"/>
      <c r="TDC26" s="163"/>
      <c r="TDD26" s="163"/>
      <c r="TDE26" s="163"/>
      <c r="TDF26" s="163"/>
      <c r="TDG26" s="163"/>
      <c r="TDH26" s="163"/>
      <c r="TDI26" s="163"/>
      <c r="TDJ26" s="163"/>
      <c r="TDK26" s="163"/>
      <c r="TDL26" s="163"/>
      <c r="TDM26" s="163"/>
      <c r="TDN26" s="163"/>
      <c r="TDO26" s="163"/>
      <c r="TDP26" s="163"/>
      <c r="TDQ26" s="163"/>
      <c r="TDR26" s="163"/>
      <c r="TDS26" s="163"/>
      <c r="TDT26" s="163"/>
      <c r="TDU26" s="163"/>
      <c r="TDV26" s="163"/>
      <c r="TDW26" s="163"/>
      <c r="TDX26" s="163"/>
      <c r="TDY26" s="163"/>
      <c r="TDZ26" s="163"/>
      <c r="TEA26" s="163"/>
      <c r="TEB26" s="163"/>
      <c r="TEC26" s="163"/>
      <c r="TED26" s="163"/>
      <c r="TEE26" s="163"/>
      <c r="TEF26" s="163"/>
      <c r="TEG26" s="163"/>
      <c r="TEH26" s="163"/>
      <c r="TEI26" s="163"/>
      <c r="TEJ26" s="163"/>
      <c r="TEK26" s="163"/>
      <c r="TEL26" s="163"/>
      <c r="TEM26" s="163"/>
      <c r="TEN26" s="163"/>
      <c r="TEO26" s="163"/>
      <c r="TEP26" s="163"/>
      <c r="TEQ26" s="163"/>
      <c r="TER26" s="163"/>
      <c r="TES26" s="163"/>
      <c r="TET26" s="163"/>
      <c r="TEU26" s="163"/>
      <c r="TEV26" s="163"/>
      <c r="TEW26" s="163"/>
      <c r="TEX26" s="163"/>
      <c r="TEY26" s="163"/>
      <c r="TEZ26" s="163"/>
      <c r="TFA26" s="163"/>
      <c r="TFB26" s="163"/>
      <c r="TFC26" s="163"/>
      <c r="TFD26" s="163"/>
      <c r="TFE26" s="163"/>
      <c r="TFF26" s="163"/>
      <c r="TFG26" s="163"/>
      <c r="TFH26" s="163"/>
      <c r="TFI26" s="163"/>
      <c r="TFJ26" s="163"/>
      <c r="TFK26" s="163"/>
      <c r="TFL26" s="163"/>
      <c r="TFM26" s="163"/>
      <c r="TFN26" s="163"/>
      <c r="TFO26" s="163"/>
      <c r="TFP26" s="163"/>
      <c r="TFQ26" s="163"/>
      <c r="TFR26" s="163"/>
      <c r="TFS26" s="163"/>
      <c r="TFT26" s="163"/>
      <c r="TFU26" s="163"/>
      <c r="TFV26" s="163"/>
      <c r="TFW26" s="163"/>
      <c r="TFX26" s="163"/>
      <c r="TFY26" s="163"/>
      <c r="TFZ26" s="163"/>
      <c r="TGA26" s="163"/>
      <c r="TGB26" s="163"/>
      <c r="TGC26" s="163"/>
      <c r="TGD26" s="163"/>
      <c r="TGE26" s="163"/>
      <c r="TGF26" s="163"/>
      <c r="TGG26" s="163"/>
      <c r="TGH26" s="163"/>
      <c r="TGI26" s="163"/>
      <c r="TGJ26" s="163"/>
      <c r="TGK26" s="163"/>
      <c r="TGL26" s="163"/>
      <c r="TGM26" s="163"/>
      <c r="TGN26" s="163"/>
      <c r="TGO26" s="163"/>
      <c r="TGP26" s="163"/>
      <c r="TGQ26" s="163"/>
      <c r="TGR26" s="163"/>
      <c r="TGS26" s="163"/>
      <c r="TGT26" s="163"/>
      <c r="TGU26" s="163"/>
      <c r="TGV26" s="163"/>
      <c r="TGW26" s="163"/>
      <c r="TGX26" s="163"/>
      <c r="TGY26" s="163"/>
      <c r="TGZ26" s="163"/>
      <c r="THA26" s="163"/>
      <c r="THB26" s="163"/>
      <c r="THC26" s="163"/>
      <c r="THD26" s="163"/>
      <c r="THE26" s="163"/>
      <c r="THF26" s="163"/>
      <c r="THG26" s="163"/>
      <c r="THH26" s="163"/>
      <c r="THI26" s="163"/>
      <c r="THJ26" s="163"/>
      <c r="THK26" s="163"/>
      <c r="THL26" s="163"/>
      <c r="THM26" s="163"/>
      <c r="THN26" s="163"/>
      <c r="THO26" s="163"/>
      <c r="THP26" s="163"/>
      <c r="THQ26" s="163"/>
      <c r="THR26" s="163"/>
      <c r="THS26" s="163"/>
      <c r="THT26" s="163"/>
      <c r="THU26" s="163"/>
      <c r="THV26" s="163"/>
      <c r="THW26" s="163"/>
      <c r="THX26" s="163"/>
      <c r="THY26" s="163"/>
      <c r="THZ26" s="163"/>
      <c r="TIA26" s="163"/>
      <c r="TIB26" s="163"/>
      <c r="TIC26" s="163"/>
      <c r="TID26" s="163"/>
      <c r="TIE26" s="163"/>
      <c r="TIF26" s="163"/>
      <c r="TIG26" s="163"/>
      <c r="TIH26" s="163"/>
      <c r="TII26" s="163"/>
      <c r="TIJ26" s="163"/>
      <c r="TIK26" s="163"/>
      <c r="TIL26" s="163"/>
      <c r="TIM26" s="163"/>
      <c r="TIN26" s="163"/>
      <c r="TIO26" s="163"/>
      <c r="TIP26" s="163"/>
      <c r="TIQ26" s="163"/>
      <c r="TIR26" s="163"/>
      <c r="TIS26" s="163"/>
      <c r="TIT26" s="163"/>
      <c r="TIU26" s="163"/>
      <c r="TIV26" s="163"/>
      <c r="TIW26" s="163"/>
      <c r="TIX26" s="163"/>
      <c r="TIY26" s="163"/>
      <c r="TIZ26" s="163"/>
      <c r="TJA26" s="163"/>
      <c r="TJB26" s="163"/>
      <c r="TJC26" s="163"/>
      <c r="TJD26" s="163"/>
      <c r="TJE26" s="163"/>
      <c r="TJF26" s="163"/>
      <c r="TJG26" s="163"/>
      <c r="TJH26" s="163"/>
      <c r="TJI26" s="163"/>
      <c r="TJJ26" s="163"/>
      <c r="TJK26" s="163"/>
      <c r="TJL26" s="163"/>
      <c r="TJM26" s="163"/>
      <c r="TJN26" s="163"/>
      <c r="TJO26" s="163"/>
      <c r="TJP26" s="163"/>
      <c r="TJQ26" s="163"/>
      <c r="TJR26" s="163"/>
      <c r="TJS26" s="163"/>
      <c r="TJT26" s="163"/>
      <c r="TJU26" s="163"/>
      <c r="TJV26" s="163"/>
      <c r="TJW26" s="163"/>
      <c r="TJX26" s="163"/>
      <c r="TJY26" s="163"/>
      <c r="TJZ26" s="163"/>
      <c r="TKA26" s="163"/>
      <c r="TKB26" s="163"/>
      <c r="TKC26" s="163"/>
      <c r="TKD26" s="163"/>
      <c r="TKE26" s="163"/>
      <c r="TKF26" s="163"/>
      <c r="TKG26" s="163"/>
      <c r="TKH26" s="163"/>
      <c r="TKI26" s="163"/>
      <c r="TKJ26" s="163"/>
      <c r="TKK26" s="163"/>
      <c r="TKL26" s="163"/>
      <c r="TKM26" s="163"/>
      <c r="TKN26" s="163"/>
      <c r="TKO26" s="163"/>
      <c r="TKP26" s="163"/>
      <c r="TKQ26" s="163"/>
      <c r="TKR26" s="163"/>
      <c r="TKS26" s="163"/>
      <c r="TKT26" s="163"/>
      <c r="TKU26" s="163"/>
      <c r="TKV26" s="163"/>
      <c r="TKW26" s="163"/>
      <c r="TKX26" s="163"/>
      <c r="TKY26" s="163"/>
      <c r="TKZ26" s="163"/>
      <c r="TLA26" s="163"/>
      <c r="TLB26" s="163"/>
      <c r="TLC26" s="163"/>
      <c r="TLD26" s="163"/>
      <c r="TLE26" s="163"/>
      <c r="TLF26" s="163"/>
      <c r="TLG26" s="163"/>
      <c r="TLH26" s="163"/>
      <c r="TLI26" s="163"/>
      <c r="TLJ26" s="163"/>
      <c r="TLK26" s="163"/>
      <c r="TLL26" s="163"/>
      <c r="TLM26" s="163"/>
      <c r="TLN26" s="163"/>
      <c r="TLO26" s="163"/>
      <c r="TLP26" s="163"/>
      <c r="TLQ26" s="163"/>
      <c r="TLR26" s="163"/>
      <c r="TLS26" s="163"/>
      <c r="TLT26" s="163"/>
      <c r="TLU26" s="163"/>
      <c r="TLV26" s="163"/>
      <c r="TLW26" s="163"/>
      <c r="TLX26" s="163"/>
      <c r="TLY26" s="163"/>
      <c r="TLZ26" s="163"/>
      <c r="TMA26" s="163"/>
      <c r="TMB26" s="163"/>
      <c r="TMC26" s="163"/>
      <c r="TMD26" s="163"/>
      <c r="TME26" s="163"/>
      <c r="TMF26" s="163"/>
      <c r="TMG26" s="163"/>
      <c r="TMH26" s="163"/>
      <c r="TMI26" s="163"/>
      <c r="TMJ26" s="163"/>
      <c r="TMK26" s="163"/>
      <c r="TML26" s="163"/>
      <c r="TMM26" s="163"/>
      <c r="TMN26" s="163"/>
      <c r="TMO26" s="163"/>
      <c r="TMP26" s="163"/>
      <c r="TMQ26" s="163"/>
      <c r="TMR26" s="163"/>
      <c r="TMS26" s="163"/>
      <c r="TMT26" s="163"/>
      <c r="TMU26" s="163"/>
      <c r="TMV26" s="163"/>
      <c r="TMW26" s="163"/>
      <c r="TMX26" s="163"/>
      <c r="TMY26" s="163"/>
      <c r="TMZ26" s="163"/>
      <c r="TNA26" s="163"/>
      <c r="TNB26" s="163"/>
      <c r="TNC26" s="163"/>
      <c r="TND26" s="163"/>
      <c r="TNE26" s="163"/>
      <c r="TNF26" s="163"/>
      <c r="TNG26" s="163"/>
      <c r="TNH26" s="163"/>
      <c r="TNI26" s="163"/>
      <c r="TNJ26" s="163"/>
      <c r="TNK26" s="163"/>
      <c r="TNL26" s="163"/>
      <c r="TNM26" s="163"/>
      <c r="TNN26" s="163"/>
      <c r="TNO26" s="163"/>
      <c r="TNP26" s="163"/>
      <c r="TNQ26" s="163"/>
      <c r="TNR26" s="163"/>
      <c r="TNS26" s="163"/>
      <c r="TNT26" s="163"/>
      <c r="TNU26" s="163"/>
      <c r="TNV26" s="163"/>
      <c r="TNW26" s="163"/>
      <c r="TNX26" s="163"/>
      <c r="TNY26" s="163"/>
      <c r="TNZ26" s="163"/>
      <c r="TOA26" s="163"/>
      <c r="TOB26" s="163"/>
      <c r="TOC26" s="163"/>
      <c r="TOD26" s="163"/>
      <c r="TOE26" s="163"/>
      <c r="TOF26" s="163"/>
      <c r="TOG26" s="163"/>
      <c r="TOH26" s="163"/>
      <c r="TOI26" s="163"/>
      <c r="TOJ26" s="163"/>
      <c r="TOK26" s="163"/>
      <c r="TOL26" s="163"/>
      <c r="TOM26" s="163"/>
      <c r="TON26" s="163"/>
      <c r="TOO26" s="163"/>
      <c r="TOP26" s="163"/>
      <c r="TOQ26" s="163"/>
      <c r="TOR26" s="163"/>
      <c r="TOS26" s="163"/>
      <c r="TOT26" s="163"/>
      <c r="TOU26" s="163"/>
      <c r="TOV26" s="163"/>
      <c r="TOW26" s="163"/>
      <c r="TOX26" s="163"/>
      <c r="TOY26" s="163"/>
      <c r="TOZ26" s="163"/>
      <c r="TPA26" s="163"/>
      <c r="TPB26" s="163"/>
      <c r="TPC26" s="163"/>
      <c r="TPD26" s="163"/>
      <c r="TPE26" s="163"/>
      <c r="TPF26" s="163"/>
      <c r="TPG26" s="163"/>
      <c r="TPH26" s="163"/>
      <c r="TPI26" s="163"/>
      <c r="TPJ26" s="163"/>
      <c r="TPK26" s="163"/>
      <c r="TPL26" s="163"/>
      <c r="TPM26" s="163"/>
      <c r="TPN26" s="163"/>
      <c r="TPO26" s="163"/>
      <c r="TPP26" s="163"/>
      <c r="TPQ26" s="163"/>
      <c r="TPR26" s="163"/>
      <c r="TPS26" s="163"/>
      <c r="TPT26" s="163"/>
      <c r="TPU26" s="163"/>
      <c r="TPV26" s="163"/>
      <c r="TPW26" s="163"/>
      <c r="TPX26" s="163"/>
      <c r="TPY26" s="163"/>
      <c r="TPZ26" s="163"/>
      <c r="TQA26" s="163"/>
      <c r="TQB26" s="163"/>
      <c r="TQC26" s="163"/>
      <c r="TQD26" s="163"/>
      <c r="TQE26" s="163"/>
      <c r="TQF26" s="163"/>
      <c r="TQG26" s="163"/>
      <c r="TQH26" s="163"/>
      <c r="TQI26" s="163"/>
      <c r="TQJ26" s="163"/>
      <c r="TQK26" s="163"/>
      <c r="TQL26" s="163"/>
      <c r="TQM26" s="163"/>
      <c r="TQN26" s="163"/>
      <c r="TQO26" s="163"/>
      <c r="TQP26" s="163"/>
      <c r="TQQ26" s="163"/>
      <c r="TQR26" s="163"/>
      <c r="TQS26" s="163"/>
      <c r="TQT26" s="163"/>
      <c r="TQU26" s="163"/>
      <c r="TQV26" s="163"/>
      <c r="TQW26" s="163"/>
      <c r="TQX26" s="163"/>
      <c r="TQY26" s="163"/>
      <c r="TQZ26" s="163"/>
      <c r="TRA26" s="163"/>
      <c r="TRB26" s="163"/>
      <c r="TRC26" s="163"/>
      <c r="TRD26" s="163"/>
      <c r="TRE26" s="163"/>
      <c r="TRF26" s="163"/>
      <c r="TRG26" s="163"/>
      <c r="TRH26" s="163"/>
      <c r="TRI26" s="163"/>
      <c r="TRJ26" s="163"/>
      <c r="TRK26" s="163"/>
      <c r="TRL26" s="163"/>
      <c r="TRM26" s="163"/>
      <c r="TRN26" s="163"/>
      <c r="TRO26" s="163"/>
      <c r="TRP26" s="163"/>
      <c r="TRQ26" s="163"/>
      <c r="TRR26" s="163"/>
      <c r="TRS26" s="163"/>
      <c r="TRT26" s="163"/>
      <c r="TRU26" s="163"/>
      <c r="TRV26" s="163"/>
      <c r="TRW26" s="163"/>
      <c r="TRX26" s="163"/>
      <c r="TRY26" s="163"/>
      <c r="TRZ26" s="163"/>
      <c r="TSA26" s="163"/>
      <c r="TSB26" s="163"/>
      <c r="TSC26" s="163"/>
      <c r="TSD26" s="163"/>
      <c r="TSE26" s="163"/>
      <c r="TSF26" s="163"/>
      <c r="TSG26" s="163"/>
      <c r="TSH26" s="163"/>
      <c r="TSI26" s="163"/>
      <c r="TSJ26" s="163"/>
      <c r="TSK26" s="163"/>
      <c r="TSL26" s="163"/>
      <c r="TSM26" s="163"/>
      <c r="TSN26" s="163"/>
      <c r="TSO26" s="163"/>
      <c r="TSP26" s="163"/>
      <c r="TSQ26" s="163"/>
      <c r="TSR26" s="163"/>
      <c r="TSS26" s="163"/>
      <c r="TST26" s="163"/>
      <c r="TSU26" s="163"/>
      <c r="TSV26" s="163"/>
      <c r="TSW26" s="163"/>
      <c r="TSX26" s="163"/>
      <c r="TSY26" s="163"/>
      <c r="TSZ26" s="163"/>
      <c r="TTA26" s="163"/>
      <c r="TTB26" s="163"/>
      <c r="TTC26" s="163"/>
      <c r="TTD26" s="163"/>
      <c r="TTE26" s="163"/>
      <c r="TTF26" s="163"/>
      <c r="TTG26" s="163"/>
      <c r="TTH26" s="163"/>
      <c r="TTI26" s="163"/>
      <c r="TTJ26" s="163"/>
      <c r="TTK26" s="163"/>
      <c r="TTL26" s="163"/>
      <c r="TTM26" s="163"/>
      <c r="TTN26" s="163"/>
      <c r="TTO26" s="163"/>
      <c r="TTP26" s="163"/>
      <c r="TTQ26" s="163"/>
      <c r="TTR26" s="163"/>
      <c r="TTS26" s="163"/>
      <c r="TTT26" s="163"/>
      <c r="TTU26" s="163"/>
      <c r="TTV26" s="163"/>
      <c r="TTW26" s="163"/>
      <c r="TTX26" s="163"/>
      <c r="TTY26" s="163"/>
      <c r="TTZ26" s="163"/>
      <c r="TUA26" s="163"/>
      <c r="TUB26" s="163"/>
      <c r="TUC26" s="163"/>
      <c r="TUD26" s="163"/>
      <c r="TUE26" s="163"/>
      <c r="TUF26" s="163"/>
      <c r="TUG26" s="163"/>
      <c r="TUH26" s="163"/>
      <c r="TUI26" s="163"/>
      <c r="TUJ26" s="163"/>
      <c r="TUK26" s="163"/>
      <c r="TUL26" s="163"/>
      <c r="TUM26" s="163"/>
      <c r="TUN26" s="163"/>
      <c r="TUO26" s="163"/>
      <c r="TUP26" s="163"/>
      <c r="TUQ26" s="163"/>
      <c r="TUR26" s="163"/>
      <c r="TUS26" s="163"/>
      <c r="TUT26" s="163"/>
      <c r="TUU26" s="163"/>
      <c r="TUV26" s="163"/>
      <c r="TUW26" s="163"/>
      <c r="TUX26" s="163"/>
      <c r="TUY26" s="163"/>
      <c r="TUZ26" s="163"/>
      <c r="TVA26" s="163"/>
      <c r="TVB26" s="163"/>
      <c r="TVC26" s="163"/>
      <c r="TVD26" s="163"/>
      <c r="TVE26" s="163"/>
      <c r="TVF26" s="163"/>
      <c r="TVG26" s="163"/>
      <c r="TVH26" s="163"/>
      <c r="TVI26" s="163"/>
      <c r="TVJ26" s="163"/>
      <c r="TVK26" s="163"/>
      <c r="TVL26" s="163"/>
      <c r="TVM26" s="163"/>
      <c r="TVN26" s="163"/>
      <c r="TVO26" s="163"/>
      <c r="TVP26" s="163"/>
      <c r="TVQ26" s="163"/>
      <c r="TVR26" s="163"/>
      <c r="TVS26" s="163"/>
      <c r="TVT26" s="163"/>
      <c r="TVU26" s="163"/>
      <c r="TVV26" s="163"/>
      <c r="TVW26" s="163"/>
      <c r="TVX26" s="163"/>
      <c r="TVY26" s="163"/>
      <c r="TVZ26" s="163"/>
      <c r="TWA26" s="163"/>
      <c r="TWB26" s="163"/>
      <c r="TWC26" s="163"/>
      <c r="TWD26" s="163"/>
      <c r="TWE26" s="163"/>
      <c r="TWF26" s="163"/>
      <c r="TWG26" s="163"/>
      <c r="TWH26" s="163"/>
      <c r="TWI26" s="163"/>
      <c r="TWJ26" s="163"/>
      <c r="TWK26" s="163"/>
      <c r="TWL26" s="163"/>
      <c r="TWM26" s="163"/>
      <c r="TWN26" s="163"/>
      <c r="TWO26" s="163"/>
      <c r="TWP26" s="163"/>
      <c r="TWQ26" s="163"/>
      <c r="TWR26" s="163"/>
      <c r="TWS26" s="163"/>
      <c r="TWT26" s="163"/>
      <c r="TWU26" s="163"/>
      <c r="TWV26" s="163"/>
      <c r="TWW26" s="163"/>
      <c r="TWX26" s="163"/>
      <c r="TWY26" s="163"/>
      <c r="TWZ26" s="163"/>
      <c r="TXA26" s="163"/>
      <c r="TXB26" s="163"/>
      <c r="TXC26" s="163"/>
      <c r="TXD26" s="163"/>
      <c r="TXE26" s="163"/>
      <c r="TXF26" s="163"/>
      <c r="TXG26" s="163"/>
      <c r="TXH26" s="163"/>
      <c r="TXI26" s="163"/>
      <c r="TXJ26" s="163"/>
      <c r="TXK26" s="163"/>
      <c r="TXL26" s="163"/>
      <c r="TXM26" s="163"/>
      <c r="TXN26" s="163"/>
      <c r="TXO26" s="163"/>
      <c r="TXP26" s="163"/>
      <c r="TXQ26" s="163"/>
      <c r="TXR26" s="163"/>
      <c r="TXS26" s="163"/>
      <c r="TXT26" s="163"/>
      <c r="TXU26" s="163"/>
      <c r="TXV26" s="163"/>
      <c r="TXW26" s="163"/>
      <c r="TXX26" s="163"/>
      <c r="TXY26" s="163"/>
      <c r="TXZ26" s="163"/>
      <c r="TYA26" s="163"/>
      <c r="TYB26" s="163"/>
      <c r="TYC26" s="163"/>
      <c r="TYD26" s="163"/>
      <c r="TYE26" s="163"/>
      <c r="TYF26" s="163"/>
      <c r="TYG26" s="163"/>
      <c r="TYH26" s="163"/>
      <c r="TYI26" s="163"/>
      <c r="TYJ26" s="163"/>
      <c r="TYK26" s="163"/>
      <c r="TYL26" s="163"/>
      <c r="TYM26" s="163"/>
      <c r="TYN26" s="163"/>
      <c r="TYO26" s="163"/>
      <c r="TYP26" s="163"/>
      <c r="TYQ26" s="163"/>
      <c r="TYR26" s="163"/>
      <c r="TYS26" s="163"/>
      <c r="TYT26" s="163"/>
      <c r="TYU26" s="163"/>
      <c r="TYV26" s="163"/>
      <c r="TYW26" s="163"/>
      <c r="TYX26" s="163"/>
      <c r="TYY26" s="163"/>
      <c r="TYZ26" s="163"/>
      <c r="TZA26" s="163"/>
      <c r="TZB26" s="163"/>
      <c r="TZC26" s="163"/>
      <c r="TZD26" s="163"/>
      <c r="TZE26" s="163"/>
      <c r="TZF26" s="163"/>
      <c r="TZG26" s="163"/>
      <c r="TZH26" s="163"/>
      <c r="TZI26" s="163"/>
      <c r="TZJ26" s="163"/>
      <c r="TZK26" s="163"/>
      <c r="TZL26" s="163"/>
      <c r="TZM26" s="163"/>
      <c r="TZN26" s="163"/>
      <c r="TZO26" s="163"/>
      <c r="TZP26" s="163"/>
      <c r="TZQ26" s="163"/>
      <c r="TZR26" s="163"/>
      <c r="TZS26" s="163"/>
      <c r="TZT26" s="163"/>
      <c r="TZU26" s="163"/>
      <c r="TZV26" s="163"/>
      <c r="TZW26" s="163"/>
      <c r="TZX26" s="163"/>
      <c r="TZY26" s="163"/>
      <c r="TZZ26" s="163"/>
      <c r="UAA26" s="163"/>
      <c r="UAB26" s="163"/>
      <c r="UAC26" s="163"/>
      <c r="UAD26" s="163"/>
      <c r="UAE26" s="163"/>
      <c r="UAF26" s="163"/>
      <c r="UAG26" s="163"/>
      <c r="UAH26" s="163"/>
      <c r="UAI26" s="163"/>
      <c r="UAJ26" s="163"/>
      <c r="UAK26" s="163"/>
      <c r="UAL26" s="163"/>
      <c r="UAM26" s="163"/>
      <c r="UAN26" s="163"/>
      <c r="UAO26" s="163"/>
      <c r="UAP26" s="163"/>
      <c r="UAQ26" s="163"/>
      <c r="UAR26" s="163"/>
      <c r="UAS26" s="163"/>
      <c r="UAT26" s="163"/>
      <c r="UAU26" s="163"/>
      <c r="UAV26" s="163"/>
      <c r="UAW26" s="163"/>
      <c r="UAX26" s="163"/>
      <c r="UAY26" s="163"/>
      <c r="UAZ26" s="163"/>
      <c r="UBA26" s="163"/>
      <c r="UBB26" s="163"/>
      <c r="UBC26" s="163"/>
      <c r="UBD26" s="163"/>
      <c r="UBE26" s="163"/>
      <c r="UBF26" s="163"/>
      <c r="UBG26" s="163"/>
      <c r="UBH26" s="163"/>
      <c r="UBI26" s="163"/>
      <c r="UBJ26" s="163"/>
      <c r="UBK26" s="163"/>
      <c r="UBL26" s="163"/>
      <c r="UBM26" s="163"/>
      <c r="UBN26" s="163"/>
      <c r="UBO26" s="163"/>
      <c r="UBP26" s="163"/>
      <c r="UBQ26" s="163"/>
      <c r="UBR26" s="163"/>
      <c r="UBS26" s="163"/>
      <c r="UBT26" s="163"/>
      <c r="UBU26" s="163"/>
      <c r="UBV26" s="163"/>
      <c r="UBW26" s="163"/>
      <c r="UBX26" s="163"/>
      <c r="UBY26" s="163"/>
      <c r="UBZ26" s="163"/>
      <c r="UCA26" s="163"/>
      <c r="UCB26" s="163"/>
      <c r="UCC26" s="163"/>
      <c r="UCD26" s="163"/>
      <c r="UCE26" s="163"/>
      <c r="UCF26" s="163"/>
      <c r="UCG26" s="163"/>
      <c r="UCH26" s="163"/>
      <c r="UCI26" s="163"/>
      <c r="UCJ26" s="163"/>
      <c r="UCK26" s="163"/>
      <c r="UCL26" s="163"/>
      <c r="UCM26" s="163"/>
      <c r="UCN26" s="163"/>
      <c r="UCO26" s="163"/>
      <c r="UCP26" s="163"/>
      <c r="UCQ26" s="163"/>
      <c r="UCR26" s="163"/>
      <c r="UCS26" s="163"/>
      <c r="UCT26" s="163"/>
      <c r="UCU26" s="163"/>
      <c r="UCV26" s="163"/>
      <c r="UCW26" s="163"/>
      <c r="UCX26" s="163"/>
      <c r="UCY26" s="163"/>
      <c r="UCZ26" s="163"/>
      <c r="UDA26" s="163"/>
      <c r="UDB26" s="163"/>
      <c r="UDC26" s="163"/>
      <c r="UDD26" s="163"/>
      <c r="UDE26" s="163"/>
      <c r="UDF26" s="163"/>
      <c r="UDG26" s="163"/>
      <c r="UDH26" s="163"/>
      <c r="UDI26" s="163"/>
      <c r="UDJ26" s="163"/>
      <c r="UDK26" s="163"/>
      <c r="UDL26" s="163"/>
      <c r="UDM26" s="163"/>
      <c r="UDN26" s="163"/>
      <c r="UDO26" s="163"/>
      <c r="UDP26" s="163"/>
      <c r="UDQ26" s="163"/>
      <c r="UDR26" s="163"/>
      <c r="UDS26" s="163"/>
      <c r="UDT26" s="163"/>
      <c r="UDU26" s="163"/>
      <c r="UDV26" s="163"/>
      <c r="UDW26" s="163"/>
      <c r="UDX26" s="163"/>
      <c r="UDY26" s="163"/>
      <c r="UDZ26" s="163"/>
      <c r="UEA26" s="163"/>
      <c r="UEB26" s="163"/>
      <c r="UEC26" s="163"/>
      <c r="UED26" s="163"/>
      <c r="UEE26" s="163"/>
      <c r="UEF26" s="163"/>
      <c r="UEG26" s="163"/>
      <c r="UEH26" s="163"/>
      <c r="UEI26" s="163"/>
      <c r="UEJ26" s="163"/>
      <c r="UEK26" s="163"/>
      <c r="UEL26" s="163"/>
      <c r="UEM26" s="163"/>
      <c r="UEN26" s="163"/>
      <c r="UEO26" s="163"/>
      <c r="UEP26" s="163"/>
      <c r="UEQ26" s="163"/>
      <c r="UER26" s="163"/>
      <c r="UES26" s="163"/>
      <c r="UET26" s="163"/>
      <c r="UEU26" s="163"/>
      <c r="UEV26" s="163"/>
      <c r="UEW26" s="163"/>
      <c r="UEX26" s="163"/>
      <c r="UEY26" s="163"/>
      <c r="UEZ26" s="163"/>
      <c r="UFA26" s="163"/>
      <c r="UFB26" s="163"/>
      <c r="UFC26" s="163"/>
      <c r="UFD26" s="163"/>
      <c r="UFE26" s="163"/>
      <c r="UFF26" s="163"/>
      <c r="UFG26" s="163"/>
      <c r="UFH26" s="163"/>
      <c r="UFI26" s="163"/>
      <c r="UFJ26" s="163"/>
      <c r="UFK26" s="163"/>
      <c r="UFL26" s="163"/>
      <c r="UFM26" s="163"/>
      <c r="UFN26" s="163"/>
      <c r="UFO26" s="163"/>
      <c r="UFP26" s="163"/>
      <c r="UFQ26" s="163"/>
      <c r="UFR26" s="163"/>
      <c r="UFS26" s="163"/>
      <c r="UFT26" s="163"/>
      <c r="UFU26" s="163"/>
      <c r="UFV26" s="163"/>
      <c r="UFW26" s="163"/>
      <c r="UFX26" s="163"/>
      <c r="UFY26" s="163"/>
      <c r="UFZ26" s="163"/>
      <c r="UGA26" s="163"/>
      <c r="UGB26" s="163"/>
      <c r="UGC26" s="163"/>
      <c r="UGD26" s="163"/>
      <c r="UGE26" s="163"/>
      <c r="UGF26" s="163"/>
      <c r="UGG26" s="163"/>
      <c r="UGH26" s="163"/>
      <c r="UGI26" s="163"/>
      <c r="UGJ26" s="163"/>
      <c r="UGK26" s="163"/>
      <c r="UGL26" s="163"/>
      <c r="UGM26" s="163"/>
      <c r="UGN26" s="163"/>
      <c r="UGO26" s="163"/>
      <c r="UGP26" s="163"/>
      <c r="UGQ26" s="163"/>
      <c r="UGR26" s="163"/>
      <c r="UGS26" s="163"/>
      <c r="UGT26" s="163"/>
      <c r="UGU26" s="163"/>
      <c r="UGV26" s="163"/>
      <c r="UGW26" s="163"/>
      <c r="UGX26" s="163"/>
      <c r="UGY26" s="163"/>
      <c r="UGZ26" s="163"/>
      <c r="UHA26" s="163"/>
      <c r="UHB26" s="163"/>
      <c r="UHC26" s="163"/>
      <c r="UHD26" s="163"/>
      <c r="UHE26" s="163"/>
      <c r="UHF26" s="163"/>
      <c r="UHG26" s="163"/>
      <c r="UHH26" s="163"/>
      <c r="UHI26" s="163"/>
      <c r="UHJ26" s="163"/>
      <c r="UHK26" s="163"/>
      <c r="UHL26" s="163"/>
      <c r="UHM26" s="163"/>
      <c r="UHN26" s="163"/>
      <c r="UHO26" s="163"/>
      <c r="UHP26" s="163"/>
      <c r="UHQ26" s="163"/>
      <c r="UHR26" s="163"/>
      <c r="UHS26" s="163"/>
      <c r="UHT26" s="163"/>
      <c r="UHU26" s="163"/>
      <c r="UHV26" s="163"/>
      <c r="UHW26" s="163"/>
      <c r="UHX26" s="163"/>
      <c r="UHY26" s="163"/>
      <c r="UHZ26" s="163"/>
      <c r="UIA26" s="163"/>
      <c r="UIB26" s="163"/>
      <c r="UIC26" s="163"/>
      <c r="UID26" s="163"/>
      <c r="UIE26" s="163"/>
      <c r="UIF26" s="163"/>
      <c r="UIG26" s="163"/>
      <c r="UIH26" s="163"/>
      <c r="UII26" s="163"/>
      <c r="UIJ26" s="163"/>
      <c r="UIK26" s="163"/>
      <c r="UIL26" s="163"/>
      <c r="UIM26" s="163"/>
      <c r="UIN26" s="163"/>
      <c r="UIO26" s="163"/>
      <c r="UIP26" s="163"/>
      <c r="UIQ26" s="163"/>
      <c r="UIR26" s="163"/>
      <c r="UIS26" s="163"/>
      <c r="UIT26" s="163"/>
      <c r="UIU26" s="163"/>
      <c r="UIV26" s="163"/>
      <c r="UIW26" s="163"/>
      <c r="UIX26" s="163"/>
      <c r="UIY26" s="163"/>
      <c r="UIZ26" s="163"/>
      <c r="UJA26" s="163"/>
      <c r="UJB26" s="163"/>
      <c r="UJC26" s="163"/>
      <c r="UJD26" s="163"/>
      <c r="UJE26" s="163"/>
      <c r="UJF26" s="163"/>
      <c r="UJG26" s="163"/>
      <c r="UJH26" s="163"/>
      <c r="UJI26" s="163"/>
      <c r="UJJ26" s="163"/>
      <c r="UJK26" s="163"/>
      <c r="UJL26" s="163"/>
      <c r="UJM26" s="163"/>
      <c r="UJN26" s="163"/>
      <c r="UJO26" s="163"/>
      <c r="UJP26" s="163"/>
      <c r="UJQ26" s="163"/>
      <c r="UJR26" s="163"/>
      <c r="UJS26" s="163"/>
      <c r="UJT26" s="163"/>
      <c r="UJU26" s="163"/>
      <c r="UJV26" s="163"/>
      <c r="UJW26" s="163"/>
      <c r="UJX26" s="163"/>
      <c r="UJY26" s="163"/>
      <c r="UJZ26" s="163"/>
      <c r="UKA26" s="163"/>
      <c r="UKB26" s="163"/>
      <c r="UKC26" s="163"/>
      <c r="UKD26" s="163"/>
      <c r="UKE26" s="163"/>
      <c r="UKF26" s="163"/>
      <c r="UKG26" s="163"/>
      <c r="UKH26" s="163"/>
      <c r="UKI26" s="163"/>
      <c r="UKJ26" s="163"/>
      <c r="UKK26" s="163"/>
      <c r="UKL26" s="163"/>
      <c r="UKM26" s="163"/>
      <c r="UKN26" s="163"/>
      <c r="UKO26" s="163"/>
      <c r="UKP26" s="163"/>
      <c r="UKQ26" s="163"/>
      <c r="UKR26" s="163"/>
      <c r="UKS26" s="163"/>
      <c r="UKT26" s="163"/>
      <c r="UKU26" s="163"/>
      <c r="UKV26" s="163"/>
      <c r="UKW26" s="163"/>
      <c r="UKX26" s="163"/>
      <c r="UKY26" s="163"/>
      <c r="UKZ26" s="163"/>
      <c r="ULA26" s="163"/>
      <c r="ULB26" s="163"/>
      <c r="ULC26" s="163"/>
      <c r="ULD26" s="163"/>
      <c r="ULE26" s="163"/>
      <c r="ULF26" s="163"/>
      <c r="ULG26" s="163"/>
      <c r="ULH26" s="163"/>
      <c r="ULI26" s="163"/>
      <c r="ULJ26" s="163"/>
      <c r="ULK26" s="163"/>
      <c r="ULL26" s="163"/>
      <c r="ULM26" s="163"/>
      <c r="ULN26" s="163"/>
      <c r="ULO26" s="163"/>
      <c r="ULP26" s="163"/>
      <c r="ULQ26" s="163"/>
      <c r="ULR26" s="163"/>
      <c r="ULS26" s="163"/>
      <c r="ULT26" s="163"/>
      <c r="ULU26" s="163"/>
      <c r="ULV26" s="163"/>
      <c r="ULW26" s="163"/>
      <c r="ULX26" s="163"/>
      <c r="ULY26" s="163"/>
      <c r="ULZ26" s="163"/>
      <c r="UMA26" s="163"/>
      <c r="UMB26" s="163"/>
      <c r="UMC26" s="163"/>
      <c r="UMD26" s="163"/>
      <c r="UME26" s="163"/>
      <c r="UMF26" s="163"/>
      <c r="UMG26" s="163"/>
      <c r="UMH26" s="163"/>
      <c r="UMI26" s="163"/>
      <c r="UMJ26" s="163"/>
      <c r="UMK26" s="163"/>
      <c r="UML26" s="163"/>
      <c r="UMM26" s="163"/>
      <c r="UMN26" s="163"/>
      <c r="UMO26" s="163"/>
      <c r="UMP26" s="163"/>
      <c r="UMQ26" s="163"/>
      <c r="UMR26" s="163"/>
      <c r="UMS26" s="163"/>
      <c r="UMT26" s="163"/>
      <c r="UMU26" s="163"/>
      <c r="UMV26" s="163"/>
      <c r="UMW26" s="163"/>
      <c r="UMX26" s="163"/>
      <c r="UMY26" s="163"/>
      <c r="UMZ26" s="163"/>
      <c r="UNA26" s="163"/>
      <c r="UNB26" s="163"/>
      <c r="UNC26" s="163"/>
      <c r="UND26" s="163"/>
      <c r="UNE26" s="163"/>
      <c r="UNF26" s="163"/>
      <c r="UNG26" s="163"/>
      <c r="UNH26" s="163"/>
      <c r="UNI26" s="163"/>
      <c r="UNJ26" s="163"/>
      <c r="UNK26" s="163"/>
      <c r="UNL26" s="163"/>
      <c r="UNM26" s="163"/>
      <c r="UNN26" s="163"/>
      <c r="UNO26" s="163"/>
      <c r="UNP26" s="163"/>
      <c r="UNQ26" s="163"/>
      <c r="UNR26" s="163"/>
      <c r="UNS26" s="163"/>
      <c r="UNT26" s="163"/>
      <c r="UNU26" s="163"/>
      <c r="UNV26" s="163"/>
      <c r="UNW26" s="163"/>
      <c r="UNX26" s="163"/>
      <c r="UNY26" s="163"/>
      <c r="UNZ26" s="163"/>
      <c r="UOA26" s="163"/>
      <c r="UOB26" s="163"/>
      <c r="UOC26" s="163"/>
      <c r="UOD26" s="163"/>
      <c r="UOE26" s="163"/>
      <c r="UOF26" s="163"/>
      <c r="UOG26" s="163"/>
      <c r="UOH26" s="163"/>
      <c r="UOI26" s="163"/>
      <c r="UOJ26" s="163"/>
      <c r="UOK26" s="163"/>
      <c r="UOL26" s="163"/>
      <c r="UOM26" s="163"/>
      <c r="UON26" s="163"/>
      <c r="UOO26" s="163"/>
      <c r="UOP26" s="163"/>
      <c r="UOQ26" s="163"/>
      <c r="UOR26" s="163"/>
      <c r="UOS26" s="163"/>
      <c r="UOT26" s="163"/>
      <c r="UOU26" s="163"/>
      <c r="UOV26" s="163"/>
      <c r="UOW26" s="163"/>
      <c r="UOX26" s="163"/>
      <c r="UOY26" s="163"/>
      <c r="UOZ26" s="163"/>
      <c r="UPA26" s="163"/>
      <c r="UPB26" s="163"/>
      <c r="UPC26" s="163"/>
      <c r="UPD26" s="163"/>
      <c r="UPE26" s="163"/>
      <c r="UPF26" s="163"/>
      <c r="UPG26" s="163"/>
      <c r="UPH26" s="163"/>
      <c r="UPI26" s="163"/>
      <c r="UPJ26" s="163"/>
      <c r="UPK26" s="163"/>
      <c r="UPL26" s="163"/>
      <c r="UPM26" s="163"/>
      <c r="UPN26" s="163"/>
      <c r="UPO26" s="163"/>
      <c r="UPP26" s="163"/>
      <c r="UPQ26" s="163"/>
      <c r="UPR26" s="163"/>
      <c r="UPS26" s="163"/>
      <c r="UPT26" s="163"/>
      <c r="UPU26" s="163"/>
      <c r="UPV26" s="163"/>
      <c r="UPW26" s="163"/>
      <c r="UPX26" s="163"/>
      <c r="UPY26" s="163"/>
      <c r="UPZ26" s="163"/>
      <c r="UQA26" s="163"/>
      <c r="UQB26" s="163"/>
      <c r="UQC26" s="163"/>
      <c r="UQD26" s="163"/>
      <c r="UQE26" s="163"/>
      <c r="UQF26" s="163"/>
      <c r="UQG26" s="163"/>
      <c r="UQH26" s="163"/>
      <c r="UQI26" s="163"/>
      <c r="UQJ26" s="163"/>
      <c r="UQK26" s="163"/>
      <c r="UQL26" s="163"/>
      <c r="UQM26" s="163"/>
      <c r="UQN26" s="163"/>
      <c r="UQO26" s="163"/>
      <c r="UQP26" s="163"/>
      <c r="UQQ26" s="163"/>
      <c r="UQR26" s="163"/>
      <c r="UQS26" s="163"/>
      <c r="UQT26" s="163"/>
      <c r="UQU26" s="163"/>
      <c r="UQV26" s="163"/>
      <c r="UQW26" s="163"/>
      <c r="UQX26" s="163"/>
      <c r="UQY26" s="163"/>
      <c r="UQZ26" s="163"/>
      <c r="URA26" s="163"/>
      <c r="URB26" s="163"/>
      <c r="URC26" s="163"/>
      <c r="URD26" s="163"/>
      <c r="URE26" s="163"/>
      <c r="URF26" s="163"/>
      <c r="URG26" s="163"/>
      <c r="URH26" s="163"/>
      <c r="URI26" s="163"/>
      <c r="URJ26" s="163"/>
      <c r="URK26" s="163"/>
      <c r="URL26" s="163"/>
      <c r="URM26" s="163"/>
      <c r="URN26" s="163"/>
      <c r="URO26" s="163"/>
      <c r="URP26" s="163"/>
      <c r="URQ26" s="163"/>
      <c r="URR26" s="163"/>
      <c r="URS26" s="163"/>
      <c r="URT26" s="163"/>
      <c r="URU26" s="163"/>
      <c r="URV26" s="163"/>
      <c r="URW26" s="163"/>
      <c r="URX26" s="163"/>
      <c r="URY26" s="163"/>
      <c r="URZ26" s="163"/>
      <c r="USA26" s="163"/>
      <c r="USB26" s="163"/>
      <c r="USC26" s="163"/>
      <c r="USD26" s="163"/>
      <c r="USE26" s="163"/>
      <c r="USF26" s="163"/>
      <c r="USG26" s="163"/>
      <c r="USH26" s="163"/>
      <c r="USI26" s="163"/>
      <c r="USJ26" s="163"/>
      <c r="USK26" s="163"/>
      <c r="USL26" s="163"/>
      <c r="USM26" s="163"/>
      <c r="USN26" s="163"/>
      <c r="USO26" s="163"/>
      <c r="USP26" s="163"/>
      <c r="USQ26" s="163"/>
      <c r="USR26" s="163"/>
      <c r="USS26" s="163"/>
      <c r="UST26" s="163"/>
      <c r="USU26" s="163"/>
      <c r="USV26" s="163"/>
      <c r="USW26" s="163"/>
      <c r="USX26" s="163"/>
      <c r="USY26" s="163"/>
      <c r="USZ26" s="163"/>
      <c r="UTA26" s="163"/>
      <c r="UTB26" s="163"/>
      <c r="UTC26" s="163"/>
      <c r="UTD26" s="163"/>
      <c r="UTE26" s="163"/>
      <c r="UTF26" s="163"/>
      <c r="UTG26" s="163"/>
      <c r="UTH26" s="163"/>
      <c r="UTI26" s="163"/>
      <c r="UTJ26" s="163"/>
      <c r="UTK26" s="163"/>
      <c r="UTL26" s="163"/>
      <c r="UTM26" s="163"/>
      <c r="UTN26" s="163"/>
      <c r="UTO26" s="163"/>
      <c r="UTP26" s="163"/>
      <c r="UTQ26" s="163"/>
      <c r="UTR26" s="163"/>
      <c r="UTS26" s="163"/>
      <c r="UTT26" s="163"/>
      <c r="UTU26" s="163"/>
      <c r="UTV26" s="163"/>
      <c r="UTW26" s="163"/>
      <c r="UTX26" s="163"/>
      <c r="UTY26" s="163"/>
      <c r="UTZ26" s="163"/>
      <c r="UUA26" s="163"/>
      <c r="UUB26" s="163"/>
      <c r="UUC26" s="163"/>
      <c r="UUD26" s="163"/>
      <c r="UUE26" s="163"/>
      <c r="UUF26" s="163"/>
      <c r="UUG26" s="163"/>
      <c r="UUH26" s="163"/>
      <c r="UUI26" s="163"/>
      <c r="UUJ26" s="163"/>
      <c r="UUK26" s="163"/>
      <c r="UUL26" s="163"/>
      <c r="UUM26" s="163"/>
      <c r="UUN26" s="163"/>
      <c r="UUO26" s="163"/>
      <c r="UUP26" s="163"/>
      <c r="UUQ26" s="163"/>
      <c r="UUR26" s="163"/>
      <c r="UUS26" s="163"/>
      <c r="UUT26" s="163"/>
      <c r="UUU26" s="163"/>
      <c r="UUV26" s="163"/>
      <c r="UUW26" s="163"/>
      <c r="UUX26" s="163"/>
      <c r="UUY26" s="163"/>
      <c r="UUZ26" s="163"/>
      <c r="UVA26" s="163"/>
      <c r="UVB26" s="163"/>
      <c r="UVC26" s="163"/>
      <c r="UVD26" s="163"/>
      <c r="UVE26" s="163"/>
      <c r="UVF26" s="163"/>
      <c r="UVG26" s="163"/>
      <c r="UVH26" s="163"/>
      <c r="UVI26" s="163"/>
      <c r="UVJ26" s="163"/>
      <c r="UVK26" s="163"/>
      <c r="UVL26" s="163"/>
      <c r="UVM26" s="163"/>
      <c r="UVN26" s="163"/>
      <c r="UVO26" s="163"/>
      <c r="UVP26" s="163"/>
      <c r="UVQ26" s="163"/>
      <c r="UVR26" s="163"/>
      <c r="UVS26" s="163"/>
      <c r="UVT26" s="163"/>
      <c r="UVU26" s="163"/>
      <c r="UVV26" s="163"/>
      <c r="UVW26" s="163"/>
      <c r="UVX26" s="163"/>
      <c r="UVY26" s="163"/>
      <c r="UVZ26" s="163"/>
      <c r="UWA26" s="163"/>
      <c r="UWB26" s="163"/>
      <c r="UWC26" s="163"/>
      <c r="UWD26" s="163"/>
      <c r="UWE26" s="163"/>
      <c r="UWF26" s="163"/>
      <c r="UWG26" s="163"/>
      <c r="UWH26" s="163"/>
      <c r="UWI26" s="163"/>
      <c r="UWJ26" s="163"/>
      <c r="UWK26" s="163"/>
      <c r="UWL26" s="163"/>
      <c r="UWM26" s="163"/>
      <c r="UWN26" s="163"/>
      <c r="UWO26" s="163"/>
      <c r="UWP26" s="163"/>
      <c r="UWQ26" s="163"/>
      <c r="UWR26" s="163"/>
      <c r="UWS26" s="163"/>
      <c r="UWT26" s="163"/>
      <c r="UWU26" s="163"/>
      <c r="UWV26" s="163"/>
      <c r="UWW26" s="163"/>
      <c r="UWX26" s="163"/>
      <c r="UWY26" s="163"/>
      <c r="UWZ26" s="163"/>
      <c r="UXA26" s="163"/>
      <c r="UXB26" s="163"/>
      <c r="UXC26" s="163"/>
      <c r="UXD26" s="163"/>
      <c r="UXE26" s="163"/>
      <c r="UXF26" s="163"/>
      <c r="UXG26" s="163"/>
      <c r="UXH26" s="163"/>
      <c r="UXI26" s="163"/>
      <c r="UXJ26" s="163"/>
      <c r="UXK26" s="163"/>
      <c r="UXL26" s="163"/>
      <c r="UXM26" s="163"/>
      <c r="UXN26" s="163"/>
      <c r="UXO26" s="163"/>
      <c r="UXP26" s="163"/>
      <c r="UXQ26" s="163"/>
      <c r="UXR26" s="163"/>
      <c r="UXS26" s="163"/>
      <c r="UXT26" s="163"/>
      <c r="UXU26" s="163"/>
      <c r="UXV26" s="163"/>
      <c r="UXW26" s="163"/>
      <c r="UXX26" s="163"/>
      <c r="UXY26" s="163"/>
      <c r="UXZ26" s="163"/>
      <c r="UYA26" s="163"/>
      <c r="UYB26" s="163"/>
      <c r="UYC26" s="163"/>
      <c r="UYD26" s="163"/>
      <c r="UYE26" s="163"/>
      <c r="UYF26" s="163"/>
      <c r="UYG26" s="163"/>
      <c r="UYH26" s="163"/>
      <c r="UYI26" s="163"/>
      <c r="UYJ26" s="163"/>
      <c r="UYK26" s="163"/>
      <c r="UYL26" s="163"/>
      <c r="UYM26" s="163"/>
      <c r="UYN26" s="163"/>
      <c r="UYO26" s="163"/>
      <c r="UYP26" s="163"/>
      <c r="UYQ26" s="163"/>
      <c r="UYR26" s="163"/>
      <c r="UYS26" s="163"/>
      <c r="UYT26" s="163"/>
      <c r="UYU26" s="163"/>
      <c r="UYV26" s="163"/>
      <c r="UYW26" s="163"/>
      <c r="UYX26" s="163"/>
      <c r="UYY26" s="163"/>
      <c r="UYZ26" s="163"/>
      <c r="UZA26" s="163"/>
      <c r="UZB26" s="163"/>
      <c r="UZC26" s="163"/>
      <c r="UZD26" s="163"/>
      <c r="UZE26" s="163"/>
      <c r="UZF26" s="163"/>
      <c r="UZG26" s="163"/>
      <c r="UZH26" s="163"/>
      <c r="UZI26" s="163"/>
      <c r="UZJ26" s="163"/>
      <c r="UZK26" s="163"/>
      <c r="UZL26" s="163"/>
      <c r="UZM26" s="163"/>
      <c r="UZN26" s="163"/>
      <c r="UZO26" s="163"/>
      <c r="UZP26" s="163"/>
      <c r="UZQ26" s="163"/>
      <c r="UZR26" s="163"/>
      <c r="UZS26" s="163"/>
      <c r="UZT26" s="163"/>
      <c r="UZU26" s="163"/>
      <c r="UZV26" s="163"/>
      <c r="UZW26" s="163"/>
      <c r="UZX26" s="163"/>
      <c r="UZY26" s="163"/>
      <c r="UZZ26" s="163"/>
      <c r="VAA26" s="163"/>
      <c r="VAB26" s="163"/>
      <c r="VAC26" s="163"/>
      <c r="VAD26" s="163"/>
      <c r="VAE26" s="163"/>
      <c r="VAF26" s="163"/>
      <c r="VAG26" s="163"/>
      <c r="VAH26" s="163"/>
      <c r="VAI26" s="163"/>
      <c r="VAJ26" s="163"/>
      <c r="VAK26" s="163"/>
      <c r="VAL26" s="163"/>
      <c r="VAM26" s="163"/>
      <c r="VAN26" s="163"/>
      <c r="VAO26" s="163"/>
      <c r="VAP26" s="163"/>
      <c r="VAQ26" s="163"/>
      <c r="VAR26" s="163"/>
      <c r="VAS26" s="163"/>
      <c r="VAT26" s="163"/>
      <c r="VAU26" s="163"/>
      <c r="VAV26" s="163"/>
      <c r="VAW26" s="163"/>
      <c r="VAX26" s="163"/>
      <c r="VAY26" s="163"/>
      <c r="VAZ26" s="163"/>
      <c r="VBA26" s="163"/>
      <c r="VBB26" s="163"/>
      <c r="VBC26" s="163"/>
      <c r="VBD26" s="163"/>
      <c r="VBE26" s="163"/>
      <c r="VBF26" s="163"/>
      <c r="VBG26" s="163"/>
      <c r="VBH26" s="163"/>
      <c r="VBI26" s="163"/>
      <c r="VBJ26" s="163"/>
      <c r="VBK26" s="163"/>
      <c r="VBL26" s="163"/>
      <c r="VBM26" s="163"/>
      <c r="VBN26" s="163"/>
      <c r="VBO26" s="163"/>
      <c r="VBP26" s="163"/>
      <c r="VBQ26" s="163"/>
      <c r="VBR26" s="163"/>
      <c r="VBS26" s="163"/>
      <c r="VBT26" s="163"/>
      <c r="VBU26" s="163"/>
      <c r="VBV26" s="163"/>
      <c r="VBW26" s="163"/>
      <c r="VBX26" s="163"/>
      <c r="VBY26" s="163"/>
      <c r="VBZ26" s="163"/>
      <c r="VCA26" s="163"/>
      <c r="VCB26" s="163"/>
      <c r="VCC26" s="163"/>
      <c r="VCD26" s="163"/>
      <c r="VCE26" s="163"/>
      <c r="VCF26" s="163"/>
      <c r="VCG26" s="163"/>
      <c r="VCH26" s="163"/>
      <c r="VCI26" s="163"/>
      <c r="VCJ26" s="163"/>
      <c r="VCK26" s="163"/>
      <c r="VCL26" s="163"/>
      <c r="VCM26" s="163"/>
      <c r="VCN26" s="163"/>
      <c r="VCO26" s="163"/>
      <c r="VCP26" s="163"/>
      <c r="VCQ26" s="163"/>
      <c r="VCR26" s="163"/>
      <c r="VCS26" s="163"/>
      <c r="VCT26" s="163"/>
      <c r="VCU26" s="163"/>
      <c r="VCV26" s="163"/>
      <c r="VCW26" s="163"/>
      <c r="VCX26" s="163"/>
      <c r="VCY26" s="163"/>
      <c r="VCZ26" s="163"/>
      <c r="VDA26" s="163"/>
      <c r="VDB26" s="163"/>
      <c r="VDC26" s="163"/>
      <c r="VDD26" s="163"/>
      <c r="VDE26" s="163"/>
      <c r="VDF26" s="163"/>
      <c r="VDG26" s="163"/>
      <c r="VDH26" s="163"/>
      <c r="VDI26" s="163"/>
      <c r="VDJ26" s="163"/>
      <c r="VDK26" s="163"/>
      <c r="VDL26" s="163"/>
      <c r="VDM26" s="163"/>
      <c r="VDN26" s="163"/>
      <c r="VDO26" s="163"/>
      <c r="VDP26" s="163"/>
      <c r="VDQ26" s="163"/>
      <c r="VDR26" s="163"/>
      <c r="VDS26" s="163"/>
      <c r="VDT26" s="163"/>
      <c r="VDU26" s="163"/>
      <c r="VDV26" s="163"/>
      <c r="VDW26" s="163"/>
      <c r="VDX26" s="163"/>
      <c r="VDY26" s="163"/>
      <c r="VDZ26" s="163"/>
      <c r="VEA26" s="163"/>
      <c r="VEB26" s="163"/>
      <c r="VEC26" s="163"/>
      <c r="VED26" s="163"/>
      <c r="VEE26" s="163"/>
      <c r="VEF26" s="163"/>
      <c r="VEG26" s="163"/>
      <c r="VEH26" s="163"/>
      <c r="VEI26" s="163"/>
      <c r="VEJ26" s="163"/>
      <c r="VEK26" s="163"/>
      <c r="VEL26" s="163"/>
      <c r="VEM26" s="163"/>
      <c r="VEN26" s="163"/>
      <c r="VEO26" s="163"/>
      <c r="VEP26" s="163"/>
      <c r="VEQ26" s="163"/>
      <c r="VER26" s="163"/>
      <c r="VES26" s="163"/>
      <c r="VET26" s="163"/>
      <c r="VEU26" s="163"/>
      <c r="VEV26" s="163"/>
      <c r="VEW26" s="163"/>
      <c r="VEX26" s="163"/>
      <c r="VEY26" s="163"/>
      <c r="VEZ26" s="163"/>
      <c r="VFA26" s="163"/>
      <c r="VFB26" s="163"/>
      <c r="VFC26" s="163"/>
      <c r="VFD26" s="163"/>
      <c r="VFE26" s="163"/>
      <c r="VFF26" s="163"/>
      <c r="VFG26" s="163"/>
      <c r="VFH26" s="163"/>
      <c r="VFI26" s="163"/>
      <c r="VFJ26" s="163"/>
      <c r="VFK26" s="163"/>
      <c r="VFL26" s="163"/>
      <c r="VFM26" s="163"/>
      <c r="VFN26" s="163"/>
      <c r="VFO26" s="163"/>
      <c r="VFP26" s="163"/>
      <c r="VFQ26" s="163"/>
      <c r="VFR26" s="163"/>
      <c r="VFS26" s="163"/>
      <c r="VFT26" s="163"/>
      <c r="VFU26" s="163"/>
      <c r="VFV26" s="163"/>
      <c r="VFW26" s="163"/>
      <c r="VFX26" s="163"/>
      <c r="VFY26" s="163"/>
      <c r="VFZ26" s="163"/>
      <c r="VGA26" s="163"/>
      <c r="VGB26" s="163"/>
      <c r="VGC26" s="163"/>
      <c r="VGD26" s="163"/>
      <c r="VGE26" s="163"/>
      <c r="VGF26" s="163"/>
      <c r="VGG26" s="163"/>
      <c r="VGH26" s="163"/>
      <c r="VGI26" s="163"/>
      <c r="VGJ26" s="163"/>
      <c r="VGK26" s="163"/>
      <c r="VGL26" s="163"/>
      <c r="VGM26" s="163"/>
      <c r="VGN26" s="163"/>
      <c r="VGO26" s="163"/>
      <c r="VGP26" s="163"/>
      <c r="VGQ26" s="163"/>
      <c r="VGR26" s="163"/>
      <c r="VGS26" s="163"/>
      <c r="VGT26" s="163"/>
      <c r="VGU26" s="163"/>
      <c r="VGV26" s="163"/>
      <c r="VGW26" s="163"/>
      <c r="VGX26" s="163"/>
      <c r="VGY26" s="163"/>
      <c r="VGZ26" s="163"/>
      <c r="VHA26" s="163"/>
      <c r="VHB26" s="163"/>
      <c r="VHC26" s="163"/>
      <c r="VHD26" s="163"/>
      <c r="VHE26" s="163"/>
      <c r="VHF26" s="163"/>
      <c r="VHG26" s="163"/>
      <c r="VHH26" s="163"/>
      <c r="VHI26" s="163"/>
      <c r="VHJ26" s="163"/>
      <c r="VHK26" s="163"/>
      <c r="VHL26" s="163"/>
      <c r="VHM26" s="163"/>
      <c r="VHN26" s="163"/>
      <c r="VHO26" s="163"/>
      <c r="VHP26" s="163"/>
      <c r="VHQ26" s="163"/>
      <c r="VHR26" s="163"/>
      <c r="VHS26" s="163"/>
      <c r="VHT26" s="163"/>
      <c r="VHU26" s="163"/>
      <c r="VHV26" s="163"/>
      <c r="VHW26" s="163"/>
      <c r="VHX26" s="163"/>
      <c r="VHY26" s="163"/>
      <c r="VHZ26" s="163"/>
      <c r="VIA26" s="163"/>
      <c r="VIB26" s="163"/>
      <c r="VIC26" s="163"/>
      <c r="VID26" s="163"/>
      <c r="VIE26" s="163"/>
      <c r="VIF26" s="163"/>
      <c r="VIG26" s="163"/>
      <c r="VIH26" s="163"/>
      <c r="VII26" s="163"/>
      <c r="VIJ26" s="163"/>
      <c r="VIK26" s="163"/>
      <c r="VIL26" s="163"/>
      <c r="VIM26" s="163"/>
      <c r="VIN26" s="163"/>
      <c r="VIO26" s="163"/>
      <c r="VIP26" s="163"/>
      <c r="VIQ26" s="163"/>
      <c r="VIR26" s="163"/>
      <c r="VIS26" s="163"/>
      <c r="VIT26" s="163"/>
      <c r="VIU26" s="163"/>
      <c r="VIV26" s="163"/>
      <c r="VIW26" s="163"/>
      <c r="VIX26" s="163"/>
      <c r="VIY26" s="163"/>
      <c r="VIZ26" s="163"/>
      <c r="VJA26" s="163"/>
      <c r="VJB26" s="163"/>
      <c r="VJC26" s="163"/>
      <c r="VJD26" s="163"/>
      <c r="VJE26" s="163"/>
      <c r="VJF26" s="163"/>
      <c r="VJG26" s="163"/>
      <c r="VJH26" s="163"/>
      <c r="VJI26" s="163"/>
      <c r="VJJ26" s="163"/>
      <c r="VJK26" s="163"/>
      <c r="VJL26" s="163"/>
      <c r="VJM26" s="163"/>
      <c r="VJN26" s="163"/>
      <c r="VJO26" s="163"/>
      <c r="VJP26" s="163"/>
      <c r="VJQ26" s="163"/>
      <c r="VJR26" s="163"/>
      <c r="VJS26" s="163"/>
      <c r="VJT26" s="163"/>
      <c r="VJU26" s="163"/>
      <c r="VJV26" s="163"/>
      <c r="VJW26" s="163"/>
      <c r="VJX26" s="163"/>
      <c r="VJY26" s="163"/>
      <c r="VJZ26" s="163"/>
      <c r="VKA26" s="163"/>
      <c r="VKB26" s="163"/>
      <c r="VKC26" s="163"/>
      <c r="VKD26" s="163"/>
      <c r="VKE26" s="163"/>
      <c r="VKF26" s="163"/>
      <c r="VKG26" s="163"/>
      <c r="VKH26" s="163"/>
      <c r="VKI26" s="163"/>
      <c r="VKJ26" s="163"/>
      <c r="VKK26" s="163"/>
      <c r="VKL26" s="163"/>
      <c r="VKM26" s="163"/>
      <c r="VKN26" s="163"/>
      <c r="VKO26" s="163"/>
      <c r="VKP26" s="163"/>
      <c r="VKQ26" s="163"/>
      <c r="VKR26" s="163"/>
      <c r="VKS26" s="163"/>
      <c r="VKT26" s="163"/>
      <c r="VKU26" s="163"/>
      <c r="VKV26" s="163"/>
      <c r="VKW26" s="163"/>
      <c r="VKX26" s="163"/>
      <c r="VKY26" s="163"/>
      <c r="VKZ26" s="163"/>
      <c r="VLA26" s="163"/>
      <c r="VLB26" s="163"/>
      <c r="VLC26" s="163"/>
      <c r="VLD26" s="163"/>
      <c r="VLE26" s="163"/>
      <c r="VLF26" s="163"/>
      <c r="VLG26" s="163"/>
      <c r="VLH26" s="163"/>
      <c r="VLI26" s="163"/>
      <c r="VLJ26" s="163"/>
      <c r="VLK26" s="163"/>
      <c r="VLL26" s="163"/>
      <c r="VLM26" s="163"/>
      <c r="VLN26" s="163"/>
      <c r="VLO26" s="163"/>
      <c r="VLP26" s="163"/>
      <c r="VLQ26" s="163"/>
      <c r="VLR26" s="163"/>
      <c r="VLS26" s="163"/>
      <c r="VLT26" s="163"/>
      <c r="VLU26" s="163"/>
      <c r="VLV26" s="163"/>
      <c r="VLW26" s="163"/>
      <c r="VLX26" s="163"/>
      <c r="VLY26" s="163"/>
      <c r="VLZ26" s="163"/>
      <c r="VMA26" s="163"/>
      <c r="VMB26" s="163"/>
      <c r="VMC26" s="163"/>
      <c r="VMD26" s="163"/>
      <c r="VME26" s="163"/>
      <c r="VMF26" s="163"/>
      <c r="VMG26" s="163"/>
      <c r="VMH26" s="163"/>
      <c r="VMI26" s="163"/>
      <c r="VMJ26" s="163"/>
      <c r="VMK26" s="163"/>
      <c r="VML26" s="163"/>
      <c r="VMM26" s="163"/>
      <c r="VMN26" s="163"/>
      <c r="VMO26" s="163"/>
      <c r="VMP26" s="163"/>
      <c r="VMQ26" s="163"/>
      <c r="VMR26" s="163"/>
      <c r="VMS26" s="163"/>
      <c r="VMT26" s="163"/>
      <c r="VMU26" s="163"/>
      <c r="VMV26" s="163"/>
      <c r="VMW26" s="163"/>
      <c r="VMX26" s="163"/>
      <c r="VMY26" s="163"/>
      <c r="VMZ26" s="163"/>
      <c r="VNA26" s="163"/>
      <c r="VNB26" s="163"/>
      <c r="VNC26" s="163"/>
      <c r="VND26" s="163"/>
      <c r="VNE26" s="163"/>
      <c r="VNF26" s="163"/>
      <c r="VNG26" s="163"/>
      <c r="VNH26" s="163"/>
      <c r="VNI26" s="163"/>
      <c r="VNJ26" s="163"/>
      <c r="VNK26" s="163"/>
      <c r="VNL26" s="163"/>
      <c r="VNM26" s="163"/>
      <c r="VNN26" s="163"/>
      <c r="VNO26" s="163"/>
      <c r="VNP26" s="163"/>
      <c r="VNQ26" s="163"/>
      <c r="VNR26" s="163"/>
      <c r="VNS26" s="163"/>
      <c r="VNT26" s="163"/>
      <c r="VNU26" s="163"/>
      <c r="VNV26" s="163"/>
      <c r="VNW26" s="163"/>
      <c r="VNX26" s="163"/>
      <c r="VNY26" s="163"/>
      <c r="VNZ26" s="163"/>
      <c r="VOA26" s="163"/>
      <c r="VOB26" s="163"/>
      <c r="VOC26" s="163"/>
      <c r="VOD26" s="163"/>
      <c r="VOE26" s="163"/>
      <c r="VOF26" s="163"/>
      <c r="VOG26" s="163"/>
      <c r="VOH26" s="163"/>
      <c r="VOI26" s="163"/>
      <c r="VOJ26" s="163"/>
      <c r="VOK26" s="163"/>
      <c r="VOL26" s="163"/>
      <c r="VOM26" s="163"/>
      <c r="VON26" s="163"/>
      <c r="VOO26" s="163"/>
      <c r="VOP26" s="163"/>
      <c r="VOQ26" s="163"/>
      <c r="VOR26" s="163"/>
      <c r="VOS26" s="163"/>
      <c r="VOT26" s="163"/>
      <c r="VOU26" s="163"/>
      <c r="VOV26" s="163"/>
      <c r="VOW26" s="163"/>
      <c r="VOX26" s="163"/>
      <c r="VOY26" s="163"/>
      <c r="VOZ26" s="163"/>
      <c r="VPA26" s="163"/>
      <c r="VPB26" s="163"/>
      <c r="VPC26" s="163"/>
      <c r="VPD26" s="163"/>
      <c r="VPE26" s="163"/>
      <c r="VPF26" s="163"/>
      <c r="VPG26" s="163"/>
      <c r="VPH26" s="163"/>
      <c r="VPI26" s="163"/>
      <c r="VPJ26" s="163"/>
      <c r="VPK26" s="163"/>
      <c r="VPL26" s="163"/>
      <c r="VPM26" s="163"/>
      <c r="VPN26" s="163"/>
      <c r="VPO26" s="163"/>
      <c r="VPP26" s="163"/>
      <c r="VPQ26" s="163"/>
      <c r="VPR26" s="163"/>
      <c r="VPS26" s="163"/>
      <c r="VPT26" s="163"/>
      <c r="VPU26" s="163"/>
      <c r="VPV26" s="163"/>
      <c r="VPW26" s="163"/>
      <c r="VPX26" s="163"/>
      <c r="VPY26" s="163"/>
      <c r="VPZ26" s="163"/>
      <c r="VQA26" s="163"/>
      <c r="VQB26" s="163"/>
      <c r="VQC26" s="163"/>
      <c r="VQD26" s="163"/>
      <c r="VQE26" s="163"/>
      <c r="VQF26" s="163"/>
      <c r="VQG26" s="163"/>
      <c r="VQH26" s="163"/>
      <c r="VQI26" s="163"/>
      <c r="VQJ26" s="163"/>
      <c r="VQK26" s="163"/>
      <c r="VQL26" s="163"/>
      <c r="VQM26" s="163"/>
      <c r="VQN26" s="163"/>
      <c r="VQO26" s="163"/>
      <c r="VQP26" s="163"/>
      <c r="VQQ26" s="163"/>
      <c r="VQR26" s="163"/>
      <c r="VQS26" s="163"/>
      <c r="VQT26" s="163"/>
      <c r="VQU26" s="163"/>
      <c r="VQV26" s="163"/>
      <c r="VQW26" s="163"/>
      <c r="VQX26" s="163"/>
      <c r="VQY26" s="163"/>
      <c r="VQZ26" s="163"/>
      <c r="VRA26" s="163"/>
      <c r="VRB26" s="163"/>
      <c r="VRC26" s="163"/>
      <c r="VRD26" s="163"/>
      <c r="VRE26" s="163"/>
      <c r="VRF26" s="163"/>
      <c r="VRG26" s="163"/>
      <c r="VRH26" s="163"/>
      <c r="VRI26" s="163"/>
      <c r="VRJ26" s="163"/>
      <c r="VRK26" s="163"/>
      <c r="VRL26" s="163"/>
      <c r="VRM26" s="163"/>
      <c r="VRN26" s="163"/>
      <c r="VRO26" s="163"/>
      <c r="VRP26" s="163"/>
      <c r="VRQ26" s="163"/>
      <c r="VRR26" s="163"/>
      <c r="VRS26" s="163"/>
      <c r="VRT26" s="163"/>
      <c r="VRU26" s="163"/>
      <c r="VRV26" s="163"/>
      <c r="VRW26" s="163"/>
      <c r="VRX26" s="163"/>
      <c r="VRY26" s="163"/>
      <c r="VRZ26" s="163"/>
      <c r="VSA26" s="163"/>
      <c r="VSB26" s="163"/>
      <c r="VSC26" s="163"/>
      <c r="VSD26" s="163"/>
      <c r="VSE26" s="163"/>
      <c r="VSF26" s="163"/>
      <c r="VSG26" s="163"/>
      <c r="VSH26" s="163"/>
      <c r="VSI26" s="163"/>
      <c r="VSJ26" s="163"/>
      <c r="VSK26" s="163"/>
      <c r="VSL26" s="163"/>
      <c r="VSM26" s="163"/>
      <c r="VSN26" s="163"/>
      <c r="VSO26" s="163"/>
      <c r="VSP26" s="163"/>
      <c r="VSQ26" s="163"/>
      <c r="VSR26" s="163"/>
      <c r="VSS26" s="163"/>
      <c r="VST26" s="163"/>
      <c r="VSU26" s="163"/>
      <c r="VSV26" s="163"/>
      <c r="VSW26" s="163"/>
      <c r="VSX26" s="163"/>
      <c r="VSY26" s="163"/>
      <c r="VSZ26" s="163"/>
      <c r="VTA26" s="163"/>
      <c r="VTB26" s="163"/>
      <c r="VTC26" s="163"/>
      <c r="VTD26" s="163"/>
      <c r="VTE26" s="163"/>
      <c r="VTF26" s="163"/>
      <c r="VTG26" s="163"/>
      <c r="VTH26" s="163"/>
      <c r="VTI26" s="163"/>
      <c r="VTJ26" s="163"/>
      <c r="VTK26" s="163"/>
      <c r="VTL26" s="163"/>
      <c r="VTM26" s="163"/>
      <c r="VTN26" s="163"/>
      <c r="VTO26" s="163"/>
      <c r="VTP26" s="163"/>
      <c r="VTQ26" s="163"/>
      <c r="VTR26" s="163"/>
      <c r="VTS26" s="163"/>
      <c r="VTT26" s="163"/>
      <c r="VTU26" s="163"/>
      <c r="VTV26" s="163"/>
      <c r="VTW26" s="163"/>
      <c r="VTX26" s="163"/>
      <c r="VTY26" s="163"/>
      <c r="VTZ26" s="163"/>
      <c r="VUA26" s="163"/>
      <c r="VUB26" s="163"/>
      <c r="VUC26" s="163"/>
      <c r="VUD26" s="163"/>
      <c r="VUE26" s="163"/>
      <c r="VUF26" s="163"/>
      <c r="VUG26" s="163"/>
      <c r="VUH26" s="163"/>
      <c r="VUI26" s="163"/>
      <c r="VUJ26" s="163"/>
      <c r="VUK26" s="163"/>
      <c r="VUL26" s="163"/>
      <c r="VUM26" s="163"/>
      <c r="VUN26" s="163"/>
      <c r="VUO26" s="163"/>
      <c r="VUP26" s="163"/>
      <c r="VUQ26" s="163"/>
      <c r="VUR26" s="163"/>
      <c r="VUS26" s="163"/>
      <c r="VUT26" s="163"/>
      <c r="VUU26" s="163"/>
      <c r="VUV26" s="163"/>
      <c r="VUW26" s="163"/>
      <c r="VUX26" s="163"/>
      <c r="VUY26" s="163"/>
      <c r="VUZ26" s="163"/>
      <c r="VVA26" s="163"/>
      <c r="VVB26" s="163"/>
      <c r="VVC26" s="163"/>
      <c r="VVD26" s="163"/>
      <c r="VVE26" s="163"/>
      <c r="VVF26" s="163"/>
      <c r="VVG26" s="163"/>
      <c r="VVH26" s="163"/>
      <c r="VVI26" s="163"/>
      <c r="VVJ26" s="163"/>
      <c r="VVK26" s="163"/>
      <c r="VVL26" s="163"/>
      <c r="VVM26" s="163"/>
      <c r="VVN26" s="163"/>
      <c r="VVO26" s="163"/>
      <c r="VVP26" s="163"/>
      <c r="VVQ26" s="163"/>
      <c r="VVR26" s="163"/>
      <c r="VVS26" s="163"/>
      <c r="VVT26" s="163"/>
      <c r="VVU26" s="163"/>
      <c r="VVV26" s="163"/>
      <c r="VVW26" s="163"/>
      <c r="VVX26" s="163"/>
      <c r="VVY26" s="163"/>
      <c r="VVZ26" s="163"/>
      <c r="VWA26" s="163"/>
      <c r="VWB26" s="163"/>
      <c r="VWC26" s="163"/>
      <c r="VWD26" s="163"/>
      <c r="VWE26" s="163"/>
      <c r="VWF26" s="163"/>
      <c r="VWG26" s="163"/>
      <c r="VWH26" s="163"/>
      <c r="VWI26" s="163"/>
      <c r="VWJ26" s="163"/>
      <c r="VWK26" s="163"/>
      <c r="VWL26" s="163"/>
      <c r="VWM26" s="163"/>
      <c r="VWN26" s="163"/>
      <c r="VWO26" s="163"/>
      <c r="VWP26" s="163"/>
      <c r="VWQ26" s="163"/>
      <c r="VWR26" s="163"/>
      <c r="VWS26" s="163"/>
      <c r="VWT26" s="163"/>
      <c r="VWU26" s="163"/>
      <c r="VWV26" s="163"/>
      <c r="VWW26" s="163"/>
      <c r="VWX26" s="163"/>
      <c r="VWY26" s="163"/>
      <c r="VWZ26" s="163"/>
      <c r="VXA26" s="163"/>
      <c r="VXB26" s="163"/>
      <c r="VXC26" s="163"/>
      <c r="VXD26" s="163"/>
      <c r="VXE26" s="163"/>
      <c r="VXF26" s="163"/>
      <c r="VXG26" s="163"/>
      <c r="VXH26" s="163"/>
      <c r="VXI26" s="163"/>
      <c r="VXJ26" s="163"/>
      <c r="VXK26" s="163"/>
      <c r="VXL26" s="163"/>
      <c r="VXM26" s="163"/>
      <c r="VXN26" s="163"/>
      <c r="VXO26" s="163"/>
      <c r="VXP26" s="163"/>
      <c r="VXQ26" s="163"/>
      <c r="VXR26" s="163"/>
      <c r="VXS26" s="163"/>
      <c r="VXT26" s="163"/>
      <c r="VXU26" s="163"/>
      <c r="VXV26" s="163"/>
      <c r="VXW26" s="163"/>
      <c r="VXX26" s="163"/>
      <c r="VXY26" s="163"/>
      <c r="VXZ26" s="163"/>
      <c r="VYA26" s="163"/>
      <c r="VYB26" s="163"/>
      <c r="VYC26" s="163"/>
      <c r="VYD26" s="163"/>
      <c r="VYE26" s="163"/>
      <c r="VYF26" s="163"/>
      <c r="VYG26" s="163"/>
      <c r="VYH26" s="163"/>
      <c r="VYI26" s="163"/>
      <c r="VYJ26" s="163"/>
      <c r="VYK26" s="163"/>
      <c r="VYL26" s="163"/>
      <c r="VYM26" s="163"/>
      <c r="VYN26" s="163"/>
      <c r="VYO26" s="163"/>
      <c r="VYP26" s="163"/>
      <c r="VYQ26" s="163"/>
      <c r="VYR26" s="163"/>
      <c r="VYS26" s="163"/>
      <c r="VYT26" s="163"/>
      <c r="VYU26" s="163"/>
      <c r="VYV26" s="163"/>
      <c r="VYW26" s="163"/>
      <c r="VYX26" s="163"/>
      <c r="VYY26" s="163"/>
      <c r="VYZ26" s="163"/>
      <c r="VZA26" s="163"/>
      <c r="VZB26" s="163"/>
      <c r="VZC26" s="163"/>
      <c r="VZD26" s="163"/>
      <c r="VZE26" s="163"/>
      <c r="VZF26" s="163"/>
      <c r="VZG26" s="163"/>
      <c r="VZH26" s="163"/>
      <c r="VZI26" s="163"/>
      <c r="VZJ26" s="163"/>
      <c r="VZK26" s="163"/>
      <c r="VZL26" s="163"/>
      <c r="VZM26" s="163"/>
      <c r="VZN26" s="163"/>
      <c r="VZO26" s="163"/>
      <c r="VZP26" s="163"/>
      <c r="VZQ26" s="163"/>
      <c r="VZR26" s="163"/>
      <c r="VZS26" s="163"/>
      <c r="VZT26" s="163"/>
      <c r="VZU26" s="163"/>
      <c r="VZV26" s="163"/>
      <c r="VZW26" s="163"/>
      <c r="VZX26" s="163"/>
      <c r="VZY26" s="163"/>
      <c r="VZZ26" s="163"/>
      <c r="WAA26" s="163"/>
      <c r="WAB26" s="163"/>
      <c r="WAC26" s="163"/>
      <c r="WAD26" s="163"/>
      <c r="WAE26" s="163"/>
      <c r="WAF26" s="163"/>
      <c r="WAG26" s="163"/>
      <c r="WAH26" s="163"/>
      <c r="WAI26" s="163"/>
      <c r="WAJ26" s="163"/>
      <c r="WAK26" s="163"/>
      <c r="WAL26" s="163"/>
      <c r="WAM26" s="163"/>
      <c r="WAN26" s="163"/>
      <c r="WAO26" s="163"/>
      <c r="WAP26" s="163"/>
      <c r="WAQ26" s="163"/>
      <c r="WAR26" s="163"/>
      <c r="WAS26" s="163"/>
      <c r="WAT26" s="163"/>
      <c r="WAU26" s="163"/>
      <c r="WAV26" s="163"/>
      <c r="WAW26" s="163"/>
      <c r="WAX26" s="163"/>
      <c r="WAY26" s="163"/>
      <c r="WAZ26" s="163"/>
      <c r="WBA26" s="163"/>
      <c r="WBB26" s="163"/>
      <c r="WBC26" s="163"/>
      <c r="WBD26" s="163"/>
      <c r="WBE26" s="163"/>
      <c r="WBF26" s="163"/>
      <c r="WBG26" s="163"/>
      <c r="WBH26" s="163"/>
      <c r="WBI26" s="163"/>
      <c r="WBJ26" s="163"/>
      <c r="WBK26" s="163"/>
      <c r="WBL26" s="163"/>
      <c r="WBM26" s="163"/>
      <c r="WBN26" s="163"/>
      <c r="WBO26" s="163"/>
      <c r="WBP26" s="163"/>
      <c r="WBQ26" s="163"/>
      <c r="WBR26" s="163"/>
      <c r="WBS26" s="163"/>
      <c r="WBT26" s="163"/>
      <c r="WBU26" s="163"/>
      <c r="WBV26" s="163"/>
      <c r="WBW26" s="163"/>
      <c r="WBX26" s="163"/>
      <c r="WBY26" s="163"/>
      <c r="WBZ26" s="163"/>
      <c r="WCA26" s="163"/>
      <c r="WCB26" s="163"/>
      <c r="WCC26" s="163"/>
      <c r="WCD26" s="163"/>
      <c r="WCE26" s="163"/>
      <c r="WCF26" s="163"/>
      <c r="WCG26" s="163"/>
      <c r="WCH26" s="163"/>
      <c r="WCI26" s="163"/>
      <c r="WCJ26" s="163"/>
      <c r="WCK26" s="163"/>
      <c r="WCL26" s="163"/>
      <c r="WCM26" s="163"/>
      <c r="WCN26" s="163"/>
      <c r="WCO26" s="163"/>
      <c r="WCP26" s="163"/>
      <c r="WCQ26" s="163"/>
      <c r="WCR26" s="163"/>
      <c r="WCS26" s="163"/>
      <c r="WCT26" s="163"/>
      <c r="WCU26" s="163"/>
      <c r="WCV26" s="163"/>
      <c r="WCW26" s="163"/>
      <c r="WCX26" s="163"/>
      <c r="WCY26" s="163"/>
      <c r="WCZ26" s="163"/>
      <c r="WDA26" s="163"/>
      <c r="WDB26" s="163"/>
      <c r="WDC26" s="163"/>
      <c r="WDD26" s="163"/>
      <c r="WDE26" s="163"/>
      <c r="WDF26" s="163"/>
      <c r="WDG26" s="163"/>
      <c r="WDH26" s="163"/>
      <c r="WDI26" s="163"/>
      <c r="WDJ26" s="163"/>
      <c r="WDK26" s="163"/>
      <c r="WDL26" s="163"/>
      <c r="WDM26" s="163"/>
      <c r="WDN26" s="163"/>
      <c r="WDO26" s="163"/>
      <c r="WDP26" s="163"/>
      <c r="WDQ26" s="163"/>
      <c r="WDR26" s="163"/>
      <c r="WDS26" s="163"/>
      <c r="WDT26" s="163"/>
      <c r="WDU26" s="163"/>
      <c r="WDV26" s="163"/>
      <c r="WDW26" s="163"/>
      <c r="WDX26" s="163"/>
      <c r="WDY26" s="163"/>
      <c r="WDZ26" s="163"/>
      <c r="WEA26" s="163"/>
      <c r="WEB26" s="163"/>
      <c r="WEC26" s="163"/>
      <c r="WED26" s="163"/>
      <c r="WEE26" s="163"/>
      <c r="WEF26" s="163"/>
      <c r="WEG26" s="163"/>
      <c r="WEH26" s="163"/>
      <c r="WEI26" s="163"/>
      <c r="WEJ26" s="163"/>
      <c r="WEK26" s="163"/>
      <c r="WEL26" s="163"/>
      <c r="WEM26" s="163"/>
      <c r="WEN26" s="163"/>
      <c r="WEO26" s="163"/>
      <c r="WEP26" s="163"/>
      <c r="WEQ26" s="163"/>
      <c r="WER26" s="163"/>
      <c r="WES26" s="163"/>
      <c r="WET26" s="163"/>
      <c r="WEU26" s="163"/>
      <c r="WEV26" s="163"/>
      <c r="WEW26" s="163"/>
      <c r="WEX26" s="163"/>
      <c r="WEY26" s="163"/>
      <c r="WEZ26" s="163"/>
      <c r="WFA26" s="163"/>
      <c r="WFB26" s="163"/>
      <c r="WFC26" s="163"/>
      <c r="WFD26" s="163"/>
      <c r="WFE26" s="163"/>
      <c r="WFF26" s="163"/>
      <c r="WFG26" s="163"/>
      <c r="WFH26" s="163"/>
      <c r="WFI26" s="163"/>
      <c r="WFJ26" s="163"/>
      <c r="WFK26" s="163"/>
      <c r="WFL26" s="163"/>
      <c r="WFM26" s="163"/>
      <c r="WFN26" s="163"/>
      <c r="WFO26" s="163"/>
      <c r="WFP26" s="163"/>
      <c r="WFQ26" s="163"/>
      <c r="WFR26" s="163"/>
      <c r="WFS26" s="163"/>
      <c r="WFT26" s="163"/>
      <c r="WFU26" s="163"/>
      <c r="WFV26" s="163"/>
      <c r="WFW26" s="163"/>
      <c r="WFX26" s="163"/>
      <c r="WFY26" s="163"/>
      <c r="WFZ26" s="163"/>
      <c r="WGA26" s="163"/>
      <c r="WGB26" s="163"/>
      <c r="WGC26" s="163"/>
      <c r="WGD26" s="163"/>
      <c r="WGE26" s="163"/>
      <c r="WGF26" s="163"/>
      <c r="WGG26" s="163"/>
      <c r="WGH26" s="163"/>
      <c r="WGI26" s="163"/>
      <c r="WGJ26" s="163"/>
      <c r="WGK26" s="163"/>
      <c r="WGL26" s="163"/>
      <c r="WGM26" s="163"/>
      <c r="WGN26" s="163"/>
      <c r="WGO26" s="163"/>
      <c r="WGP26" s="163"/>
      <c r="WGQ26" s="163"/>
      <c r="WGR26" s="163"/>
      <c r="WGS26" s="163"/>
      <c r="WGT26" s="163"/>
      <c r="WGU26" s="163"/>
      <c r="WGV26" s="163"/>
      <c r="WGW26" s="163"/>
      <c r="WGX26" s="163"/>
      <c r="WGY26" s="163"/>
      <c r="WGZ26" s="163"/>
      <c r="WHA26" s="163"/>
      <c r="WHB26" s="163"/>
      <c r="WHC26" s="163"/>
      <c r="WHD26" s="163"/>
      <c r="WHE26" s="163"/>
      <c r="WHF26" s="163"/>
      <c r="WHG26" s="163"/>
      <c r="WHH26" s="163"/>
      <c r="WHI26" s="163"/>
      <c r="WHJ26" s="163"/>
      <c r="WHK26" s="163"/>
      <c r="WHL26" s="163"/>
      <c r="WHM26" s="163"/>
      <c r="WHN26" s="163"/>
      <c r="WHO26" s="163"/>
      <c r="WHP26" s="163"/>
      <c r="WHQ26" s="163"/>
      <c r="WHR26" s="163"/>
      <c r="WHS26" s="163"/>
      <c r="WHT26" s="163"/>
      <c r="WHU26" s="163"/>
      <c r="WHV26" s="163"/>
      <c r="WHW26" s="163"/>
      <c r="WHX26" s="163"/>
      <c r="WHY26" s="163"/>
      <c r="WHZ26" s="163"/>
      <c r="WIA26" s="163"/>
      <c r="WIB26" s="163"/>
      <c r="WIC26" s="163"/>
      <c r="WID26" s="163"/>
      <c r="WIE26" s="163"/>
      <c r="WIF26" s="163"/>
      <c r="WIG26" s="163"/>
      <c r="WIH26" s="163"/>
      <c r="WII26" s="163"/>
      <c r="WIJ26" s="163"/>
      <c r="WIK26" s="163"/>
      <c r="WIL26" s="163"/>
      <c r="WIM26" s="163"/>
      <c r="WIN26" s="163"/>
      <c r="WIO26" s="163"/>
      <c r="WIP26" s="163"/>
      <c r="WIQ26" s="163"/>
      <c r="WIR26" s="163"/>
      <c r="WIS26" s="163"/>
      <c r="WIT26" s="163"/>
      <c r="WIU26" s="163"/>
      <c r="WIV26" s="163"/>
      <c r="WIW26" s="163"/>
      <c r="WIX26" s="163"/>
      <c r="WIY26" s="163"/>
      <c r="WIZ26" s="163"/>
      <c r="WJA26" s="163"/>
      <c r="WJB26" s="163"/>
      <c r="WJC26" s="163"/>
      <c r="WJD26" s="163"/>
      <c r="WJE26" s="163"/>
      <c r="WJF26" s="163"/>
      <c r="WJG26" s="163"/>
      <c r="WJH26" s="163"/>
      <c r="WJI26" s="163"/>
      <c r="WJJ26" s="163"/>
      <c r="WJK26" s="163"/>
      <c r="WJL26" s="163"/>
      <c r="WJM26" s="163"/>
      <c r="WJN26" s="163"/>
      <c r="WJO26" s="163"/>
      <c r="WJP26" s="163"/>
      <c r="WJQ26" s="163"/>
      <c r="WJR26" s="163"/>
      <c r="WJS26" s="163"/>
      <c r="WJT26" s="163"/>
      <c r="WJU26" s="163"/>
      <c r="WJV26" s="163"/>
      <c r="WJW26" s="163"/>
      <c r="WJX26" s="163"/>
      <c r="WJY26" s="163"/>
      <c r="WJZ26" s="163"/>
      <c r="WKA26" s="163"/>
      <c r="WKB26" s="163"/>
      <c r="WKC26" s="163"/>
      <c r="WKD26" s="163"/>
      <c r="WKE26" s="163"/>
      <c r="WKF26" s="163"/>
      <c r="WKG26" s="163"/>
      <c r="WKH26" s="163"/>
      <c r="WKI26" s="163"/>
      <c r="WKJ26" s="163"/>
      <c r="WKK26" s="163"/>
      <c r="WKL26" s="163"/>
      <c r="WKM26" s="163"/>
      <c r="WKN26" s="163"/>
      <c r="WKO26" s="163"/>
      <c r="WKP26" s="163"/>
      <c r="WKQ26" s="163"/>
      <c r="WKR26" s="163"/>
      <c r="WKS26" s="163"/>
      <c r="WKT26" s="163"/>
      <c r="WKU26" s="163"/>
      <c r="WKV26" s="163"/>
      <c r="WKW26" s="163"/>
      <c r="WKX26" s="163"/>
      <c r="WKY26" s="163"/>
      <c r="WKZ26" s="163"/>
      <c r="WLA26" s="163"/>
      <c r="WLB26" s="163"/>
      <c r="WLC26" s="163"/>
      <c r="WLD26" s="163"/>
      <c r="WLE26" s="163"/>
      <c r="WLF26" s="163"/>
      <c r="WLG26" s="163"/>
      <c r="WLH26" s="163"/>
      <c r="WLI26" s="163"/>
      <c r="WLJ26" s="163"/>
      <c r="WLK26" s="163"/>
      <c r="WLL26" s="163"/>
      <c r="WLM26" s="163"/>
      <c r="WLN26" s="163"/>
      <c r="WLO26" s="163"/>
      <c r="WLP26" s="163"/>
      <c r="WLQ26" s="163"/>
      <c r="WLR26" s="163"/>
      <c r="WLS26" s="163"/>
      <c r="WLT26" s="163"/>
      <c r="WLU26" s="163"/>
      <c r="WLV26" s="163"/>
      <c r="WLW26" s="163"/>
      <c r="WLX26" s="163"/>
      <c r="WLY26" s="163"/>
      <c r="WLZ26" s="163"/>
      <c r="WMA26" s="163"/>
      <c r="WMB26" s="163"/>
      <c r="WMC26" s="163"/>
      <c r="WMD26" s="163"/>
      <c r="WME26" s="163"/>
      <c r="WMF26" s="163"/>
      <c r="WMG26" s="163"/>
      <c r="WMH26" s="163"/>
      <c r="WMI26" s="163"/>
      <c r="WMJ26" s="163"/>
      <c r="WMK26" s="163"/>
      <c r="WML26" s="163"/>
      <c r="WMM26" s="163"/>
      <c r="WMN26" s="163"/>
      <c r="WMO26" s="163"/>
      <c r="WMP26" s="163"/>
      <c r="WMQ26" s="163"/>
      <c r="WMR26" s="163"/>
      <c r="WMS26" s="163"/>
      <c r="WMT26" s="163"/>
      <c r="WMU26" s="163"/>
      <c r="WMV26" s="163"/>
      <c r="WMW26" s="163"/>
      <c r="WMX26" s="163"/>
      <c r="WMY26" s="163"/>
      <c r="WMZ26" s="163"/>
      <c r="WNA26" s="163"/>
      <c r="WNB26" s="163"/>
      <c r="WNC26" s="163"/>
      <c r="WND26" s="163"/>
      <c r="WNE26" s="163"/>
      <c r="WNF26" s="163"/>
      <c r="WNG26" s="163"/>
      <c r="WNH26" s="163"/>
      <c r="WNI26" s="163"/>
      <c r="WNJ26" s="163"/>
      <c r="WNK26" s="163"/>
      <c r="WNL26" s="163"/>
      <c r="WNM26" s="163"/>
      <c r="WNN26" s="163"/>
      <c r="WNO26" s="163"/>
      <c r="WNP26" s="163"/>
      <c r="WNQ26" s="163"/>
      <c r="WNR26" s="163"/>
      <c r="WNS26" s="163"/>
      <c r="WNT26" s="163"/>
      <c r="WNU26" s="163"/>
      <c r="WNV26" s="163"/>
      <c r="WNW26" s="163"/>
      <c r="WNX26" s="163"/>
      <c r="WNY26" s="163"/>
      <c r="WNZ26" s="163"/>
      <c r="WOA26" s="163"/>
      <c r="WOB26" s="163"/>
      <c r="WOC26" s="163"/>
      <c r="WOD26" s="163"/>
      <c r="WOE26" s="163"/>
      <c r="WOF26" s="163"/>
      <c r="WOG26" s="163"/>
      <c r="WOH26" s="163"/>
      <c r="WOI26" s="163"/>
      <c r="WOJ26" s="163"/>
      <c r="WOK26" s="163"/>
      <c r="WOL26" s="163"/>
      <c r="WOM26" s="163"/>
      <c r="WON26" s="163"/>
      <c r="WOO26" s="163"/>
      <c r="WOP26" s="163"/>
      <c r="WOQ26" s="163"/>
      <c r="WOR26" s="163"/>
      <c r="WOS26" s="163"/>
      <c r="WOT26" s="163"/>
      <c r="WOU26" s="163"/>
      <c r="WOV26" s="163"/>
      <c r="WOW26" s="163"/>
      <c r="WOX26" s="163"/>
      <c r="WOY26" s="163"/>
      <c r="WOZ26" s="163"/>
      <c r="WPA26" s="163"/>
      <c r="WPB26" s="163"/>
      <c r="WPC26" s="163"/>
      <c r="WPD26" s="163"/>
      <c r="WPE26" s="163"/>
      <c r="WPF26" s="163"/>
      <c r="WPG26" s="163"/>
      <c r="WPH26" s="163"/>
      <c r="WPI26" s="163"/>
      <c r="WPJ26" s="163"/>
      <c r="WPK26" s="163"/>
      <c r="WPL26" s="163"/>
      <c r="WPM26" s="163"/>
      <c r="WPN26" s="163"/>
      <c r="WPO26" s="163"/>
      <c r="WPP26" s="163"/>
      <c r="WPQ26" s="163"/>
      <c r="WPR26" s="163"/>
      <c r="WPS26" s="163"/>
      <c r="WPT26" s="163"/>
      <c r="WPU26" s="163"/>
      <c r="WPV26" s="163"/>
      <c r="WPW26" s="163"/>
      <c r="WPX26" s="163"/>
      <c r="WPY26" s="163"/>
      <c r="WPZ26" s="163"/>
      <c r="WQA26" s="163"/>
      <c r="WQB26" s="163"/>
      <c r="WQC26" s="163"/>
      <c r="WQD26" s="163"/>
      <c r="WQE26" s="163"/>
      <c r="WQF26" s="163"/>
      <c r="WQG26" s="163"/>
      <c r="WQH26" s="163"/>
      <c r="WQI26" s="163"/>
      <c r="WQJ26" s="163"/>
      <c r="WQK26" s="163"/>
      <c r="WQL26" s="163"/>
      <c r="WQM26" s="163"/>
      <c r="WQN26" s="163"/>
      <c r="WQO26" s="163"/>
      <c r="WQP26" s="163"/>
      <c r="WQQ26" s="163"/>
      <c r="WQR26" s="163"/>
      <c r="WQS26" s="163"/>
      <c r="WQT26" s="163"/>
      <c r="WQU26" s="163"/>
      <c r="WQV26" s="163"/>
      <c r="WQW26" s="163"/>
      <c r="WQX26" s="163"/>
      <c r="WQY26" s="163"/>
      <c r="WQZ26" s="163"/>
      <c r="WRA26" s="163"/>
      <c r="WRB26" s="163"/>
      <c r="WRC26" s="163"/>
      <c r="WRD26" s="163"/>
      <c r="WRE26" s="163"/>
      <c r="WRF26" s="163"/>
      <c r="WRG26" s="163"/>
      <c r="WRH26" s="163"/>
      <c r="WRI26" s="163"/>
      <c r="WRJ26" s="163"/>
      <c r="WRK26" s="163"/>
      <c r="WRL26" s="163"/>
      <c r="WRM26" s="163"/>
      <c r="WRN26" s="163"/>
      <c r="WRO26" s="163"/>
      <c r="WRP26" s="163"/>
      <c r="WRQ26" s="163"/>
      <c r="WRR26" s="163"/>
      <c r="WRS26" s="163"/>
      <c r="WRT26" s="163"/>
      <c r="WRU26" s="163"/>
      <c r="WRV26" s="163"/>
      <c r="WRW26" s="163"/>
      <c r="WRX26" s="163"/>
      <c r="WRY26" s="163"/>
      <c r="WRZ26" s="163"/>
      <c r="WSA26" s="163"/>
      <c r="WSB26" s="163"/>
      <c r="WSC26" s="163"/>
      <c r="WSD26" s="163"/>
      <c r="WSE26" s="163"/>
      <c r="WSF26" s="163"/>
      <c r="WSG26" s="163"/>
      <c r="WSH26" s="163"/>
      <c r="WSI26" s="163"/>
      <c r="WSJ26" s="163"/>
      <c r="WSK26" s="163"/>
      <c r="WSL26" s="163"/>
      <c r="WSM26" s="163"/>
      <c r="WSN26" s="163"/>
      <c r="WSO26" s="163"/>
      <c r="WSP26" s="163"/>
      <c r="WSQ26" s="163"/>
      <c r="WSR26" s="163"/>
      <c r="WSS26" s="163"/>
      <c r="WST26" s="163"/>
      <c r="WSU26" s="163"/>
      <c r="WSV26" s="163"/>
      <c r="WSW26" s="163"/>
      <c r="WSX26" s="163"/>
      <c r="WSY26" s="163"/>
      <c r="WSZ26" s="163"/>
      <c r="WTA26" s="163"/>
      <c r="WTB26" s="163"/>
      <c r="WTC26" s="163"/>
      <c r="WTD26" s="163"/>
      <c r="WTE26" s="163"/>
      <c r="WTF26" s="163"/>
      <c r="WTG26" s="163"/>
      <c r="WTH26" s="163"/>
      <c r="WTI26" s="163"/>
      <c r="WTJ26" s="163"/>
      <c r="WTK26" s="163"/>
      <c r="WTL26" s="163"/>
      <c r="WTM26" s="163"/>
      <c r="WTN26" s="163"/>
      <c r="WTO26" s="163"/>
      <c r="WTP26" s="163"/>
      <c r="WTQ26" s="163"/>
      <c r="WTR26" s="163"/>
      <c r="WTS26" s="163"/>
      <c r="WTT26" s="163"/>
      <c r="WTU26" s="163"/>
      <c r="WTV26" s="163"/>
      <c r="WTW26" s="163"/>
      <c r="WTX26" s="163"/>
      <c r="WTY26" s="163"/>
      <c r="WTZ26" s="163"/>
      <c r="WUA26" s="163"/>
      <c r="WUB26" s="163"/>
      <c r="WUC26" s="163"/>
      <c r="WUD26" s="163"/>
      <c r="WUE26" s="163"/>
      <c r="WUF26" s="163"/>
      <c r="WUG26" s="163"/>
      <c r="WUH26" s="163"/>
      <c r="WUI26" s="163"/>
      <c r="WUJ26" s="163"/>
      <c r="WUK26" s="163"/>
      <c r="WUL26" s="163"/>
      <c r="WUM26" s="163"/>
      <c r="WUN26" s="163"/>
      <c r="WUO26" s="163"/>
      <c r="WUP26" s="163"/>
      <c r="WUQ26" s="163"/>
      <c r="WUR26" s="163"/>
      <c r="WUS26" s="163"/>
      <c r="WUT26" s="163"/>
      <c r="WUU26" s="163"/>
      <c r="WUV26" s="163"/>
      <c r="WUW26" s="163"/>
      <c r="WUX26" s="163"/>
      <c r="WUY26" s="163"/>
      <c r="WUZ26" s="163"/>
      <c r="WVA26" s="163"/>
      <c r="WVB26" s="163"/>
      <c r="WVC26" s="163"/>
      <c r="WVD26" s="163"/>
      <c r="WVE26" s="163"/>
      <c r="WVF26" s="163"/>
      <c r="WVG26" s="163"/>
      <c r="WVH26" s="163"/>
      <c r="WVI26" s="163"/>
      <c r="WVJ26" s="163"/>
      <c r="WVK26" s="163"/>
      <c r="WVL26" s="163"/>
      <c r="WVM26" s="163"/>
      <c r="WVN26" s="163"/>
      <c r="WVO26" s="163"/>
      <c r="WVP26" s="163"/>
      <c r="WVQ26" s="163"/>
      <c r="WVR26" s="163"/>
      <c r="WVS26" s="163"/>
      <c r="WVT26" s="163"/>
      <c r="WVU26" s="163"/>
      <c r="WVV26" s="163"/>
      <c r="WVW26" s="163"/>
      <c r="WVX26" s="163"/>
      <c r="WVY26" s="163"/>
      <c r="WVZ26" s="163"/>
      <c r="WWA26" s="163"/>
      <c r="WWB26" s="163"/>
      <c r="WWC26" s="163"/>
      <c r="WWD26" s="163"/>
      <c r="WWE26" s="163"/>
      <c r="WWF26" s="163"/>
      <c r="WWG26" s="163"/>
      <c r="WWH26" s="163"/>
      <c r="WWI26" s="163"/>
      <c r="WWJ26" s="163"/>
      <c r="WWK26" s="163"/>
      <c r="WWL26" s="163"/>
      <c r="WWM26" s="163"/>
      <c r="WWN26" s="163"/>
      <c r="WWO26" s="163"/>
      <c r="WWP26" s="163"/>
      <c r="WWQ26" s="163"/>
      <c r="WWR26" s="163"/>
      <c r="WWS26" s="163"/>
      <c r="WWT26" s="163"/>
      <c r="WWU26" s="163"/>
      <c r="WWV26" s="163"/>
      <c r="WWW26" s="163"/>
      <c r="WWX26" s="163"/>
      <c r="WWY26" s="163"/>
      <c r="WWZ26" s="163"/>
      <c r="WXA26" s="163"/>
      <c r="WXB26" s="163"/>
      <c r="WXC26" s="163"/>
      <c r="WXD26" s="163"/>
      <c r="WXE26" s="163"/>
      <c r="WXF26" s="163"/>
      <c r="WXG26" s="163"/>
      <c r="WXH26" s="163"/>
      <c r="WXI26" s="163"/>
      <c r="WXJ26" s="163"/>
      <c r="WXK26" s="163"/>
      <c r="WXL26" s="163"/>
      <c r="WXM26" s="163"/>
      <c r="WXN26" s="163"/>
      <c r="WXO26" s="163"/>
      <c r="WXP26" s="163"/>
      <c r="WXQ26" s="163"/>
      <c r="WXR26" s="163"/>
      <c r="WXS26" s="163"/>
      <c r="WXT26" s="163"/>
      <c r="WXU26" s="163"/>
      <c r="WXV26" s="163"/>
      <c r="WXW26" s="163"/>
      <c r="WXX26" s="163"/>
      <c r="WXY26" s="163"/>
      <c r="WXZ26" s="163"/>
      <c r="WYA26" s="163"/>
      <c r="WYB26" s="163"/>
      <c r="WYC26" s="163"/>
      <c r="WYD26" s="163"/>
      <c r="WYE26" s="163"/>
      <c r="WYF26" s="163"/>
      <c r="WYG26" s="163"/>
      <c r="WYH26" s="163"/>
      <c r="WYI26" s="163"/>
      <c r="WYJ26" s="163"/>
      <c r="WYK26" s="163"/>
      <c r="WYL26" s="163"/>
      <c r="WYM26" s="163"/>
      <c r="WYN26" s="163"/>
      <c r="WYO26" s="163"/>
      <c r="WYP26" s="163"/>
      <c r="WYQ26" s="163"/>
      <c r="WYR26" s="163"/>
      <c r="WYS26" s="163"/>
      <c r="WYT26" s="163"/>
      <c r="WYU26" s="163"/>
      <c r="WYV26" s="163"/>
      <c r="WYW26" s="163"/>
      <c r="WYX26" s="163"/>
      <c r="WYY26" s="163"/>
      <c r="WYZ26" s="163"/>
      <c r="WZA26" s="163"/>
      <c r="WZB26" s="163"/>
      <c r="WZC26" s="163"/>
      <c r="WZD26" s="163"/>
      <c r="WZE26" s="163"/>
      <c r="WZF26" s="163"/>
      <c r="WZG26" s="163"/>
      <c r="WZH26" s="163"/>
      <c r="WZI26" s="163"/>
      <c r="WZJ26" s="163"/>
      <c r="WZK26" s="163"/>
      <c r="WZL26" s="163"/>
      <c r="WZM26" s="163"/>
      <c r="WZN26" s="163"/>
      <c r="WZO26" s="163"/>
      <c r="WZP26" s="163"/>
      <c r="WZQ26" s="163"/>
      <c r="WZR26" s="163"/>
      <c r="WZS26" s="163"/>
      <c r="WZT26" s="163"/>
      <c r="WZU26" s="163"/>
      <c r="WZV26" s="163"/>
      <c r="WZW26" s="163"/>
      <c r="WZX26" s="163"/>
      <c r="WZY26" s="163"/>
      <c r="WZZ26" s="163"/>
      <c r="XAA26" s="163"/>
      <c r="XAB26" s="163"/>
      <c r="XAC26" s="163"/>
      <c r="XAD26" s="163"/>
      <c r="XAE26" s="163"/>
      <c r="XAF26" s="163"/>
      <c r="XAG26" s="163"/>
      <c r="XAH26" s="163"/>
      <c r="XAI26" s="163"/>
      <c r="XAJ26" s="163"/>
      <c r="XAK26" s="163"/>
      <c r="XAL26" s="163"/>
      <c r="XAM26" s="163"/>
      <c r="XAN26" s="163"/>
      <c r="XAO26" s="163"/>
      <c r="XAP26" s="163"/>
      <c r="XAQ26" s="163"/>
      <c r="XAR26" s="163"/>
      <c r="XAS26" s="163"/>
      <c r="XAT26" s="163"/>
      <c r="XAU26" s="163"/>
      <c r="XAV26" s="163"/>
      <c r="XAW26" s="163"/>
      <c r="XAX26" s="163"/>
      <c r="XAY26" s="163"/>
      <c r="XAZ26" s="163"/>
      <c r="XBA26" s="163"/>
      <c r="XBB26" s="163"/>
      <c r="XBC26" s="163"/>
      <c r="XBD26" s="163"/>
      <c r="XBE26" s="163"/>
      <c r="XBF26" s="163"/>
      <c r="XBG26" s="163"/>
      <c r="XBH26" s="163"/>
      <c r="XBI26" s="163"/>
      <c r="XBJ26" s="163"/>
      <c r="XBK26" s="163"/>
      <c r="XBL26" s="163"/>
      <c r="XBM26" s="163"/>
      <c r="XBN26" s="163"/>
      <c r="XBO26" s="163"/>
      <c r="XBP26" s="163"/>
      <c r="XBQ26" s="163"/>
      <c r="XBR26" s="163"/>
      <c r="XBS26" s="163"/>
      <c r="XBT26" s="163"/>
      <c r="XBU26" s="163"/>
      <c r="XBV26" s="163"/>
      <c r="XBW26" s="163"/>
      <c r="XBX26" s="163"/>
      <c r="XBY26" s="163"/>
      <c r="XBZ26" s="163"/>
      <c r="XCA26" s="163"/>
      <c r="XCB26" s="163"/>
      <c r="XCC26" s="163"/>
      <c r="XCD26" s="163"/>
      <c r="XCE26" s="163"/>
      <c r="XCF26" s="163"/>
      <c r="XCG26" s="163"/>
      <c r="XCH26" s="163"/>
      <c r="XCI26" s="163"/>
      <c r="XCJ26" s="163"/>
      <c r="XCK26" s="163"/>
      <c r="XCL26" s="163"/>
      <c r="XCM26" s="163"/>
      <c r="XCN26" s="163"/>
      <c r="XCO26" s="163"/>
      <c r="XCP26" s="163"/>
      <c r="XCQ26" s="163"/>
      <c r="XCR26" s="163"/>
      <c r="XCS26" s="163"/>
      <c r="XCT26" s="163"/>
      <c r="XCU26" s="163"/>
      <c r="XCV26" s="163"/>
      <c r="XCW26" s="163"/>
      <c r="XCX26" s="163"/>
      <c r="XCY26" s="163"/>
      <c r="XCZ26" s="163"/>
      <c r="XDA26" s="163"/>
      <c r="XDB26" s="163"/>
      <c r="XDC26" s="163"/>
      <c r="XDD26" s="163"/>
      <c r="XDE26" s="163"/>
      <c r="XDF26" s="163"/>
      <c r="XDG26" s="163"/>
      <c r="XDH26" s="163"/>
      <c r="XDI26" s="163"/>
      <c r="XDJ26" s="163"/>
      <c r="XDK26" s="163"/>
      <c r="XDL26" s="163"/>
      <c r="XDM26" s="163"/>
      <c r="XDN26" s="163"/>
      <c r="XDO26" s="163"/>
      <c r="XDP26" s="163"/>
      <c r="XDQ26" s="163"/>
      <c r="XDR26" s="163"/>
      <c r="XDS26" s="163"/>
      <c r="XDT26" s="163"/>
      <c r="XDU26" s="163"/>
      <c r="XDV26" s="163"/>
      <c r="XDW26" s="163"/>
      <c r="XDX26" s="163"/>
      <c r="XDY26" s="163"/>
      <c r="XDZ26" s="163"/>
      <c r="XEA26" s="163"/>
      <c r="XEB26" s="163"/>
      <c r="XEC26" s="163"/>
      <c r="XED26" s="163"/>
      <c r="XEE26" s="163"/>
      <c r="XEF26" s="163"/>
      <c r="XEG26" s="163"/>
      <c r="XEH26" s="163"/>
      <c r="XEI26" s="163"/>
      <c r="XEJ26" s="163"/>
      <c r="XEK26" s="163"/>
      <c r="XEL26" s="163"/>
      <c r="XEM26" s="163"/>
      <c r="XEN26" s="163"/>
      <c r="XEO26" s="163"/>
      <c r="XEP26" s="163"/>
      <c r="XEQ26" s="163"/>
      <c r="XER26" s="163"/>
      <c r="XES26" s="163"/>
      <c r="XET26" s="163"/>
      <c r="XEU26" s="163"/>
    </row>
  </sheetData>
  <mergeCells count="3">
    <mergeCell ref="A2:G2"/>
    <mergeCell ref="A3:G3"/>
    <mergeCell ref="A26:G26"/>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B26"/>
  <sheetViews>
    <sheetView workbookViewId="0">
      <selection activeCell="A1" sqref="A1:B1"/>
    </sheetView>
  </sheetViews>
  <sheetFormatPr defaultColWidth="9" defaultRowHeight="15.75" outlineLevelCol="1"/>
  <cols>
    <col min="1" max="1" width="52.4416666666667" style="198" customWidth="1"/>
    <col min="2" max="2" width="27.6666666666667" style="222" customWidth="1"/>
    <col min="3" max="16384" width="9" style="198"/>
  </cols>
  <sheetData>
    <row r="1" s="197" customFormat="1" ht="21.9" customHeight="1" spans="1:2">
      <c r="A1" s="216" t="s">
        <v>2024</v>
      </c>
      <c r="B1" s="236"/>
    </row>
    <row r="2" ht="35.1" customHeight="1" spans="1:2">
      <c r="A2" s="123" t="s">
        <v>2025</v>
      </c>
      <c r="B2" s="123"/>
    </row>
    <row r="3" ht="20.1" customHeight="1" spans="1:2">
      <c r="A3" s="218"/>
      <c r="B3" s="237" t="s">
        <v>692</v>
      </c>
    </row>
    <row r="4" ht="36" customHeight="1" spans="1:2">
      <c r="A4" s="238" t="s">
        <v>289</v>
      </c>
      <c r="B4" s="239" t="s">
        <v>559</v>
      </c>
    </row>
    <row r="5" ht="24.75" customHeight="1" spans="1:2">
      <c r="A5" s="240" t="s">
        <v>271</v>
      </c>
      <c r="B5" s="207">
        <v>7200</v>
      </c>
    </row>
    <row r="6" ht="24.75" customHeight="1" spans="1:2">
      <c r="A6" s="241" t="s">
        <v>2026</v>
      </c>
      <c r="B6" s="207"/>
    </row>
    <row r="7" ht="24.75" customHeight="1" spans="1:2">
      <c r="A7" s="241" t="s">
        <v>2027</v>
      </c>
      <c r="B7" s="207"/>
    </row>
    <row r="8" ht="24.75" customHeight="1" spans="1:2">
      <c r="A8" s="241" t="s">
        <v>2028</v>
      </c>
      <c r="B8" s="207"/>
    </row>
    <row r="9" ht="24.75" customHeight="1" spans="1:2">
      <c r="A9" s="241" t="s">
        <v>2029</v>
      </c>
      <c r="B9" s="207"/>
    </row>
    <row r="10" ht="24.75" customHeight="1" spans="1:2">
      <c r="A10" s="241" t="s">
        <v>2030</v>
      </c>
      <c r="B10" s="207"/>
    </row>
    <row r="11" ht="24.75" customHeight="1" spans="1:2">
      <c r="A11" s="241" t="s">
        <v>2031</v>
      </c>
      <c r="B11" s="207"/>
    </row>
    <row r="12" ht="24.75" customHeight="1" spans="1:2">
      <c r="A12" s="240" t="s">
        <v>2032</v>
      </c>
      <c r="B12" s="207"/>
    </row>
    <row r="13" ht="24.75" customHeight="1" spans="1:2">
      <c r="A13" s="240" t="s">
        <v>2033</v>
      </c>
      <c r="B13" s="207"/>
    </row>
    <row r="14" ht="24.75" customHeight="1" spans="1:2">
      <c r="A14" s="240" t="s">
        <v>2034</v>
      </c>
      <c r="B14" s="207"/>
    </row>
    <row r="15" ht="24.75" customHeight="1" spans="1:2">
      <c r="A15" s="240" t="s">
        <v>2035</v>
      </c>
      <c r="B15" s="207">
        <v>7200</v>
      </c>
    </row>
    <row r="16" ht="24.75" customHeight="1" spans="1:2">
      <c r="A16" s="240" t="s">
        <v>272</v>
      </c>
      <c r="B16" s="207"/>
    </row>
    <row r="17" ht="24.75" customHeight="1" spans="1:2">
      <c r="A17" s="240" t="s">
        <v>273</v>
      </c>
      <c r="B17" s="207"/>
    </row>
    <row r="18" ht="24.75" customHeight="1" spans="1:2">
      <c r="A18" s="240" t="s">
        <v>274</v>
      </c>
      <c r="B18" s="207"/>
    </row>
    <row r="19" ht="24.75" customHeight="1" spans="1:2">
      <c r="A19" s="240" t="s">
        <v>2036</v>
      </c>
      <c r="B19" s="207"/>
    </row>
    <row r="20" ht="24.75" customHeight="1" spans="1:2">
      <c r="A20" s="242" t="s">
        <v>158</v>
      </c>
      <c r="B20" s="243">
        <f>SUM(B5+B16+B17+B18+B19)</f>
        <v>7200</v>
      </c>
    </row>
    <row r="21" ht="24.75" customHeight="1" spans="1:2">
      <c r="A21" s="244" t="s">
        <v>2037</v>
      </c>
      <c r="B21" s="245"/>
    </row>
    <row r="22" ht="24.75" customHeight="1" spans="1:2">
      <c r="A22" s="246" t="s">
        <v>2038</v>
      </c>
      <c r="B22" s="207">
        <v>13</v>
      </c>
    </row>
    <row r="23" ht="24.75" customHeight="1" spans="1:2">
      <c r="A23" s="247" t="s">
        <v>2039</v>
      </c>
      <c r="B23" s="248">
        <f>SUM(B20:B22)</f>
        <v>7213</v>
      </c>
    </row>
    <row r="24" ht="24.9" customHeight="1" spans="2:2">
      <c r="B24" s="249"/>
    </row>
    <row r="25" ht="24.9" customHeight="1" spans="2:2">
      <c r="B25" s="250"/>
    </row>
    <row r="26" ht="24.9" customHeight="1"/>
  </sheetData>
  <mergeCells count="2">
    <mergeCell ref="A1:B1"/>
    <mergeCell ref="A2:B2"/>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K29"/>
  <sheetViews>
    <sheetView workbookViewId="0">
      <selection activeCell="A1" sqref="A1"/>
    </sheetView>
  </sheetViews>
  <sheetFormatPr defaultColWidth="9" defaultRowHeight="14.25"/>
  <cols>
    <col min="1" max="1" width="59.1083333333333" style="198" customWidth="1"/>
    <col min="2" max="2" width="20.1083333333333" style="198" customWidth="1"/>
    <col min="3" max="5" width="9" style="198"/>
    <col min="6" max="6" width="1.66666666666667" style="198" hidden="1" customWidth="1"/>
    <col min="7" max="7" width="0.108333333333333" style="198" customWidth="1"/>
    <col min="8" max="16384" width="9" style="198"/>
  </cols>
  <sheetData>
    <row r="1" s="197" customFormat="1" ht="21.9" customHeight="1" spans="1:2">
      <c r="A1" s="199" t="s">
        <v>2040</v>
      </c>
      <c r="B1" s="228"/>
    </row>
    <row r="2" ht="47.4" customHeight="1" spans="1:2">
      <c r="A2" s="201" t="s">
        <v>2041</v>
      </c>
      <c r="B2" s="201"/>
    </row>
    <row r="3" ht="20.1" customHeight="1" spans="2:2">
      <c r="B3" s="124" t="s">
        <v>126</v>
      </c>
    </row>
    <row r="4" ht="24" customHeight="1" spans="1:2">
      <c r="A4" s="204" t="s">
        <v>2042</v>
      </c>
      <c r="B4" s="205" t="s">
        <v>505</v>
      </c>
    </row>
    <row r="5" ht="24" customHeight="1" spans="1:11">
      <c r="A5" s="206" t="s">
        <v>279</v>
      </c>
      <c r="B5" s="207">
        <v>13</v>
      </c>
      <c r="K5" s="222"/>
    </row>
    <row r="6" ht="24" customHeight="1" spans="1:2">
      <c r="A6" s="206" t="s">
        <v>2043</v>
      </c>
      <c r="B6" s="207"/>
    </row>
    <row r="7" ht="24" customHeight="1" spans="1:2">
      <c r="A7" s="229" t="s">
        <v>2044</v>
      </c>
      <c r="B7" s="207"/>
    </row>
    <row r="8" ht="24" customHeight="1" spans="1:2">
      <c r="A8" s="229" t="s">
        <v>2045</v>
      </c>
      <c r="B8" s="207">
        <v>13</v>
      </c>
    </row>
    <row r="9" ht="24" customHeight="1" spans="1:2">
      <c r="A9" s="206" t="s">
        <v>2046</v>
      </c>
      <c r="B9" s="207"/>
    </row>
    <row r="10" ht="24" customHeight="1" spans="1:2">
      <c r="A10" s="229" t="s">
        <v>2047</v>
      </c>
      <c r="B10" s="207"/>
    </row>
    <row r="11" ht="24" customHeight="1" spans="1:2">
      <c r="A11" s="206" t="s">
        <v>2048</v>
      </c>
      <c r="B11" s="207"/>
    </row>
    <row r="12" ht="24" customHeight="1" spans="1:2">
      <c r="A12" s="206" t="s">
        <v>280</v>
      </c>
      <c r="B12" s="207"/>
    </row>
    <row r="13" ht="24" customHeight="1" spans="1:2">
      <c r="A13" s="206" t="s">
        <v>2049</v>
      </c>
      <c r="B13" s="207"/>
    </row>
    <row r="14" ht="24" customHeight="1" spans="1:2">
      <c r="A14" s="229" t="s">
        <v>2050</v>
      </c>
      <c r="B14" s="207"/>
    </row>
    <row r="15" ht="24" customHeight="1" spans="1:2">
      <c r="A15" s="229" t="s">
        <v>2051</v>
      </c>
      <c r="B15" s="207"/>
    </row>
    <row r="16" ht="24" customHeight="1" spans="1:2">
      <c r="A16" s="229" t="s">
        <v>2052</v>
      </c>
      <c r="B16" s="207"/>
    </row>
    <row r="17" ht="24" customHeight="1" spans="1:2">
      <c r="A17" s="229" t="s">
        <v>2053</v>
      </c>
      <c r="B17" s="207"/>
    </row>
    <row r="18" ht="24" customHeight="1" spans="1:2">
      <c r="A18" s="229" t="s">
        <v>2054</v>
      </c>
      <c r="B18" s="207"/>
    </row>
    <row r="19" ht="24" customHeight="1" spans="1:2">
      <c r="A19" s="206" t="s">
        <v>281</v>
      </c>
      <c r="B19" s="207"/>
    </row>
    <row r="20" ht="24" customHeight="1" spans="1:2">
      <c r="A20" s="206" t="s">
        <v>2055</v>
      </c>
      <c r="B20" s="207"/>
    </row>
    <row r="21" ht="24" customHeight="1" spans="1:2">
      <c r="A21" s="206" t="s">
        <v>471</v>
      </c>
      <c r="B21" s="207"/>
    </row>
    <row r="22" ht="24" customHeight="1" spans="1:2">
      <c r="A22" s="206" t="s">
        <v>2056</v>
      </c>
      <c r="B22" s="207"/>
    </row>
    <row r="23" ht="24" customHeight="1" spans="1:2">
      <c r="A23" s="209" t="s">
        <v>615</v>
      </c>
      <c r="B23" s="230">
        <v>13</v>
      </c>
    </row>
    <row r="24" ht="24" customHeight="1" spans="1:2">
      <c r="A24" s="231" t="s">
        <v>199</v>
      </c>
      <c r="B24" s="232">
        <f>B25+B26+B27</f>
        <v>7200</v>
      </c>
    </row>
    <row r="25" ht="24" customHeight="1" spans="1:2">
      <c r="A25" s="233" t="s">
        <v>2057</v>
      </c>
      <c r="B25" s="232"/>
    </row>
    <row r="26" ht="24" customHeight="1" spans="1:2">
      <c r="A26" s="233" t="s">
        <v>2058</v>
      </c>
      <c r="B26" s="232">
        <v>7200</v>
      </c>
    </row>
    <row r="27" ht="24" customHeight="1" spans="1:2">
      <c r="A27" s="234" t="s">
        <v>204</v>
      </c>
      <c r="B27" s="207"/>
    </row>
    <row r="28" ht="24" customHeight="1" spans="1:2">
      <c r="A28" s="214" t="s">
        <v>205</v>
      </c>
      <c r="B28" s="215">
        <f>B23+B24</f>
        <v>7213</v>
      </c>
    </row>
    <row r="29" spans="1:1">
      <c r="A29" s="235"/>
    </row>
  </sheetData>
  <mergeCells count="1">
    <mergeCell ref="A2:B2"/>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H15"/>
  <sheetViews>
    <sheetView workbookViewId="0">
      <selection activeCell="A1" sqref="A1:B1"/>
    </sheetView>
  </sheetViews>
  <sheetFormatPr defaultColWidth="9" defaultRowHeight="14.25" outlineLevelCol="7"/>
  <cols>
    <col min="1" max="1" width="51.3333333333333" style="198" customWidth="1"/>
    <col min="2" max="2" width="22.4416666666667" style="198" customWidth="1"/>
    <col min="3" max="3" width="17.4416666666667" style="198" customWidth="1"/>
    <col min="4" max="4" width="21.2166666666667" style="198" customWidth="1"/>
    <col min="5" max="16384" width="9" style="198"/>
  </cols>
  <sheetData>
    <row r="1" s="197" customFormat="1" ht="21.9" customHeight="1" spans="1:2">
      <c r="A1" s="216" t="s">
        <v>2059</v>
      </c>
      <c r="B1" s="217"/>
    </row>
    <row r="2" ht="35.1" customHeight="1" spans="1:2">
      <c r="A2" s="123" t="s">
        <v>2060</v>
      </c>
      <c r="B2" s="123"/>
    </row>
    <row r="3" ht="20.1" customHeight="1" spans="1:2">
      <c r="A3" s="218"/>
      <c r="B3" s="124" t="s">
        <v>126</v>
      </c>
    </row>
    <row r="4" ht="36" customHeight="1" spans="1:2">
      <c r="A4" s="219" t="s">
        <v>1742</v>
      </c>
      <c r="B4" s="220" t="s">
        <v>505</v>
      </c>
    </row>
    <row r="5" ht="33" customHeight="1" spans="1:8">
      <c r="A5" s="206" t="s">
        <v>271</v>
      </c>
      <c r="B5" s="221">
        <v>7200</v>
      </c>
      <c r="H5" s="222"/>
    </row>
    <row r="6" ht="33" customHeight="1" spans="1:2">
      <c r="A6" s="206" t="s">
        <v>272</v>
      </c>
      <c r="B6" s="221"/>
    </row>
    <row r="7" ht="33" customHeight="1" spans="1:2">
      <c r="A7" s="206" t="s">
        <v>273</v>
      </c>
      <c r="B7" s="223"/>
    </row>
    <row r="8" ht="33" customHeight="1" spans="1:2">
      <c r="A8" s="206" t="s">
        <v>274</v>
      </c>
      <c r="B8" s="223"/>
    </row>
    <row r="9" ht="33" customHeight="1" spans="1:2">
      <c r="A9" s="206" t="s">
        <v>275</v>
      </c>
      <c r="B9" s="224"/>
    </row>
    <row r="10" ht="30" customHeight="1" spans="1:2">
      <c r="A10" s="209" t="s">
        <v>582</v>
      </c>
      <c r="B10" s="225">
        <f>SUM(B5,B6,B7,B8,B9)</f>
        <v>7200</v>
      </c>
    </row>
    <row r="11" ht="24.75" customHeight="1" spans="1:2">
      <c r="A11" s="211" t="s">
        <v>225</v>
      </c>
      <c r="B11" s="226"/>
    </row>
    <row r="12" ht="24.75" customHeight="1" spans="1:2">
      <c r="A12" s="206" t="s">
        <v>276</v>
      </c>
      <c r="B12" s="221">
        <v>13</v>
      </c>
    </row>
    <row r="13" ht="24.75" customHeight="1" spans="1:2">
      <c r="A13" s="206" t="s">
        <v>2061</v>
      </c>
      <c r="B13" s="223"/>
    </row>
    <row r="14" ht="24.75" customHeight="1" spans="1:2">
      <c r="A14" s="206" t="s">
        <v>168</v>
      </c>
      <c r="B14" s="221"/>
    </row>
    <row r="15" ht="27.75" customHeight="1" spans="1:2">
      <c r="A15" s="214" t="s">
        <v>169</v>
      </c>
      <c r="B15" s="227">
        <f>B10+B11+B12</f>
        <v>7213</v>
      </c>
    </row>
  </sheetData>
  <mergeCells count="2">
    <mergeCell ref="A1:B1"/>
    <mergeCell ref="A2:B2"/>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D21"/>
  <sheetViews>
    <sheetView workbookViewId="0">
      <selection activeCell="A1" sqref="A1"/>
    </sheetView>
  </sheetViews>
  <sheetFormatPr defaultColWidth="9" defaultRowHeight="14.25" outlineLevelCol="3"/>
  <cols>
    <col min="1" max="1" width="52.2166666666667" style="198" customWidth="1"/>
    <col min="2" max="2" width="19.8833333333333" style="198" customWidth="1"/>
    <col min="3" max="16384" width="9" style="198"/>
  </cols>
  <sheetData>
    <row r="1" s="197" customFormat="1" ht="21.9" customHeight="1" spans="1:2">
      <c r="A1" s="199" t="s">
        <v>2062</v>
      </c>
      <c r="B1" s="200"/>
    </row>
    <row r="2" ht="48" customHeight="1" spans="1:4">
      <c r="A2" s="201" t="s">
        <v>2063</v>
      </c>
      <c r="B2" s="202"/>
      <c r="C2" s="203"/>
      <c r="D2" s="203"/>
    </row>
    <row r="3" ht="20.1" customHeight="1" spans="2:2">
      <c r="B3" s="124" t="s">
        <v>126</v>
      </c>
    </row>
    <row r="4" ht="33" customHeight="1" spans="1:2">
      <c r="A4" s="204" t="s">
        <v>2042</v>
      </c>
      <c r="B4" s="205" t="s">
        <v>505</v>
      </c>
    </row>
    <row r="5" ht="26.1" customHeight="1" spans="1:2">
      <c r="A5" s="206" t="s">
        <v>279</v>
      </c>
      <c r="B5" s="207"/>
    </row>
    <row r="6" ht="26.1" customHeight="1" spans="1:2">
      <c r="A6" s="206" t="s">
        <v>465</v>
      </c>
      <c r="B6" s="207"/>
    </row>
    <row r="7" ht="26.1" customHeight="1" spans="1:2">
      <c r="A7" s="206" t="s">
        <v>466</v>
      </c>
      <c r="B7" s="207">
        <v>13</v>
      </c>
    </row>
    <row r="8" ht="26.1" customHeight="1" spans="1:2">
      <c r="A8" s="206" t="s">
        <v>2064</v>
      </c>
      <c r="B8" s="207"/>
    </row>
    <row r="9" ht="26.1" customHeight="1" spans="1:2">
      <c r="A9" s="206" t="s">
        <v>280</v>
      </c>
      <c r="B9" s="207"/>
    </row>
    <row r="10" ht="26.1" customHeight="1" spans="1:2">
      <c r="A10" s="206" t="s">
        <v>469</v>
      </c>
      <c r="B10" s="207"/>
    </row>
    <row r="11" ht="26.1" customHeight="1" spans="1:2">
      <c r="A11" s="206" t="s">
        <v>281</v>
      </c>
      <c r="B11" s="207"/>
    </row>
    <row r="12" ht="26.1" customHeight="1" spans="1:2">
      <c r="A12" s="206" t="s">
        <v>2065</v>
      </c>
      <c r="B12" s="207"/>
    </row>
    <row r="13" ht="26.1" customHeight="1" spans="1:2">
      <c r="A13" s="206" t="s">
        <v>471</v>
      </c>
      <c r="B13" s="207"/>
    </row>
    <row r="14" ht="26.1" customHeight="1" spans="1:2">
      <c r="A14" s="208" t="s">
        <v>2066</v>
      </c>
      <c r="B14" s="207"/>
    </row>
    <row r="15" ht="26.1" customHeight="1" spans="1:2">
      <c r="A15" s="209" t="s">
        <v>498</v>
      </c>
      <c r="B15" s="210">
        <v>13</v>
      </c>
    </row>
    <row r="16" ht="26.1" customHeight="1" spans="1:2">
      <c r="A16" s="211" t="s">
        <v>199</v>
      </c>
      <c r="B16" s="212">
        <f>B17+B18+B19+B20</f>
        <v>7200</v>
      </c>
    </row>
    <row r="17" ht="26.1" customHeight="1" spans="1:2">
      <c r="A17" s="213" t="s">
        <v>473</v>
      </c>
      <c r="B17" s="207"/>
    </row>
    <row r="18" ht="26.1" customHeight="1" spans="1:2">
      <c r="A18" s="213" t="s">
        <v>474</v>
      </c>
      <c r="B18" s="207"/>
    </row>
    <row r="19" ht="26.1" customHeight="1" spans="1:2">
      <c r="A19" s="213" t="s">
        <v>475</v>
      </c>
      <c r="B19" s="207">
        <v>7200</v>
      </c>
    </row>
    <row r="20" ht="26.1" customHeight="1" spans="1:2">
      <c r="A20" s="206" t="s">
        <v>286</v>
      </c>
      <c r="B20" s="207"/>
    </row>
    <row r="21" ht="26.1" customHeight="1" spans="1:2">
      <c r="A21" s="214" t="s">
        <v>205</v>
      </c>
      <c r="B21" s="215">
        <f>B15+B16</f>
        <v>7213</v>
      </c>
    </row>
  </sheetData>
  <mergeCells count="1">
    <mergeCell ref="A2:B2"/>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L16"/>
  <sheetViews>
    <sheetView workbookViewId="0">
      <selection activeCell="A1" sqref="A1"/>
    </sheetView>
  </sheetViews>
  <sheetFormatPr defaultColWidth="9" defaultRowHeight="13.5"/>
  <cols>
    <col min="1" max="1" width="37.1083333333333" style="164" customWidth="1"/>
    <col min="2" max="2" width="16.775" style="165" customWidth="1"/>
    <col min="3" max="3" width="35.8833333333333" style="164" customWidth="1"/>
    <col min="4" max="4" width="16.775" style="165" customWidth="1"/>
    <col min="5" max="6" width="9" style="164"/>
    <col min="7" max="7" width="1.66666666666667" style="164" hidden="1" customWidth="1"/>
    <col min="8" max="8" width="0.108333333333333" style="164" customWidth="1"/>
    <col min="9" max="16384" width="9" style="164"/>
  </cols>
  <sheetData>
    <row r="1" ht="19.5" customHeight="1" spans="1:4">
      <c r="A1" s="166" t="s">
        <v>2067</v>
      </c>
      <c r="B1" s="167"/>
      <c r="C1" s="168"/>
      <c r="D1" s="167"/>
    </row>
    <row r="2" ht="31.5" customHeight="1" spans="1:4">
      <c r="A2" s="169" t="s">
        <v>2068</v>
      </c>
      <c r="B2" s="169"/>
      <c r="C2" s="169"/>
      <c r="D2" s="169"/>
    </row>
    <row r="3" ht="25.5" spans="1:4">
      <c r="A3" s="170"/>
      <c r="B3" s="171"/>
      <c r="C3" s="172" t="s">
        <v>126</v>
      </c>
      <c r="D3" s="172"/>
    </row>
    <row r="4" ht="58.5" customHeight="1" spans="1:4">
      <c r="A4" s="173" t="s">
        <v>413</v>
      </c>
      <c r="B4" s="174" t="s">
        <v>613</v>
      </c>
      <c r="C4" s="175" t="s">
        <v>415</v>
      </c>
      <c r="D4" s="176" t="s">
        <v>613</v>
      </c>
    </row>
    <row r="5" ht="36" customHeight="1" spans="1:12">
      <c r="A5" s="177" t="s">
        <v>478</v>
      </c>
      <c r="B5" s="178">
        <v>7200</v>
      </c>
      <c r="C5" s="177" t="s">
        <v>2069</v>
      </c>
      <c r="D5" s="179">
        <v>13</v>
      </c>
      <c r="L5" s="196"/>
    </row>
    <row r="6" ht="36" customHeight="1" spans="1:4">
      <c r="A6" s="180" t="s">
        <v>225</v>
      </c>
      <c r="B6" s="178">
        <v>13</v>
      </c>
      <c r="C6" s="180" t="s">
        <v>199</v>
      </c>
      <c r="D6" s="179">
        <v>7200</v>
      </c>
    </row>
    <row r="7" ht="36" customHeight="1" spans="1:4">
      <c r="A7" s="181" t="s">
        <v>276</v>
      </c>
      <c r="B7" s="182">
        <v>13</v>
      </c>
      <c r="C7" s="182" t="s">
        <v>473</v>
      </c>
      <c r="D7" s="183"/>
    </row>
    <row r="8" ht="36" customHeight="1" spans="1:4">
      <c r="A8" s="184" t="s">
        <v>461</v>
      </c>
      <c r="B8" s="182"/>
      <c r="C8" s="182" t="s">
        <v>474</v>
      </c>
      <c r="D8" s="183"/>
    </row>
    <row r="9" ht="36" customHeight="1" spans="1:4">
      <c r="A9" s="185" t="s">
        <v>2070</v>
      </c>
      <c r="B9" s="186"/>
      <c r="C9" s="187" t="s">
        <v>2071</v>
      </c>
      <c r="D9" s="183">
        <v>7200</v>
      </c>
    </row>
    <row r="10" ht="36" customHeight="1" spans="1:4">
      <c r="A10" s="188"/>
      <c r="B10" s="189"/>
      <c r="C10" s="190" t="s">
        <v>2072</v>
      </c>
      <c r="D10" s="191"/>
    </row>
    <row r="11" ht="36" customHeight="1" spans="1:4">
      <c r="A11" s="192" t="s">
        <v>169</v>
      </c>
      <c r="B11" s="193">
        <v>7213</v>
      </c>
      <c r="C11" s="194" t="s">
        <v>205</v>
      </c>
      <c r="D11" s="193">
        <v>7213</v>
      </c>
    </row>
    <row r="16" ht="14.25" spans="3:3">
      <c r="C16" s="195"/>
    </row>
  </sheetData>
  <mergeCells count="2">
    <mergeCell ref="A2:D2"/>
    <mergeCell ref="C3:D3"/>
  </mergeCells>
  <printOptions horizontalCentered="1"/>
  <pageMargins left="0.707638888888889" right="0.707638888888889" top="0.751388888888889" bottom="0.751388888888889" header="0.310416666666667" footer="0.310416666666667"/>
  <pageSetup paperSize="9" scale="83" fitToHeight="0"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XEU26"/>
  <sheetViews>
    <sheetView workbookViewId="0">
      <pane ySplit="4" topLeftCell="A5" activePane="bottomLeft" state="frozen"/>
      <selection/>
      <selection pane="bottomLeft" activeCell="A1" sqref="A1"/>
    </sheetView>
  </sheetViews>
  <sheetFormatPr defaultColWidth="9" defaultRowHeight="13.5"/>
  <cols>
    <col min="1" max="1" width="8.775" style="135" customWidth="1"/>
    <col min="2" max="2" width="10.775" style="136" customWidth="1"/>
    <col min="3" max="6" width="18" style="137" customWidth="1"/>
    <col min="7" max="7" width="1.66666666666667" style="137" hidden="1" customWidth="1"/>
    <col min="8" max="8" width="0.108333333333333" style="137" customWidth="1"/>
    <col min="9" max="16384" width="9" style="137"/>
  </cols>
  <sheetData>
    <row r="1" ht="18.75" customHeight="1" spans="1:2">
      <c r="A1" s="138" t="s">
        <v>2073</v>
      </c>
      <c r="B1" s="139"/>
    </row>
    <row r="2" ht="37.5" customHeight="1" spans="1:6">
      <c r="A2" s="140" t="s">
        <v>2074</v>
      </c>
      <c r="B2" s="141"/>
      <c r="C2" s="141"/>
      <c r="D2" s="141"/>
      <c r="E2" s="141"/>
      <c r="F2" s="141"/>
    </row>
    <row r="3" ht="20.1" customHeight="1" spans="1:6">
      <c r="A3" s="142" t="s">
        <v>2017</v>
      </c>
      <c r="B3" s="142"/>
      <c r="C3" s="142"/>
      <c r="D3" s="142"/>
      <c r="E3" s="142"/>
      <c r="F3" s="142"/>
    </row>
    <row r="4" ht="58.95" customHeight="1" spans="1:6">
      <c r="A4" s="143" t="s">
        <v>2075</v>
      </c>
      <c r="B4" s="144" t="s">
        <v>1710</v>
      </c>
      <c r="C4" s="144" t="s">
        <v>279</v>
      </c>
      <c r="D4" s="144" t="s">
        <v>280</v>
      </c>
      <c r="E4" s="144" t="s">
        <v>281</v>
      </c>
      <c r="F4" s="145" t="s">
        <v>471</v>
      </c>
    </row>
    <row r="5" s="134" customFormat="1" ht="20.1" customHeight="1" spans="1:12">
      <c r="A5" s="146" t="s">
        <v>1709</v>
      </c>
      <c r="B5" s="147" t="s">
        <v>1715</v>
      </c>
      <c r="C5" s="148">
        <f>SUM(C6:C25)</f>
        <v>0</v>
      </c>
      <c r="D5" s="148">
        <f>SUM(D6:D25)</f>
        <v>0</v>
      </c>
      <c r="E5" s="148">
        <f>SUM(E6:E25)</f>
        <v>0</v>
      </c>
      <c r="F5" s="149">
        <f>SUM(F6:F25)</f>
        <v>0</v>
      </c>
      <c r="L5" s="162"/>
    </row>
    <row r="6" s="134" customFormat="1" ht="21.75" customHeight="1" spans="1:6">
      <c r="A6" s="150">
        <v>1</v>
      </c>
      <c r="B6" s="151" t="s">
        <v>1716</v>
      </c>
      <c r="C6" s="152"/>
      <c r="D6" s="153"/>
      <c r="E6" s="154"/>
      <c r="F6" s="155"/>
    </row>
    <row r="7" s="134" customFormat="1" ht="21.75" customHeight="1" spans="1:6">
      <c r="A7" s="150">
        <v>2</v>
      </c>
      <c r="B7" s="151" t="s">
        <v>1717</v>
      </c>
      <c r="C7" s="152"/>
      <c r="D7" s="153"/>
      <c r="E7" s="154"/>
      <c r="F7" s="155"/>
    </row>
    <row r="8" s="134" customFormat="1" ht="21.75" customHeight="1" spans="1:6">
      <c r="A8" s="150">
        <v>3</v>
      </c>
      <c r="B8" s="151" t="s">
        <v>1718</v>
      </c>
      <c r="C8" s="152"/>
      <c r="D8" s="153"/>
      <c r="E8" s="154"/>
      <c r="F8" s="155"/>
    </row>
    <row r="9" s="134" customFormat="1" ht="21.75" customHeight="1" spans="1:6">
      <c r="A9" s="150">
        <v>4</v>
      </c>
      <c r="B9" s="151" t="s">
        <v>1719</v>
      </c>
      <c r="C9" s="152"/>
      <c r="D9" s="153"/>
      <c r="E9" s="154"/>
      <c r="F9" s="155"/>
    </row>
    <row r="10" s="134" customFormat="1" ht="21.75" customHeight="1" spans="1:6">
      <c r="A10" s="150">
        <v>5</v>
      </c>
      <c r="B10" s="151" t="s">
        <v>1720</v>
      </c>
      <c r="C10" s="152"/>
      <c r="D10" s="153"/>
      <c r="E10" s="154"/>
      <c r="F10" s="155"/>
    </row>
    <row r="11" s="134" customFormat="1" ht="21.75" customHeight="1" spans="1:6">
      <c r="A11" s="150">
        <v>6</v>
      </c>
      <c r="B11" s="151" t="s">
        <v>1721</v>
      </c>
      <c r="C11" s="152"/>
      <c r="D11" s="153"/>
      <c r="E11" s="154"/>
      <c r="F11" s="155"/>
    </row>
    <row r="12" s="134" customFormat="1" ht="21.75" customHeight="1" spans="1:6">
      <c r="A12" s="150">
        <v>7</v>
      </c>
      <c r="B12" s="151" t="s">
        <v>1722</v>
      </c>
      <c r="C12" s="152"/>
      <c r="D12" s="153"/>
      <c r="E12" s="154"/>
      <c r="F12" s="155"/>
    </row>
    <row r="13" s="134" customFormat="1" ht="21.75" customHeight="1" spans="1:6">
      <c r="A13" s="150">
        <v>8</v>
      </c>
      <c r="B13" s="151" t="s">
        <v>1723</v>
      </c>
      <c r="C13" s="152"/>
      <c r="D13" s="153"/>
      <c r="E13" s="154"/>
      <c r="F13" s="155"/>
    </row>
    <row r="14" s="134" customFormat="1" ht="21.75" customHeight="1" spans="1:6">
      <c r="A14" s="150">
        <v>9</v>
      </c>
      <c r="B14" s="151" t="s">
        <v>1724</v>
      </c>
      <c r="C14" s="152"/>
      <c r="D14" s="153"/>
      <c r="E14" s="154"/>
      <c r="F14" s="155"/>
    </row>
    <row r="15" s="134" customFormat="1" ht="21.75" customHeight="1" spans="1:6">
      <c r="A15" s="150">
        <v>10</v>
      </c>
      <c r="B15" s="151" t="s">
        <v>1725</v>
      </c>
      <c r="C15" s="152"/>
      <c r="D15" s="153"/>
      <c r="E15" s="154"/>
      <c r="F15" s="155"/>
    </row>
    <row r="16" s="134" customFormat="1" ht="21.75" customHeight="1" spans="1:6">
      <c r="A16" s="150">
        <v>11</v>
      </c>
      <c r="B16" s="151" t="s">
        <v>1726</v>
      </c>
      <c r="C16" s="152"/>
      <c r="D16" s="153"/>
      <c r="E16" s="154"/>
      <c r="F16" s="155"/>
    </row>
    <row r="17" s="134" customFormat="1" ht="21.75" customHeight="1" spans="1:6">
      <c r="A17" s="150">
        <v>12</v>
      </c>
      <c r="B17" s="151" t="s">
        <v>1727</v>
      </c>
      <c r="C17" s="152"/>
      <c r="D17" s="153"/>
      <c r="E17" s="154"/>
      <c r="F17" s="155"/>
    </row>
    <row r="18" s="134" customFormat="1" ht="21.75" customHeight="1" spans="1:6">
      <c r="A18" s="150">
        <v>13</v>
      </c>
      <c r="B18" s="151" t="s">
        <v>1728</v>
      </c>
      <c r="C18" s="152"/>
      <c r="D18" s="153"/>
      <c r="E18" s="154"/>
      <c r="F18" s="155"/>
    </row>
    <row r="19" s="134" customFormat="1" ht="21.75" customHeight="1" spans="1:6">
      <c r="A19" s="150">
        <v>14</v>
      </c>
      <c r="B19" s="151" t="s">
        <v>1729</v>
      </c>
      <c r="C19" s="152"/>
      <c r="D19" s="153"/>
      <c r="E19" s="154"/>
      <c r="F19" s="155"/>
    </row>
    <row r="20" s="134" customFormat="1" ht="21.75" customHeight="1" spans="1:6">
      <c r="A20" s="150">
        <v>15</v>
      </c>
      <c r="B20" s="151" t="s">
        <v>1730</v>
      </c>
      <c r="C20" s="152"/>
      <c r="D20" s="153"/>
      <c r="E20" s="154"/>
      <c r="F20" s="155"/>
    </row>
    <row r="21" s="134" customFormat="1" ht="21.75" customHeight="1" spans="1:6">
      <c r="A21" s="150">
        <v>16</v>
      </c>
      <c r="B21" s="151" t="s">
        <v>1731</v>
      </c>
      <c r="C21" s="152"/>
      <c r="D21" s="153"/>
      <c r="E21" s="154"/>
      <c r="F21" s="155"/>
    </row>
    <row r="22" s="134" customFormat="1" ht="21.75" customHeight="1" spans="1:6">
      <c r="A22" s="150">
        <v>17</v>
      </c>
      <c r="B22" s="151" t="s">
        <v>1732</v>
      </c>
      <c r="C22" s="152"/>
      <c r="D22" s="153"/>
      <c r="E22" s="154"/>
      <c r="F22" s="155"/>
    </row>
    <row r="23" s="134" customFormat="1" ht="21.75" customHeight="1" spans="1:6">
      <c r="A23" s="150">
        <v>18</v>
      </c>
      <c r="B23" s="151" t="s">
        <v>1733</v>
      </c>
      <c r="C23" s="152"/>
      <c r="D23" s="153"/>
      <c r="E23" s="154"/>
      <c r="F23" s="155"/>
    </row>
    <row r="24" s="134" customFormat="1" ht="21.75" customHeight="1" spans="1:6">
      <c r="A24" s="150">
        <v>19</v>
      </c>
      <c r="B24" s="151" t="s">
        <v>1734</v>
      </c>
      <c r="C24" s="152"/>
      <c r="D24" s="153"/>
      <c r="E24" s="154"/>
      <c r="F24" s="155"/>
    </row>
    <row r="25" s="134" customFormat="1" ht="21.75" customHeight="1" spans="1:6">
      <c r="A25" s="156"/>
      <c r="B25" s="157"/>
      <c r="C25" s="158"/>
      <c r="D25" s="159"/>
      <c r="E25" s="159"/>
      <c r="F25" s="160"/>
    </row>
    <row r="26" ht="21" customHeight="1" spans="1:16375">
      <c r="A26" s="161" t="s">
        <v>2076</v>
      </c>
      <c r="B26" s="161"/>
      <c r="C26" s="161"/>
      <c r="D26" s="161"/>
      <c r="E26" s="161"/>
      <c r="F26" s="161"/>
      <c r="G26" s="161"/>
      <c r="H26" s="134"/>
      <c r="I26" s="134"/>
      <c r="J26" s="134"/>
      <c r="K26" s="134"/>
      <c r="L26" s="134"/>
      <c r="M26" s="134"/>
      <c r="N26" s="134"/>
      <c r="O26" s="134"/>
      <c r="P26" s="134"/>
      <c r="Q26" s="134"/>
      <c r="R26" s="134"/>
      <c r="S26" s="134"/>
      <c r="T26" s="134"/>
      <c r="U26" s="134"/>
      <c r="V26" s="134"/>
      <c r="W26" s="134"/>
      <c r="X26" s="134"/>
      <c r="Y26" s="134"/>
      <c r="Z26" s="134"/>
      <c r="AA26" s="134"/>
      <c r="AB26" s="134"/>
      <c r="AC26" s="134"/>
      <c r="AD26" s="134"/>
      <c r="AE26" s="134"/>
      <c r="AF26" s="134"/>
      <c r="AG26" s="134"/>
      <c r="AH26" s="134"/>
      <c r="AI26" s="134"/>
      <c r="AJ26" s="134"/>
      <c r="AK26" s="134"/>
      <c r="AL26" s="134"/>
      <c r="AM26" s="134"/>
      <c r="AN26" s="134"/>
      <c r="AO26" s="134"/>
      <c r="AP26" s="134"/>
      <c r="AQ26" s="134"/>
      <c r="AR26" s="134"/>
      <c r="AS26" s="134"/>
      <c r="AT26" s="134"/>
      <c r="AU26" s="134"/>
      <c r="AV26" s="134"/>
      <c r="AW26" s="134"/>
      <c r="AX26" s="134"/>
      <c r="AY26" s="134"/>
      <c r="AZ26" s="134"/>
      <c r="BA26" s="134"/>
      <c r="BB26" s="134"/>
      <c r="BC26" s="134"/>
      <c r="BD26" s="134"/>
      <c r="BE26" s="134"/>
      <c r="BF26" s="134"/>
      <c r="BG26" s="134"/>
      <c r="BH26" s="134"/>
      <c r="BI26" s="134"/>
      <c r="BJ26" s="134"/>
      <c r="BK26" s="134"/>
      <c r="BL26" s="134"/>
      <c r="BM26" s="134"/>
      <c r="BN26" s="134"/>
      <c r="BO26" s="134"/>
      <c r="BP26" s="134"/>
      <c r="BQ26" s="134"/>
      <c r="BR26" s="134"/>
      <c r="BS26" s="134"/>
      <c r="BT26" s="134"/>
      <c r="BU26" s="134"/>
      <c r="BV26" s="134"/>
      <c r="BW26" s="134"/>
      <c r="BX26" s="134"/>
      <c r="BY26" s="134"/>
      <c r="BZ26" s="134"/>
      <c r="CA26" s="134"/>
      <c r="CB26" s="134"/>
      <c r="CC26" s="134"/>
      <c r="CD26" s="134"/>
      <c r="CE26" s="134"/>
      <c r="CF26" s="134"/>
      <c r="CG26" s="134"/>
      <c r="CH26" s="134"/>
      <c r="CI26" s="134"/>
      <c r="CJ26" s="134"/>
      <c r="CK26" s="134"/>
      <c r="CL26" s="134"/>
      <c r="CM26" s="134"/>
      <c r="CN26" s="134"/>
      <c r="CO26" s="134"/>
      <c r="CP26" s="134"/>
      <c r="CQ26" s="134"/>
      <c r="CR26" s="134"/>
      <c r="CS26" s="134"/>
      <c r="CT26" s="134"/>
      <c r="CU26" s="134"/>
      <c r="CV26" s="134"/>
      <c r="CW26" s="134"/>
      <c r="CX26" s="134"/>
      <c r="CY26" s="134"/>
      <c r="CZ26" s="134"/>
      <c r="DA26" s="134"/>
      <c r="DB26" s="134"/>
      <c r="DC26" s="134"/>
      <c r="DD26" s="134"/>
      <c r="DE26" s="134"/>
      <c r="DF26" s="134"/>
      <c r="DG26" s="134"/>
      <c r="DH26" s="134"/>
      <c r="DI26" s="134"/>
      <c r="DJ26" s="134"/>
      <c r="DK26" s="134"/>
      <c r="DL26" s="134"/>
      <c r="DM26" s="134"/>
      <c r="DN26" s="134"/>
      <c r="DO26" s="134"/>
      <c r="DP26" s="134"/>
      <c r="DQ26" s="134"/>
      <c r="DR26" s="134"/>
      <c r="DS26" s="134"/>
      <c r="DT26" s="134"/>
      <c r="DU26" s="134"/>
      <c r="DV26" s="134"/>
      <c r="DW26" s="134"/>
      <c r="DX26" s="134"/>
      <c r="DY26" s="134"/>
      <c r="DZ26" s="134"/>
      <c r="EA26" s="134"/>
      <c r="EB26" s="134"/>
      <c r="EC26" s="134"/>
      <c r="ED26" s="134"/>
      <c r="EE26" s="134"/>
      <c r="EF26" s="134"/>
      <c r="EG26" s="134"/>
      <c r="EH26" s="134"/>
      <c r="EI26" s="134"/>
      <c r="EJ26" s="134"/>
      <c r="EK26" s="134"/>
      <c r="EL26" s="134"/>
      <c r="EM26" s="134"/>
      <c r="EN26" s="134"/>
      <c r="EO26" s="134"/>
      <c r="EP26" s="134"/>
      <c r="EQ26" s="134"/>
      <c r="ER26" s="134"/>
      <c r="ES26" s="134"/>
      <c r="ET26" s="134"/>
      <c r="EU26" s="134"/>
      <c r="EV26" s="134"/>
      <c r="EW26" s="134"/>
      <c r="EX26" s="134"/>
      <c r="EY26" s="134"/>
      <c r="EZ26" s="134"/>
      <c r="FA26" s="134"/>
      <c r="FB26" s="134"/>
      <c r="FC26" s="134"/>
      <c r="FD26" s="134"/>
      <c r="FE26" s="134"/>
      <c r="FF26" s="134"/>
      <c r="FG26" s="134"/>
      <c r="FH26" s="134"/>
      <c r="FI26" s="134"/>
      <c r="FJ26" s="134"/>
      <c r="FK26" s="134"/>
      <c r="FL26" s="134"/>
      <c r="FM26" s="134"/>
      <c r="FN26" s="134"/>
      <c r="FO26" s="134"/>
      <c r="FP26" s="134"/>
      <c r="FQ26" s="134"/>
      <c r="FR26" s="134"/>
      <c r="FS26" s="134"/>
      <c r="FT26" s="134"/>
      <c r="FU26" s="134"/>
      <c r="FV26" s="134"/>
      <c r="FW26" s="134"/>
      <c r="FX26" s="134"/>
      <c r="FY26" s="134"/>
      <c r="FZ26" s="134"/>
      <c r="GA26" s="134"/>
      <c r="GB26" s="134"/>
      <c r="GC26" s="134"/>
      <c r="GD26" s="134"/>
      <c r="GE26" s="134"/>
      <c r="GF26" s="134"/>
      <c r="GG26" s="134"/>
      <c r="GH26" s="134"/>
      <c r="GI26" s="134"/>
      <c r="GJ26" s="134"/>
      <c r="GK26" s="134"/>
      <c r="GL26" s="134"/>
      <c r="GM26" s="134"/>
      <c r="GN26" s="134"/>
      <c r="GO26" s="134"/>
      <c r="GP26" s="134"/>
      <c r="GQ26" s="134"/>
      <c r="GR26" s="134"/>
      <c r="GS26" s="134"/>
      <c r="GT26" s="134"/>
      <c r="GU26" s="134"/>
      <c r="GV26" s="134"/>
      <c r="GW26" s="134"/>
      <c r="GX26" s="134"/>
      <c r="GY26" s="134"/>
      <c r="GZ26" s="134"/>
      <c r="HA26" s="134"/>
      <c r="HB26" s="134"/>
      <c r="HC26" s="134"/>
      <c r="HD26" s="134"/>
      <c r="HE26" s="134"/>
      <c r="HF26" s="134"/>
      <c r="HG26" s="134"/>
      <c r="HH26" s="134"/>
      <c r="HI26" s="134"/>
      <c r="HJ26" s="134"/>
      <c r="HK26" s="134"/>
      <c r="HL26" s="134"/>
      <c r="HM26" s="134"/>
      <c r="HN26" s="134"/>
      <c r="HO26" s="134"/>
      <c r="HP26" s="134"/>
      <c r="HQ26" s="134"/>
      <c r="HR26" s="134"/>
      <c r="HS26" s="134"/>
      <c r="HT26" s="134"/>
      <c r="HU26" s="134"/>
      <c r="HV26" s="134"/>
      <c r="HW26" s="134"/>
      <c r="HX26" s="134"/>
      <c r="HY26" s="134"/>
      <c r="HZ26" s="163"/>
      <c r="IA26" s="163"/>
      <c r="IB26" s="163"/>
      <c r="IC26" s="163"/>
      <c r="ID26" s="163"/>
      <c r="IE26" s="163"/>
      <c r="IF26" s="163"/>
      <c r="IG26" s="163"/>
      <c r="IH26" s="163"/>
      <c r="II26" s="163"/>
      <c r="IJ26" s="163"/>
      <c r="IK26" s="163"/>
      <c r="IL26" s="163"/>
      <c r="IM26" s="163"/>
      <c r="IN26" s="163"/>
      <c r="IO26" s="163"/>
      <c r="IP26" s="163"/>
      <c r="IQ26" s="163"/>
      <c r="IR26" s="163"/>
      <c r="IS26" s="163"/>
      <c r="IT26" s="163"/>
      <c r="IU26" s="163"/>
      <c r="IV26" s="163"/>
      <c r="IW26" s="163"/>
      <c r="IX26" s="163"/>
      <c r="IY26" s="163"/>
      <c r="IZ26" s="163"/>
      <c r="JA26" s="163"/>
      <c r="JB26" s="163"/>
      <c r="JC26" s="163"/>
      <c r="JD26" s="163"/>
      <c r="JE26" s="163"/>
      <c r="JF26" s="163"/>
      <c r="JG26" s="163"/>
      <c r="JH26" s="163"/>
      <c r="JI26" s="163"/>
      <c r="JJ26" s="163"/>
      <c r="JK26" s="163"/>
      <c r="JL26" s="163"/>
      <c r="JM26" s="163"/>
      <c r="JN26" s="163"/>
      <c r="JO26" s="163"/>
      <c r="JP26" s="163"/>
      <c r="JQ26" s="163"/>
      <c r="JR26" s="163"/>
      <c r="JS26" s="163"/>
      <c r="JT26" s="163"/>
      <c r="JU26" s="163"/>
      <c r="JV26" s="163"/>
      <c r="JW26" s="163"/>
      <c r="JX26" s="163"/>
      <c r="JY26" s="163"/>
      <c r="JZ26" s="163"/>
      <c r="KA26" s="163"/>
      <c r="KB26" s="163"/>
      <c r="KC26" s="163"/>
      <c r="KD26" s="163"/>
      <c r="KE26" s="163"/>
      <c r="KF26" s="163"/>
      <c r="KG26" s="163"/>
      <c r="KH26" s="163"/>
      <c r="KI26" s="163"/>
      <c r="KJ26" s="163"/>
      <c r="KK26" s="163"/>
      <c r="KL26" s="163"/>
      <c r="KM26" s="163"/>
      <c r="KN26" s="163"/>
      <c r="KO26" s="163"/>
      <c r="KP26" s="163"/>
      <c r="KQ26" s="163"/>
      <c r="KR26" s="163"/>
      <c r="KS26" s="163"/>
      <c r="KT26" s="163"/>
      <c r="KU26" s="163"/>
      <c r="KV26" s="163"/>
      <c r="KW26" s="163"/>
      <c r="KX26" s="163"/>
      <c r="KY26" s="163"/>
      <c r="KZ26" s="163"/>
      <c r="LA26" s="163"/>
      <c r="LB26" s="163"/>
      <c r="LC26" s="163"/>
      <c r="LD26" s="163"/>
      <c r="LE26" s="163"/>
      <c r="LF26" s="163"/>
      <c r="LG26" s="163"/>
      <c r="LH26" s="163"/>
      <c r="LI26" s="163"/>
      <c r="LJ26" s="163"/>
      <c r="LK26" s="163"/>
      <c r="LL26" s="163"/>
      <c r="LM26" s="163"/>
      <c r="LN26" s="163"/>
      <c r="LO26" s="163"/>
      <c r="LP26" s="163"/>
      <c r="LQ26" s="163"/>
      <c r="LR26" s="163"/>
      <c r="LS26" s="163"/>
      <c r="LT26" s="163"/>
      <c r="LU26" s="163"/>
      <c r="LV26" s="163"/>
      <c r="LW26" s="163"/>
      <c r="LX26" s="163"/>
      <c r="LY26" s="163"/>
      <c r="LZ26" s="163"/>
      <c r="MA26" s="163"/>
      <c r="MB26" s="163"/>
      <c r="MC26" s="163"/>
      <c r="MD26" s="163"/>
      <c r="ME26" s="163"/>
      <c r="MF26" s="163"/>
      <c r="MG26" s="163"/>
      <c r="MH26" s="163"/>
      <c r="MI26" s="163"/>
      <c r="MJ26" s="163"/>
      <c r="MK26" s="163"/>
      <c r="ML26" s="163"/>
      <c r="MM26" s="163"/>
      <c r="MN26" s="163"/>
      <c r="MO26" s="163"/>
      <c r="MP26" s="163"/>
      <c r="MQ26" s="163"/>
      <c r="MR26" s="163"/>
      <c r="MS26" s="163"/>
      <c r="MT26" s="163"/>
      <c r="MU26" s="163"/>
      <c r="MV26" s="163"/>
      <c r="MW26" s="163"/>
      <c r="MX26" s="163"/>
      <c r="MY26" s="163"/>
      <c r="MZ26" s="163"/>
      <c r="NA26" s="163"/>
      <c r="NB26" s="163"/>
      <c r="NC26" s="163"/>
      <c r="ND26" s="163"/>
      <c r="NE26" s="163"/>
      <c r="NF26" s="163"/>
      <c r="NG26" s="163"/>
      <c r="NH26" s="163"/>
      <c r="NI26" s="163"/>
      <c r="NJ26" s="163"/>
      <c r="NK26" s="163"/>
      <c r="NL26" s="163"/>
      <c r="NM26" s="163"/>
      <c r="NN26" s="163"/>
      <c r="NO26" s="163"/>
      <c r="NP26" s="163"/>
      <c r="NQ26" s="163"/>
      <c r="NR26" s="163"/>
      <c r="NS26" s="163"/>
      <c r="NT26" s="163"/>
      <c r="NU26" s="163"/>
      <c r="NV26" s="163"/>
      <c r="NW26" s="163"/>
      <c r="NX26" s="163"/>
      <c r="NY26" s="163"/>
      <c r="NZ26" s="163"/>
      <c r="OA26" s="163"/>
      <c r="OB26" s="163"/>
      <c r="OC26" s="163"/>
      <c r="OD26" s="163"/>
      <c r="OE26" s="163"/>
      <c r="OF26" s="163"/>
      <c r="OG26" s="163"/>
      <c r="OH26" s="163"/>
      <c r="OI26" s="163"/>
      <c r="OJ26" s="163"/>
      <c r="OK26" s="163"/>
      <c r="OL26" s="163"/>
      <c r="OM26" s="163"/>
      <c r="ON26" s="163"/>
      <c r="OO26" s="163"/>
      <c r="OP26" s="163"/>
      <c r="OQ26" s="163"/>
      <c r="OR26" s="163"/>
      <c r="OS26" s="163"/>
      <c r="OT26" s="163"/>
      <c r="OU26" s="163"/>
      <c r="OV26" s="163"/>
      <c r="OW26" s="163"/>
      <c r="OX26" s="163"/>
      <c r="OY26" s="163"/>
      <c r="OZ26" s="163"/>
      <c r="PA26" s="163"/>
      <c r="PB26" s="163"/>
      <c r="PC26" s="163"/>
      <c r="PD26" s="163"/>
      <c r="PE26" s="163"/>
      <c r="PF26" s="163"/>
      <c r="PG26" s="163"/>
      <c r="PH26" s="163"/>
      <c r="PI26" s="163"/>
      <c r="PJ26" s="163"/>
      <c r="PK26" s="163"/>
      <c r="PL26" s="163"/>
      <c r="PM26" s="163"/>
      <c r="PN26" s="163"/>
      <c r="PO26" s="163"/>
      <c r="PP26" s="163"/>
      <c r="PQ26" s="163"/>
      <c r="PR26" s="163"/>
      <c r="PS26" s="163"/>
      <c r="PT26" s="163"/>
      <c r="PU26" s="163"/>
      <c r="PV26" s="163"/>
      <c r="PW26" s="163"/>
      <c r="PX26" s="163"/>
      <c r="PY26" s="163"/>
      <c r="PZ26" s="163"/>
      <c r="QA26" s="163"/>
      <c r="QB26" s="163"/>
      <c r="QC26" s="163"/>
      <c r="QD26" s="163"/>
      <c r="QE26" s="163"/>
      <c r="QF26" s="163"/>
      <c r="QG26" s="163"/>
      <c r="QH26" s="163"/>
      <c r="QI26" s="163"/>
      <c r="QJ26" s="163"/>
      <c r="QK26" s="163"/>
      <c r="QL26" s="163"/>
      <c r="QM26" s="163"/>
      <c r="QN26" s="163"/>
      <c r="QO26" s="163"/>
      <c r="QP26" s="163"/>
      <c r="QQ26" s="163"/>
      <c r="QR26" s="163"/>
      <c r="QS26" s="163"/>
      <c r="QT26" s="163"/>
      <c r="QU26" s="163"/>
      <c r="QV26" s="163"/>
      <c r="QW26" s="163"/>
      <c r="QX26" s="163"/>
      <c r="QY26" s="163"/>
      <c r="QZ26" s="163"/>
      <c r="RA26" s="163"/>
      <c r="RB26" s="163"/>
      <c r="RC26" s="163"/>
      <c r="RD26" s="163"/>
      <c r="RE26" s="163"/>
      <c r="RF26" s="163"/>
      <c r="RG26" s="163"/>
      <c r="RH26" s="163"/>
      <c r="RI26" s="163"/>
      <c r="RJ26" s="163"/>
      <c r="RK26" s="163"/>
      <c r="RL26" s="163"/>
      <c r="RM26" s="163"/>
      <c r="RN26" s="163"/>
      <c r="RO26" s="163"/>
      <c r="RP26" s="163"/>
      <c r="RQ26" s="163"/>
      <c r="RR26" s="163"/>
      <c r="RS26" s="163"/>
      <c r="RT26" s="163"/>
      <c r="RU26" s="163"/>
      <c r="RV26" s="163"/>
      <c r="RW26" s="163"/>
      <c r="RX26" s="163"/>
      <c r="RY26" s="163"/>
      <c r="RZ26" s="163"/>
      <c r="SA26" s="163"/>
      <c r="SB26" s="163"/>
      <c r="SC26" s="163"/>
      <c r="SD26" s="163"/>
      <c r="SE26" s="163"/>
      <c r="SF26" s="163"/>
      <c r="SG26" s="163"/>
      <c r="SH26" s="163"/>
      <c r="SI26" s="163"/>
      <c r="SJ26" s="163"/>
      <c r="SK26" s="163"/>
      <c r="SL26" s="163"/>
      <c r="SM26" s="163"/>
      <c r="SN26" s="163"/>
      <c r="SO26" s="163"/>
      <c r="SP26" s="163"/>
      <c r="SQ26" s="163"/>
      <c r="SR26" s="163"/>
      <c r="SS26" s="163"/>
      <c r="ST26" s="163"/>
      <c r="SU26" s="163"/>
      <c r="SV26" s="163"/>
      <c r="SW26" s="163"/>
      <c r="SX26" s="163"/>
      <c r="SY26" s="163"/>
      <c r="SZ26" s="163"/>
      <c r="TA26" s="163"/>
      <c r="TB26" s="163"/>
      <c r="TC26" s="163"/>
      <c r="TD26" s="163"/>
      <c r="TE26" s="163"/>
      <c r="TF26" s="163"/>
      <c r="TG26" s="163"/>
      <c r="TH26" s="163"/>
      <c r="TI26" s="163"/>
      <c r="TJ26" s="163"/>
      <c r="TK26" s="163"/>
      <c r="TL26" s="163"/>
      <c r="TM26" s="163"/>
      <c r="TN26" s="163"/>
      <c r="TO26" s="163"/>
      <c r="TP26" s="163"/>
      <c r="TQ26" s="163"/>
      <c r="TR26" s="163"/>
      <c r="TS26" s="163"/>
      <c r="TT26" s="163"/>
      <c r="TU26" s="163"/>
      <c r="TV26" s="163"/>
      <c r="TW26" s="163"/>
      <c r="TX26" s="163"/>
      <c r="TY26" s="163"/>
      <c r="TZ26" s="163"/>
      <c r="UA26" s="163"/>
      <c r="UB26" s="163"/>
      <c r="UC26" s="163"/>
      <c r="UD26" s="163"/>
      <c r="UE26" s="163"/>
      <c r="UF26" s="163"/>
      <c r="UG26" s="163"/>
      <c r="UH26" s="163"/>
      <c r="UI26" s="163"/>
      <c r="UJ26" s="163"/>
      <c r="UK26" s="163"/>
      <c r="UL26" s="163"/>
      <c r="UM26" s="163"/>
      <c r="UN26" s="163"/>
      <c r="UO26" s="163"/>
      <c r="UP26" s="163"/>
      <c r="UQ26" s="163"/>
      <c r="UR26" s="163"/>
      <c r="US26" s="163"/>
      <c r="UT26" s="163"/>
      <c r="UU26" s="163"/>
      <c r="UV26" s="163"/>
      <c r="UW26" s="163"/>
      <c r="UX26" s="163"/>
      <c r="UY26" s="163"/>
      <c r="UZ26" s="163"/>
      <c r="VA26" s="163"/>
      <c r="VB26" s="163"/>
      <c r="VC26" s="163"/>
      <c r="VD26" s="163"/>
      <c r="VE26" s="163"/>
      <c r="VF26" s="163"/>
      <c r="VG26" s="163"/>
      <c r="VH26" s="163"/>
      <c r="VI26" s="163"/>
      <c r="VJ26" s="163"/>
      <c r="VK26" s="163"/>
      <c r="VL26" s="163"/>
      <c r="VM26" s="163"/>
      <c r="VN26" s="163"/>
      <c r="VO26" s="163"/>
      <c r="VP26" s="163"/>
      <c r="VQ26" s="163"/>
      <c r="VR26" s="163"/>
      <c r="VS26" s="163"/>
      <c r="VT26" s="163"/>
      <c r="VU26" s="163"/>
      <c r="VV26" s="163"/>
      <c r="VW26" s="163"/>
      <c r="VX26" s="163"/>
      <c r="VY26" s="163"/>
      <c r="VZ26" s="163"/>
      <c r="WA26" s="163"/>
      <c r="WB26" s="163"/>
      <c r="WC26" s="163"/>
      <c r="WD26" s="163"/>
      <c r="WE26" s="163"/>
      <c r="WF26" s="163"/>
      <c r="WG26" s="163"/>
      <c r="WH26" s="163"/>
      <c r="WI26" s="163"/>
      <c r="WJ26" s="163"/>
      <c r="WK26" s="163"/>
      <c r="WL26" s="163"/>
      <c r="WM26" s="163"/>
      <c r="WN26" s="163"/>
      <c r="WO26" s="163"/>
      <c r="WP26" s="163"/>
      <c r="WQ26" s="163"/>
      <c r="WR26" s="163"/>
      <c r="WS26" s="163"/>
      <c r="WT26" s="163"/>
      <c r="WU26" s="163"/>
      <c r="WV26" s="163"/>
      <c r="WW26" s="163"/>
      <c r="WX26" s="163"/>
      <c r="WY26" s="163"/>
      <c r="WZ26" s="163"/>
      <c r="XA26" s="163"/>
      <c r="XB26" s="163"/>
      <c r="XC26" s="163"/>
      <c r="XD26" s="163"/>
      <c r="XE26" s="163"/>
      <c r="XF26" s="163"/>
      <c r="XG26" s="163"/>
      <c r="XH26" s="163"/>
      <c r="XI26" s="163"/>
      <c r="XJ26" s="163"/>
      <c r="XK26" s="163"/>
      <c r="XL26" s="163"/>
      <c r="XM26" s="163"/>
      <c r="XN26" s="163"/>
      <c r="XO26" s="163"/>
      <c r="XP26" s="163"/>
      <c r="XQ26" s="163"/>
      <c r="XR26" s="163"/>
      <c r="XS26" s="163"/>
      <c r="XT26" s="163"/>
      <c r="XU26" s="163"/>
      <c r="XV26" s="163"/>
      <c r="XW26" s="163"/>
      <c r="XX26" s="163"/>
      <c r="XY26" s="163"/>
      <c r="XZ26" s="163"/>
      <c r="YA26" s="163"/>
      <c r="YB26" s="163"/>
      <c r="YC26" s="163"/>
      <c r="YD26" s="163"/>
      <c r="YE26" s="163"/>
      <c r="YF26" s="163"/>
      <c r="YG26" s="163"/>
      <c r="YH26" s="163"/>
      <c r="YI26" s="163"/>
      <c r="YJ26" s="163"/>
      <c r="YK26" s="163"/>
      <c r="YL26" s="163"/>
      <c r="YM26" s="163"/>
      <c r="YN26" s="163"/>
      <c r="YO26" s="163"/>
      <c r="YP26" s="163"/>
      <c r="YQ26" s="163"/>
      <c r="YR26" s="163"/>
      <c r="YS26" s="163"/>
      <c r="YT26" s="163"/>
      <c r="YU26" s="163"/>
      <c r="YV26" s="163"/>
      <c r="YW26" s="163"/>
      <c r="YX26" s="163"/>
      <c r="YY26" s="163"/>
      <c r="YZ26" s="163"/>
      <c r="ZA26" s="163"/>
      <c r="ZB26" s="163"/>
      <c r="ZC26" s="163"/>
      <c r="ZD26" s="163"/>
      <c r="ZE26" s="163"/>
      <c r="ZF26" s="163"/>
      <c r="ZG26" s="163"/>
      <c r="ZH26" s="163"/>
      <c r="ZI26" s="163"/>
      <c r="ZJ26" s="163"/>
      <c r="ZK26" s="163"/>
      <c r="ZL26" s="163"/>
      <c r="ZM26" s="163"/>
      <c r="ZN26" s="163"/>
      <c r="ZO26" s="163"/>
      <c r="ZP26" s="163"/>
      <c r="ZQ26" s="163"/>
      <c r="ZR26" s="163"/>
      <c r="ZS26" s="163"/>
      <c r="ZT26" s="163"/>
      <c r="ZU26" s="163"/>
      <c r="ZV26" s="163"/>
      <c r="ZW26" s="163"/>
      <c r="ZX26" s="163"/>
      <c r="ZY26" s="163"/>
      <c r="ZZ26" s="163"/>
      <c r="AAA26" s="163"/>
      <c r="AAB26" s="163"/>
      <c r="AAC26" s="163"/>
      <c r="AAD26" s="163"/>
      <c r="AAE26" s="163"/>
      <c r="AAF26" s="163"/>
      <c r="AAG26" s="163"/>
      <c r="AAH26" s="163"/>
      <c r="AAI26" s="163"/>
      <c r="AAJ26" s="163"/>
      <c r="AAK26" s="163"/>
      <c r="AAL26" s="163"/>
      <c r="AAM26" s="163"/>
      <c r="AAN26" s="163"/>
      <c r="AAO26" s="163"/>
      <c r="AAP26" s="163"/>
      <c r="AAQ26" s="163"/>
      <c r="AAR26" s="163"/>
      <c r="AAS26" s="163"/>
      <c r="AAT26" s="163"/>
      <c r="AAU26" s="163"/>
      <c r="AAV26" s="163"/>
      <c r="AAW26" s="163"/>
      <c r="AAX26" s="163"/>
      <c r="AAY26" s="163"/>
      <c r="AAZ26" s="163"/>
      <c r="ABA26" s="163"/>
      <c r="ABB26" s="163"/>
      <c r="ABC26" s="163"/>
      <c r="ABD26" s="163"/>
      <c r="ABE26" s="163"/>
      <c r="ABF26" s="163"/>
      <c r="ABG26" s="163"/>
      <c r="ABH26" s="163"/>
      <c r="ABI26" s="163"/>
      <c r="ABJ26" s="163"/>
      <c r="ABK26" s="163"/>
      <c r="ABL26" s="163"/>
      <c r="ABM26" s="163"/>
      <c r="ABN26" s="163"/>
      <c r="ABO26" s="163"/>
      <c r="ABP26" s="163"/>
      <c r="ABQ26" s="163"/>
      <c r="ABR26" s="163"/>
      <c r="ABS26" s="163"/>
      <c r="ABT26" s="163"/>
      <c r="ABU26" s="163"/>
      <c r="ABV26" s="163"/>
      <c r="ABW26" s="163"/>
      <c r="ABX26" s="163"/>
      <c r="ABY26" s="163"/>
      <c r="ABZ26" s="163"/>
      <c r="ACA26" s="163"/>
      <c r="ACB26" s="163"/>
      <c r="ACC26" s="163"/>
      <c r="ACD26" s="163"/>
      <c r="ACE26" s="163"/>
      <c r="ACF26" s="163"/>
      <c r="ACG26" s="163"/>
      <c r="ACH26" s="163"/>
      <c r="ACI26" s="163"/>
      <c r="ACJ26" s="163"/>
      <c r="ACK26" s="163"/>
      <c r="ACL26" s="163"/>
      <c r="ACM26" s="163"/>
      <c r="ACN26" s="163"/>
      <c r="ACO26" s="163"/>
      <c r="ACP26" s="163"/>
      <c r="ACQ26" s="163"/>
      <c r="ACR26" s="163"/>
      <c r="ACS26" s="163"/>
      <c r="ACT26" s="163"/>
      <c r="ACU26" s="163"/>
      <c r="ACV26" s="163"/>
      <c r="ACW26" s="163"/>
      <c r="ACX26" s="163"/>
      <c r="ACY26" s="163"/>
      <c r="ACZ26" s="163"/>
      <c r="ADA26" s="163"/>
      <c r="ADB26" s="163"/>
      <c r="ADC26" s="163"/>
      <c r="ADD26" s="163"/>
      <c r="ADE26" s="163"/>
      <c r="ADF26" s="163"/>
      <c r="ADG26" s="163"/>
      <c r="ADH26" s="163"/>
      <c r="ADI26" s="163"/>
      <c r="ADJ26" s="163"/>
      <c r="ADK26" s="163"/>
      <c r="ADL26" s="163"/>
      <c r="ADM26" s="163"/>
      <c r="ADN26" s="163"/>
      <c r="ADO26" s="163"/>
      <c r="ADP26" s="163"/>
      <c r="ADQ26" s="163"/>
      <c r="ADR26" s="163"/>
      <c r="ADS26" s="163"/>
      <c r="ADT26" s="163"/>
      <c r="ADU26" s="163"/>
      <c r="ADV26" s="163"/>
      <c r="ADW26" s="163"/>
      <c r="ADX26" s="163"/>
      <c r="ADY26" s="163"/>
      <c r="ADZ26" s="163"/>
      <c r="AEA26" s="163"/>
      <c r="AEB26" s="163"/>
      <c r="AEC26" s="163"/>
      <c r="AED26" s="163"/>
      <c r="AEE26" s="163"/>
      <c r="AEF26" s="163"/>
      <c r="AEG26" s="163"/>
      <c r="AEH26" s="163"/>
      <c r="AEI26" s="163"/>
      <c r="AEJ26" s="163"/>
      <c r="AEK26" s="163"/>
      <c r="AEL26" s="163"/>
      <c r="AEM26" s="163"/>
      <c r="AEN26" s="163"/>
      <c r="AEO26" s="163"/>
      <c r="AEP26" s="163"/>
      <c r="AEQ26" s="163"/>
      <c r="AER26" s="163"/>
      <c r="AES26" s="163"/>
      <c r="AET26" s="163"/>
      <c r="AEU26" s="163"/>
      <c r="AEV26" s="163"/>
      <c r="AEW26" s="163"/>
      <c r="AEX26" s="163"/>
      <c r="AEY26" s="163"/>
      <c r="AEZ26" s="163"/>
      <c r="AFA26" s="163"/>
      <c r="AFB26" s="163"/>
      <c r="AFC26" s="163"/>
      <c r="AFD26" s="163"/>
      <c r="AFE26" s="163"/>
      <c r="AFF26" s="163"/>
      <c r="AFG26" s="163"/>
      <c r="AFH26" s="163"/>
      <c r="AFI26" s="163"/>
      <c r="AFJ26" s="163"/>
      <c r="AFK26" s="163"/>
      <c r="AFL26" s="163"/>
      <c r="AFM26" s="163"/>
      <c r="AFN26" s="163"/>
      <c r="AFO26" s="163"/>
      <c r="AFP26" s="163"/>
      <c r="AFQ26" s="163"/>
      <c r="AFR26" s="163"/>
      <c r="AFS26" s="163"/>
      <c r="AFT26" s="163"/>
      <c r="AFU26" s="163"/>
      <c r="AFV26" s="163"/>
      <c r="AFW26" s="163"/>
      <c r="AFX26" s="163"/>
      <c r="AFY26" s="163"/>
      <c r="AFZ26" s="163"/>
      <c r="AGA26" s="163"/>
      <c r="AGB26" s="163"/>
      <c r="AGC26" s="163"/>
      <c r="AGD26" s="163"/>
      <c r="AGE26" s="163"/>
      <c r="AGF26" s="163"/>
      <c r="AGG26" s="163"/>
      <c r="AGH26" s="163"/>
      <c r="AGI26" s="163"/>
      <c r="AGJ26" s="163"/>
      <c r="AGK26" s="163"/>
      <c r="AGL26" s="163"/>
      <c r="AGM26" s="163"/>
      <c r="AGN26" s="163"/>
      <c r="AGO26" s="163"/>
      <c r="AGP26" s="163"/>
      <c r="AGQ26" s="163"/>
      <c r="AGR26" s="163"/>
      <c r="AGS26" s="163"/>
      <c r="AGT26" s="163"/>
      <c r="AGU26" s="163"/>
      <c r="AGV26" s="163"/>
      <c r="AGW26" s="163"/>
      <c r="AGX26" s="163"/>
      <c r="AGY26" s="163"/>
      <c r="AGZ26" s="163"/>
      <c r="AHA26" s="163"/>
      <c r="AHB26" s="163"/>
      <c r="AHC26" s="163"/>
      <c r="AHD26" s="163"/>
      <c r="AHE26" s="163"/>
      <c r="AHF26" s="163"/>
      <c r="AHG26" s="163"/>
      <c r="AHH26" s="163"/>
      <c r="AHI26" s="163"/>
      <c r="AHJ26" s="163"/>
      <c r="AHK26" s="163"/>
      <c r="AHL26" s="163"/>
      <c r="AHM26" s="163"/>
      <c r="AHN26" s="163"/>
      <c r="AHO26" s="163"/>
      <c r="AHP26" s="163"/>
      <c r="AHQ26" s="163"/>
      <c r="AHR26" s="163"/>
      <c r="AHS26" s="163"/>
      <c r="AHT26" s="163"/>
      <c r="AHU26" s="163"/>
      <c r="AHV26" s="163"/>
      <c r="AHW26" s="163"/>
      <c r="AHX26" s="163"/>
      <c r="AHY26" s="163"/>
      <c r="AHZ26" s="163"/>
      <c r="AIA26" s="163"/>
      <c r="AIB26" s="163"/>
      <c r="AIC26" s="163"/>
      <c r="AID26" s="163"/>
      <c r="AIE26" s="163"/>
      <c r="AIF26" s="163"/>
      <c r="AIG26" s="163"/>
      <c r="AIH26" s="163"/>
      <c r="AII26" s="163"/>
      <c r="AIJ26" s="163"/>
      <c r="AIK26" s="163"/>
      <c r="AIL26" s="163"/>
      <c r="AIM26" s="163"/>
      <c r="AIN26" s="163"/>
      <c r="AIO26" s="163"/>
      <c r="AIP26" s="163"/>
      <c r="AIQ26" s="163"/>
      <c r="AIR26" s="163"/>
      <c r="AIS26" s="163"/>
      <c r="AIT26" s="163"/>
      <c r="AIU26" s="163"/>
      <c r="AIV26" s="163"/>
      <c r="AIW26" s="163"/>
      <c r="AIX26" s="163"/>
      <c r="AIY26" s="163"/>
      <c r="AIZ26" s="163"/>
      <c r="AJA26" s="163"/>
      <c r="AJB26" s="163"/>
      <c r="AJC26" s="163"/>
      <c r="AJD26" s="163"/>
      <c r="AJE26" s="163"/>
      <c r="AJF26" s="163"/>
      <c r="AJG26" s="163"/>
      <c r="AJH26" s="163"/>
      <c r="AJI26" s="163"/>
      <c r="AJJ26" s="163"/>
      <c r="AJK26" s="163"/>
      <c r="AJL26" s="163"/>
      <c r="AJM26" s="163"/>
      <c r="AJN26" s="163"/>
      <c r="AJO26" s="163"/>
      <c r="AJP26" s="163"/>
      <c r="AJQ26" s="163"/>
      <c r="AJR26" s="163"/>
      <c r="AJS26" s="163"/>
      <c r="AJT26" s="163"/>
      <c r="AJU26" s="163"/>
      <c r="AJV26" s="163"/>
      <c r="AJW26" s="163"/>
      <c r="AJX26" s="163"/>
      <c r="AJY26" s="163"/>
      <c r="AJZ26" s="163"/>
      <c r="AKA26" s="163"/>
      <c r="AKB26" s="163"/>
      <c r="AKC26" s="163"/>
      <c r="AKD26" s="163"/>
      <c r="AKE26" s="163"/>
      <c r="AKF26" s="163"/>
      <c r="AKG26" s="163"/>
      <c r="AKH26" s="163"/>
      <c r="AKI26" s="163"/>
      <c r="AKJ26" s="163"/>
      <c r="AKK26" s="163"/>
      <c r="AKL26" s="163"/>
      <c r="AKM26" s="163"/>
      <c r="AKN26" s="163"/>
      <c r="AKO26" s="163"/>
      <c r="AKP26" s="163"/>
      <c r="AKQ26" s="163"/>
      <c r="AKR26" s="163"/>
      <c r="AKS26" s="163"/>
      <c r="AKT26" s="163"/>
      <c r="AKU26" s="163"/>
      <c r="AKV26" s="163"/>
      <c r="AKW26" s="163"/>
      <c r="AKX26" s="163"/>
      <c r="AKY26" s="163"/>
      <c r="AKZ26" s="163"/>
      <c r="ALA26" s="163"/>
      <c r="ALB26" s="163"/>
      <c r="ALC26" s="163"/>
      <c r="ALD26" s="163"/>
      <c r="ALE26" s="163"/>
      <c r="ALF26" s="163"/>
      <c r="ALG26" s="163"/>
      <c r="ALH26" s="163"/>
      <c r="ALI26" s="163"/>
      <c r="ALJ26" s="163"/>
      <c r="ALK26" s="163"/>
      <c r="ALL26" s="163"/>
      <c r="ALM26" s="163"/>
      <c r="ALN26" s="163"/>
      <c r="ALO26" s="163"/>
      <c r="ALP26" s="163"/>
      <c r="ALQ26" s="163"/>
      <c r="ALR26" s="163"/>
      <c r="ALS26" s="163"/>
      <c r="ALT26" s="163"/>
      <c r="ALU26" s="163"/>
      <c r="ALV26" s="163"/>
      <c r="ALW26" s="163"/>
      <c r="ALX26" s="163"/>
      <c r="ALY26" s="163"/>
      <c r="ALZ26" s="163"/>
      <c r="AMA26" s="163"/>
      <c r="AMB26" s="163"/>
      <c r="AMC26" s="163"/>
      <c r="AMD26" s="163"/>
      <c r="AME26" s="163"/>
      <c r="AMF26" s="163"/>
      <c r="AMG26" s="163"/>
      <c r="AMH26" s="163"/>
      <c r="AMI26" s="163"/>
      <c r="AMJ26" s="163"/>
      <c r="AMK26" s="163"/>
      <c r="AML26" s="163"/>
      <c r="AMM26" s="163"/>
      <c r="AMN26" s="163"/>
      <c r="AMO26" s="163"/>
      <c r="AMP26" s="163"/>
      <c r="AMQ26" s="163"/>
      <c r="AMR26" s="163"/>
      <c r="AMS26" s="163"/>
      <c r="AMT26" s="163"/>
      <c r="AMU26" s="163"/>
      <c r="AMV26" s="163"/>
      <c r="AMW26" s="163"/>
      <c r="AMX26" s="163"/>
      <c r="AMY26" s="163"/>
      <c r="AMZ26" s="163"/>
      <c r="ANA26" s="163"/>
      <c r="ANB26" s="163"/>
      <c r="ANC26" s="163"/>
      <c r="AND26" s="163"/>
      <c r="ANE26" s="163"/>
      <c r="ANF26" s="163"/>
      <c r="ANG26" s="163"/>
      <c r="ANH26" s="163"/>
      <c r="ANI26" s="163"/>
      <c r="ANJ26" s="163"/>
      <c r="ANK26" s="163"/>
      <c r="ANL26" s="163"/>
      <c r="ANM26" s="163"/>
      <c r="ANN26" s="163"/>
      <c r="ANO26" s="163"/>
      <c r="ANP26" s="163"/>
      <c r="ANQ26" s="163"/>
      <c r="ANR26" s="163"/>
      <c r="ANS26" s="163"/>
      <c r="ANT26" s="163"/>
      <c r="ANU26" s="163"/>
      <c r="ANV26" s="163"/>
      <c r="ANW26" s="163"/>
      <c r="ANX26" s="163"/>
      <c r="ANY26" s="163"/>
      <c r="ANZ26" s="163"/>
      <c r="AOA26" s="163"/>
      <c r="AOB26" s="163"/>
      <c r="AOC26" s="163"/>
      <c r="AOD26" s="163"/>
      <c r="AOE26" s="163"/>
      <c r="AOF26" s="163"/>
      <c r="AOG26" s="163"/>
      <c r="AOH26" s="163"/>
      <c r="AOI26" s="163"/>
      <c r="AOJ26" s="163"/>
      <c r="AOK26" s="163"/>
      <c r="AOL26" s="163"/>
      <c r="AOM26" s="163"/>
      <c r="AON26" s="163"/>
      <c r="AOO26" s="163"/>
      <c r="AOP26" s="163"/>
      <c r="AOQ26" s="163"/>
      <c r="AOR26" s="163"/>
      <c r="AOS26" s="163"/>
      <c r="AOT26" s="163"/>
      <c r="AOU26" s="163"/>
      <c r="AOV26" s="163"/>
      <c r="AOW26" s="163"/>
      <c r="AOX26" s="163"/>
      <c r="AOY26" s="163"/>
      <c r="AOZ26" s="163"/>
      <c r="APA26" s="163"/>
      <c r="APB26" s="163"/>
      <c r="APC26" s="163"/>
      <c r="APD26" s="163"/>
      <c r="APE26" s="163"/>
      <c r="APF26" s="163"/>
      <c r="APG26" s="163"/>
      <c r="APH26" s="163"/>
      <c r="API26" s="163"/>
      <c r="APJ26" s="163"/>
      <c r="APK26" s="163"/>
      <c r="APL26" s="163"/>
      <c r="APM26" s="163"/>
      <c r="APN26" s="163"/>
      <c r="APO26" s="163"/>
      <c r="APP26" s="163"/>
      <c r="APQ26" s="163"/>
      <c r="APR26" s="163"/>
      <c r="APS26" s="163"/>
      <c r="APT26" s="163"/>
      <c r="APU26" s="163"/>
      <c r="APV26" s="163"/>
      <c r="APW26" s="163"/>
      <c r="APX26" s="163"/>
      <c r="APY26" s="163"/>
      <c r="APZ26" s="163"/>
      <c r="AQA26" s="163"/>
      <c r="AQB26" s="163"/>
      <c r="AQC26" s="163"/>
      <c r="AQD26" s="163"/>
      <c r="AQE26" s="163"/>
      <c r="AQF26" s="163"/>
      <c r="AQG26" s="163"/>
      <c r="AQH26" s="163"/>
      <c r="AQI26" s="163"/>
      <c r="AQJ26" s="163"/>
      <c r="AQK26" s="163"/>
      <c r="AQL26" s="163"/>
      <c r="AQM26" s="163"/>
      <c r="AQN26" s="163"/>
      <c r="AQO26" s="163"/>
      <c r="AQP26" s="163"/>
      <c r="AQQ26" s="163"/>
      <c r="AQR26" s="163"/>
      <c r="AQS26" s="163"/>
      <c r="AQT26" s="163"/>
      <c r="AQU26" s="163"/>
      <c r="AQV26" s="163"/>
      <c r="AQW26" s="163"/>
      <c r="AQX26" s="163"/>
      <c r="AQY26" s="163"/>
      <c r="AQZ26" s="163"/>
      <c r="ARA26" s="163"/>
      <c r="ARB26" s="163"/>
      <c r="ARC26" s="163"/>
      <c r="ARD26" s="163"/>
      <c r="ARE26" s="163"/>
      <c r="ARF26" s="163"/>
      <c r="ARG26" s="163"/>
      <c r="ARH26" s="163"/>
      <c r="ARI26" s="163"/>
      <c r="ARJ26" s="163"/>
      <c r="ARK26" s="163"/>
      <c r="ARL26" s="163"/>
      <c r="ARM26" s="163"/>
      <c r="ARN26" s="163"/>
      <c r="ARO26" s="163"/>
      <c r="ARP26" s="163"/>
      <c r="ARQ26" s="163"/>
      <c r="ARR26" s="163"/>
      <c r="ARS26" s="163"/>
      <c r="ART26" s="163"/>
      <c r="ARU26" s="163"/>
      <c r="ARV26" s="163"/>
      <c r="ARW26" s="163"/>
      <c r="ARX26" s="163"/>
      <c r="ARY26" s="163"/>
      <c r="ARZ26" s="163"/>
      <c r="ASA26" s="163"/>
      <c r="ASB26" s="163"/>
      <c r="ASC26" s="163"/>
      <c r="ASD26" s="163"/>
      <c r="ASE26" s="163"/>
      <c r="ASF26" s="163"/>
      <c r="ASG26" s="163"/>
      <c r="ASH26" s="163"/>
      <c r="ASI26" s="163"/>
      <c r="ASJ26" s="163"/>
      <c r="ASK26" s="163"/>
      <c r="ASL26" s="163"/>
      <c r="ASM26" s="163"/>
      <c r="ASN26" s="163"/>
      <c r="ASO26" s="163"/>
      <c r="ASP26" s="163"/>
      <c r="ASQ26" s="163"/>
      <c r="ASR26" s="163"/>
      <c r="ASS26" s="163"/>
      <c r="AST26" s="163"/>
      <c r="ASU26" s="163"/>
      <c r="ASV26" s="163"/>
      <c r="ASW26" s="163"/>
      <c r="ASX26" s="163"/>
      <c r="ASY26" s="163"/>
      <c r="ASZ26" s="163"/>
      <c r="ATA26" s="163"/>
      <c r="ATB26" s="163"/>
      <c r="ATC26" s="163"/>
      <c r="ATD26" s="163"/>
      <c r="ATE26" s="163"/>
      <c r="ATF26" s="163"/>
      <c r="ATG26" s="163"/>
      <c r="ATH26" s="163"/>
      <c r="ATI26" s="163"/>
      <c r="ATJ26" s="163"/>
      <c r="ATK26" s="163"/>
      <c r="ATL26" s="163"/>
      <c r="ATM26" s="163"/>
      <c r="ATN26" s="163"/>
      <c r="ATO26" s="163"/>
      <c r="ATP26" s="163"/>
      <c r="ATQ26" s="163"/>
      <c r="ATR26" s="163"/>
      <c r="ATS26" s="163"/>
      <c r="ATT26" s="163"/>
      <c r="ATU26" s="163"/>
      <c r="ATV26" s="163"/>
      <c r="ATW26" s="163"/>
      <c r="ATX26" s="163"/>
      <c r="ATY26" s="163"/>
      <c r="ATZ26" s="163"/>
      <c r="AUA26" s="163"/>
      <c r="AUB26" s="163"/>
      <c r="AUC26" s="163"/>
      <c r="AUD26" s="163"/>
      <c r="AUE26" s="163"/>
      <c r="AUF26" s="163"/>
      <c r="AUG26" s="163"/>
      <c r="AUH26" s="163"/>
      <c r="AUI26" s="163"/>
      <c r="AUJ26" s="163"/>
      <c r="AUK26" s="163"/>
      <c r="AUL26" s="163"/>
      <c r="AUM26" s="163"/>
      <c r="AUN26" s="163"/>
      <c r="AUO26" s="163"/>
      <c r="AUP26" s="163"/>
      <c r="AUQ26" s="163"/>
      <c r="AUR26" s="163"/>
      <c r="AUS26" s="163"/>
      <c r="AUT26" s="163"/>
      <c r="AUU26" s="163"/>
      <c r="AUV26" s="163"/>
      <c r="AUW26" s="163"/>
      <c r="AUX26" s="163"/>
      <c r="AUY26" s="163"/>
      <c r="AUZ26" s="163"/>
      <c r="AVA26" s="163"/>
      <c r="AVB26" s="163"/>
      <c r="AVC26" s="163"/>
      <c r="AVD26" s="163"/>
      <c r="AVE26" s="163"/>
      <c r="AVF26" s="163"/>
      <c r="AVG26" s="163"/>
      <c r="AVH26" s="163"/>
      <c r="AVI26" s="163"/>
      <c r="AVJ26" s="163"/>
      <c r="AVK26" s="163"/>
      <c r="AVL26" s="163"/>
      <c r="AVM26" s="163"/>
      <c r="AVN26" s="163"/>
      <c r="AVO26" s="163"/>
      <c r="AVP26" s="163"/>
      <c r="AVQ26" s="163"/>
      <c r="AVR26" s="163"/>
      <c r="AVS26" s="163"/>
      <c r="AVT26" s="163"/>
      <c r="AVU26" s="163"/>
      <c r="AVV26" s="163"/>
      <c r="AVW26" s="163"/>
      <c r="AVX26" s="163"/>
      <c r="AVY26" s="163"/>
      <c r="AVZ26" s="163"/>
      <c r="AWA26" s="163"/>
      <c r="AWB26" s="163"/>
      <c r="AWC26" s="163"/>
      <c r="AWD26" s="163"/>
      <c r="AWE26" s="163"/>
      <c r="AWF26" s="163"/>
      <c r="AWG26" s="163"/>
      <c r="AWH26" s="163"/>
      <c r="AWI26" s="163"/>
      <c r="AWJ26" s="163"/>
      <c r="AWK26" s="163"/>
      <c r="AWL26" s="163"/>
      <c r="AWM26" s="163"/>
      <c r="AWN26" s="163"/>
      <c r="AWO26" s="163"/>
      <c r="AWP26" s="163"/>
      <c r="AWQ26" s="163"/>
      <c r="AWR26" s="163"/>
      <c r="AWS26" s="163"/>
      <c r="AWT26" s="163"/>
      <c r="AWU26" s="163"/>
      <c r="AWV26" s="163"/>
      <c r="AWW26" s="163"/>
      <c r="AWX26" s="163"/>
      <c r="AWY26" s="163"/>
      <c r="AWZ26" s="163"/>
      <c r="AXA26" s="163"/>
      <c r="AXB26" s="163"/>
      <c r="AXC26" s="163"/>
      <c r="AXD26" s="163"/>
      <c r="AXE26" s="163"/>
      <c r="AXF26" s="163"/>
      <c r="AXG26" s="163"/>
      <c r="AXH26" s="163"/>
      <c r="AXI26" s="163"/>
      <c r="AXJ26" s="163"/>
      <c r="AXK26" s="163"/>
      <c r="AXL26" s="163"/>
      <c r="AXM26" s="163"/>
      <c r="AXN26" s="163"/>
      <c r="AXO26" s="163"/>
      <c r="AXP26" s="163"/>
      <c r="AXQ26" s="163"/>
      <c r="AXR26" s="163"/>
      <c r="AXS26" s="163"/>
      <c r="AXT26" s="163"/>
      <c r="AXU26" s="163"/>
      <c r="AXV26" s="163"/>
      <c r="AXW26" s="163"/>
      <c r="AXX26" s="163"/>
      <c r="AXY26" s="163"/>
      <c r="AXZ26" s="163"/>
      <c r="AYA26" s="163"/>
      <c r="AYB26" s="163"/>
      <c r="AYC26" s="163"/>
      <c r="AYD26" s="163"/>
      <c r="AYE26" s="163"/>
      <c r="AYF26" s="163"/>
      <c r="AYG26" s="163"/>
      <c r="AYH26" s="163"/>
      <c r="AYI26" s="163"/>
      <c r="AYJ26" s="163"/>
      <c r="AYK26" s="163"/>
      <c r="AYL26" s="163"/>
      <c r="AYM26" s="163"/>
      <c r="AYN26" s="163"/>
      <c r="AYO26" s="163"/>
      <c r="AYP26" s="163"/>
      <c r="AYQ26" s="163"/>
      <c r="AYR26" s="163"/>
      <c r="AYS26" s="163"/>
      <c r="AYT26" s="163"/>
      <c r="AYU26" s="163"/>
      <c r="AYV26" s="163"/>
      <c r="AYW26" s="163"/>
      <c r="AYX26" s="163"/>
      <c r="AYY26" s="163"/>
      <c r="AYZ26" s="163"/>
      <c r="AZA26" s="163"/>
      <c r="AZB26" s="163"/>
      <c r="AZC26" s="163"/>
      <c r="AZD26" s="163"/>
      <c r="AZE26" s="163"/>
      <c r="AZF26" s="163"/>
      <c r="AZG26" s="163"/>
      <c r="AZH26" s="163"/>
      <c r="AZI26" s="163"/>
      <c r="AZJ26" s="163"/>
      <c r="AZK26" s="163"/>
      <c r="AZL26" s="163"/>
      <c r="AZM26" s="163"/>
      <c r="AZN26" s="163"/>
      <c r="AZO26" s="163"/>
      <c r="AZP26" s="163"/>
      <c r="AZQ26" s="163"/>
      <c r="AZR26" s="163"/>
      <c r="AZS26" s="163"/>
      <c r="AZT26" s="163"/>
      <c r="AZU26" s="163"/>
      <c r="AZV26" s="163"/>
      <c r="AZW26" s="163"/>
      <c r="AZX26" s="163"/>
      <c r="AZY26" s="163"/>
      <c r="AZZ26" s="163"/>
      <c r="BAA26" s="163"/>
      <c r="BAB26" s="163"/>
      <c r="BAC26" s="163"/>
      <c r="BAD26" s="163"/>
      <c r="BAE26" s="163"/>
      <c r="BAF26" s="163"/>
      <c r="BAG26" s="163"/>
      <c r="BAH26" s="163"/>
      <c r="BAI26" s="163"/>
      <c r="BAJ26" s="163"/>
      <c r="BAK26" s="163"/>
      <c r="BAL26" s="163"/>
      <c r="BAM26" s="163"/>
      <c r="BAN26" s="163"/>
      <c r="BAO26" s="163"/>
      <c r="BAP26" s="163"/>
      <c r="BAQ26" s="163"/>
      <c r="BAR26" s="163"/>
      <c r="BAS26" s="163"/>
      <c r="BAT26" s="163"/>
      <c r="BAU26" s="163"/>
      <c r="BAV26" s="163"/>
      <c r="BAW26" s="163"/>
      <c r="BAX26" s="163"/>
      <c r="BAY26" s="163"/>
      <c r="BAZ26" s="163"/>
      <c r="BBA26" s="163"/>
      <c r="BBB26" s="163"/>
      <c r="BBC26" s="163"/>
      <c r="BBD26" s="163"/>
      <c r="BBE26" s="163"/>
      <c r="BBF26" s="163"/>
      <c r="BBG26" s="163"/>
      <c r="BBH26" s="163"/>
      <c r="BBI26" s="163"/>
      <c r="BBJ26" s="163"/>
      <c r="BBK26" s="163"/>
      <c r="BBL26" s="163"/>
      <c r="BBM26" s="163"/>
      <c r="BBN26" s="163"/>
      <c r="BBO26" s="163"/>
      <c r="BBP26" s="163"/>
      <c r="BBQ26" s="163"/>
      <c r="BBR26" s="163"/>
      <c r="BBS26" s="163"/>
      <c r="BBT26" s="163"/>
      <c r="BBU26" s="163"/>
      <c r="BBV26" s="163"/>
      <c r="BBW26" s="163"/>
      <c r="BBX26" s="163"/>
      <c r="BBY26" s="163"/>
      <c r="BBZ26" s="163"/>
      <c r="BCA26" s="163"/>
      <c r="BCB26" s="163"/>
      <c r="BCC26" s="163"/>
      <c r="BCD26" s="163"/>
      <c r="BCE26" s="163"/>
      <c r="BCF26" s="163"/>
      <c r="BCG26" s="163"/>
      <c r="BCH26" s="163"/>
      <c r="BCI26" s="163"/>
      <c r="BCJ26" s="163"/>
      <c r="BCK26" s="163"/>
      <c r="BCL26" s="163"/>
      <c r="BCM26" s="163"/>
      <c r="BCN26" s="163"/>
      <c r="BCO26" s="163"/>
      <c r="BCP26" s="163"/>
      <c r="BCQ26" s="163"/>
      <c r="BCR26" s="163"/>
      <c r="BCS26" s="163"/>
      <c r="BCT26" s="163"/>
      <c r="BCU26" s="163"/>
      <c r="BCV26" s="163"/>
      <c r="BCW26" s="163"/>
      <c r="BCX26" s="163"/>
      <c r="BCY26" s="163"/>
      <c r="BCZ26" s="163"/>
      <c r="BDA26" s="163"/>
      <c r="BDB26" s="163"/>
      <c r="BDC26" s="163"/>
      <c r="BDD26" s="163"/>
      <c r="BDE26" s="163"/>
      <c r="BDF26" s="163"/>
      <c r="BDG26" s="163"/>
      <c r="BDH26" s="163"/>
      <c r="BDI26" s="163"/>
      <c r="BDJ26" s="163"/>
      <c r="BDK26" s="163"/>
      <c r="BDL26" s="163"/>
      <c r="BDM26" s="163"/>
      <c r="BDN26" s="163"/>
      <c r="BDO26" s="163"/>
      <c r="BDP26" s="163"/>
      <c r="BDQ26" s="163"/>
      <c r="BDR26" s="163"/>
      <c r="BDS26" s="163"/>
      <c r="BDT26" s="163"/>
      <c r="BDU26" s="163"/>
      <c r="BDV26" s="163"/>
      <c r="BDW26" s="163"/>
      <c r="BDX26" s="163"/>
      <c r="BDY26" s="163"/>
      <c r="BDZ26" s="163"/>
      <c r="BEA26" s="163"/>
      <c r="BEB26" s="163"/>
      <c r="BEC26" s="163"/>
      <c r="BED26" s="163"/>
      <c r="BEE26" s="163"/>
      <c r="BEF26" s="163"/>
      <c r="BEG26" s="163"/>
      <c r="BEH26" s="163"/>
      <c r="BEI26" s="163"/>
      <c r="BEJ26" s="163"/>
      <c r="BEK26" s="163"/>
      <c r="BEL26" s="163"/>
      <c r="BEM26" s="163"/>
      <c r="BEN26" s="163"/>
      <c r="BEO26" s="163"/>
      <c r="BEP26" s="163"/>
      <c r="BEQ26" s="163"/>
      <c r="BER26" s="163"/>
      <c r="BES26" s="163"/>
      <c r="BET26" s="163"/>
      <c r="BEU26" s="163"/>
      <c r="BEV26" s="163"/>
      <c r="BEW26" s="163"/>
      <c r="BEX26" s="163"/>
      <c r="BEY26" s="163"/>
      <c r="BEZ26" s="163"/>
      <c r="BFA26" s="163"/>
      <c r="BFB26" s="163"/>
      <c r="BFC26" s="163"/>
      <c r="BFD26" s="163"/>
      <c r="BFE26" s="163"/>
      <c r="BFF26" s="163"/>
      <c r="BFG26" s="163"/>
      <c r="BFH26" s="163"/>
      <c r="BFI26" s="163"/>
      <c r="BFJ26" s="163"/>
      <c r="BFK26" s="163"/>
      <c r="BFL26" s="163"/>
      <c r="BFM26" s="163"/>
      <c r="BFN26" s="163"/>
      <c r="BFO26" s="163"/>
      <c r="BFP26" s="163"/>
      <c r="BFQ26" s="163"/>
      <c r="BFR26" s="163"/>
      <c r="BFS26" s="163"/>
      <c r="BFT26" s="163"/>
      <c r="BFU26" s="163"/>
      <c r="BFV26" s="163"/>
      <c r="BFW26" s="163"/>
      <c r="BFX26" s="163"/>
      <c r="BFY26" s="163"/>
      <c r="BFZ26" s="163"/>
      <c r="BGA26" s="163"/>
      <c r="BGB26" s="163"/>
      <c r="BGC26" s="163"/>
      <c r="BGD26" s="163"/>
      <c r="BGE26" s="163"/>
      <c r="BGF26" s="163"/>
      <c r="BGG26" s="163"/>
      <c r="BGH26" s="163"/>
      <c r="BGI26" s="163"/>
      <c r="BGJ26" s="163"/>
      <c r="BGK26" s="163"/>
      <c r="BGL26" s="163"/>
      <c r="BGM26" s="163"/>
      <c r="BGN26" s="163"/>
      <c r="BGO26" s="163"/>
      <c r="BGP26" s="163"/>
      <c r="BGQ26" s="163"/>
      <c r="BGR26" s="163"/>
      <c r="BGS26" s="163"/>
      <c r="BGT26" s="163"/>
      <c r="BGU26" s="163"/>
      <c r="BGV26" s="163"/>
      <c r="BGW26" s="163"/>
      <c r="BGX26" s="163"/>
      <c r="BGY26" s="163"/>
      <c r="BGZ26" s="163"/>
      <c r="BHA26" s="163"/>
      <c r="BHB26" s="163"/>
      <c r="BHC26" s="163"/>
      <c r="BHD26" s="163"/>
      <c r="BHE26" s="163"/>
      <c r="BHF26" s="163"/>
      <c r="BHG26" s="163"/>
      <c r="BHH26" s="163"/>
      <c r="BHI26" s="163"/>
      <c r="BHJ26" s="163"/>
      <c r="BHK26" s="163"/>
      <c r="BHL26" s="163"/>
      <c r="BHM26" s="163"/>
      <c r="BHN26" s="163"/>
      <c r="BHO26" s="163"/>
      <c r="BHP26" s="163"/>
      <c r="BHQ26" s="163"/>
      <c r="BHR26" s="163"/>
      <c r="BHS26" s="163"/>
      <c r="BHT26" s="163"/>
      <c r="BHU26" s="163"/>
      <c r="BHV26" s="163"/>
      <c r="BHW26" s="163"/>
      <c r="BHX26" s="163"/>
      <c r="BHY26" s="163"/>
      <c r="BHZ26" s="163"/>
      <c r="BIA26" s="163"/>
      <c r="BIB26" s="163"/>
      <c r="BIC26" s="163"/>
      <c r="BID26" s="163"/>
      <c r="BIE26" s="163"/>
      <c r="BIF26" s="163"/>
      <c r="BIG26" s="163"/>
      <c r="BIH26" s="163"/>
      <c r="BII26" s="163"/>
      <c r="BIJ26" s="163"/>
      <c r="BIK26" s="163"/>
      <c r="BIL26" s="163"/>
      <c r="BIM26" s="163"/>
      <c r="BIN26" s="163"/>
      <c r="BIO26" s="163"/>
      <c r="BIP26" s="163"/>
      <c r="BIQ26" s="163"/>
      <c r="BIR26" s="163"/>
      <c r="BIS26" s="163"/>
      <c r="BIT26" s="163"/>
      <c r="BIU26" s="163"/>
      <c r="BIV26" s="163"/>
      <c r="BIW26" s="163"/>
      <c r="BIX26" s="163"/>
      <c r="BIY26" s="163"/>
      <c r="BIZ26" s="163"/>
      <c r="BJA26" s="163"/>
      <c r="BJB26" s="163"/>
      <c r="BJC26" s="163"/>
      <c r="BJD26" s="163"/>
      <c r="BJE26" s="163"/>
      <c r="BJF26" s="163"/>
      <c r="BJG26" s="163"/>
      <c r="BJH26" s="163"/>
      <c r="BJI26" s="163"/>
      <c r="BJJ26" s="163"/>
      <c r="BJK26" s="163"/>
      <c r="BJL26" s="163"/>
      <c r="BJM26" s="163"/>
      <c r="BJN26" s="163"/>
      <c r="BJO26" s="163"/>
      <c r="BJP26" s="163"/>
      <c r="BJQ26" s="163"/>
      <c r="BJR26" s="163"/>
      <c r="BJS26" s="163"/>
      <c r="BJT26" s="163"/>
      <c r="BJU26" s="163"/>
      <c r="BJV26" s="163"/>
      <c r="BJW26" s="163"/>
      <c r="BJX26" s="163"/>
      <c r="BJY26" s="163"/>
      <c r="BJZ26" s="163"/>
      <c r="BKA26" s="163"/>
      <c r="BKB26" s="163"/>
      <c r="BKC26" s="163"/>
      <c r="BKD26" s="163"/>
      <c r="BKE26" s="163"/>
      <c r="BKF26" s="163"/>
      <c r="BKG26" s="163"/>
      <c r="BKH26" s="163"/>
      <c r="BKI26" s="163"/>
      <c r="BKJ26" s="163"/>
      <c r="BKK26" s="163"/>
      <c r="BKL26" s="163"/>
      <c r="BKM26" s="163"/>
      <c r="BKN26" s="163"/>
      <c r="BKO26" s="163"/>
      <c r="BKP26" s="163"/>
      <c r="BKQ26" s="163"/>
      <c r="BKR26" s="163"/>
      <c r="BKS26" s="163"/>
      <c r="BKT26" s="163"/>
      <c r="BKU26" s="163"/>
      <c r="BKV26" s="163"/>
      <c r="BKW26" s="163"/>
      <c r="BKX26" s="163"/>
      <c r="BKY26" s="163"/>
      <c r="BKZ26" s="163"/>
      <c r="BLA26" s="163"/>
      <c r="BLB26" s="163"/>
      <c r="BLC26" s="163"/>
      <c r="BLD26" s="163"/>
      <c r="BLE26" s="163"/>
      <c r="BLF26" s="163"/>
      <c r="BLG26" s="163"/>
      <c r="BLH26" s="163"/>
      <c r="BLI26" s="163"/>
      <c r="BLJ26" s="163"/>
      <c r="BLK26" s="163"/>
      <c r="BLL26" s="163"/>
      <c r="BLM26" s="163"/>
      <c r="BLN26" s="163"/>
      <c r="BLO26" s="163"/>
      <c r="BLP26" s="163"/>
      <c r="BLQ26" s="163"/>
      <c r="BLR26" s="163"/>
      <c r="BLS26" s="163"/>
      <c r="BLT26" s="163"/>
      <c r="BLU26" s="163"/>
      <c r="BLV26" s="163"/>
      <c r="BLW26" s="163"/>
      <c r="BLX26" s="163"/>
      <c r="BLY26" s="163"/>
      <c r="BLZ26" s="163"/>
      <c r="BMA26" s="163"/>
      <c r="BMB26" s="163"/>
      <c r="BMC26" s="163"/>
      <c r="BMD26" s="163"/>
      <c r="BME26" s="163"/>
      <c r="BMF26" s="163"/>
      <c r="BMG26" s="163"/>
      <c r="BMH26" s="163"/>
      <c r="BMI26" s="163"/>
      <c r="BMJ26" s="163"/>
      <c r="BMK26" s="163"/>
      <c r="BML26" s="163"/>
      <c r="BMM26" s="163"/>
      <c r="BMN26" s="163"/>
      <c r="BMO26" s="163"/>
      <c r="BMP26" s="163"/>
      <c r="BMQ26" s="163"/>
      <c r="BMR26" s="163"/>
      <c r="BMS26" s="163"/>
      <c r="BMT26" s="163"/>
      <c r="BMU26" s="163"/>
      <c r="BMV26" s="163"/>
      <c r="BMW26" s="163"/>
      <c r="BMX26" s="163"/>
      <c r="BMY26" s="163"/>
      <c r="BMZ26" s="163"/>
      <c r="BNA26" s="163"/>
      <c r="BNB26" s="163"/>
      <c r="BNC26" s="163"/>
      <c r="BND26" s="163"/>
      <c r="BNE26" s="163"/>
      <c r="BNF26" s="163"/>
      <c r="BNG26" s="163"/>
      <c r="BNH26" s="163"/>
      <c r="BNI26" s="163"/>
      <c r="BNJ26" s="163"/>
      <c r="BNK26" s="163"/>
      <c r="BNL26" s="163"/>
      <c r="BNM26" s="163"/>
      <c r="BNN26" s="163"/>
      <c r="BNO26" s="163"/>
      <c r="BNP26" s="163"/>
      <c r="BNQ26" s="163"/>
      <c r="BNR26" s="163"/>
      <c r="BNS26" s="163"/>
      <c r="BNT26" s="163"/>
      <c r="BNU26" s="163"/>
      <c r="BNV26" s="163"/>
      <c r="BNW26" s="163"/>
      <c r="BNX26" s="163"/>
      <c r="BNY26" s="163"/>
      <c r="BNZ26" s="163"/>
      <c r="BOA26" s="163"/>
      <c r="BOB26" s="163"/>
      <c r="BOC26" s="163"/>
      <c r="BOD26" s="163"/>
      <c r="BOE26" s="163"/>
      <c r="BOF26" s="163"/>
      <c r="BOG26" s="163"/>
      <c r="BOH26" s="163"/>
      <c r="BOI26" s="163"/>
      <c r="BOJ26" s="163"/>
      <c r="BOK26" s="163"/>
      <c r="BOL26" s="163"/>
      <c r="BOM26" s="163"/>
      <c r="BON26" s="163"/>
      <c r="BOO26" s="163"/>
      <c r="BOP26" s="163"/>
      <c r="BOQ26" s="163"/>
      <c r="BOR26" s="163"/>
      <c r="BOS26" s="163"/>
      <c r="BOT26" s="163"/>
      <c r="BOU26" s="163"/>
      <c r="BOV26" s="163"/>
      <c r="BOW26" s="163"/>
      <c r="BOX26" s="163"/>
      <c r="BOY26" s="163"/>
      <c r="BOZ26" s="163"/>
      <c r="BPA26" s="163"/>
      <c r="BPB26" s="163"/>
      <c r="BPC26" s="163"/>
      <c r="BPD26" s="163"/>
      <c r="BPE26" s="163"/>
      <c r="BPF26" s="163"/>
      <c r="BPG26" s="163"/>
      <c r="BPH26" s="163"/>
      <c r="BPI26" s="163"/>
      <c r="BPJ26" s="163"/>
      <c r="BPK26" s="163"/>
      <c r="BPL26" s="163"/>
      <c r="BPM26" s="163"/>
      <c r="BPN26" s="163"/>
      <c r="BPO26" s="163"/>
      <c r="BPP26" s="163"/>
      <c r="BPQ26" s="163"/>
      <c r="BPR26" s="163"/>
      <c r="BPS26" s="163"/>
      <c r="BPT26" s="163"/>
      <c r="BPU26" s="163"/>
      <c r="BPV26" s="163"/>
      <c r="BPW26" s="163"/>
      <c r="BPX26" s="163"/>
      <c r="BPY26" s="163"/>
      <c r="BPZ26" s="163"/>
      <c r="BQA26" s="163"/>
      <c r="BQB26" s="163"/>
      <c r="BQC26" s="163"/>
      <c r="BQD26" s="163"/>
      <c r="BQE26" s="163"/>
      <c r="BQF26" s="163"/>
      <c r="BQG26" s="163"/>
      <c r="BQH26" s="163"/>
      <c r="BQI26" s="163"/>
      <c r="BQJ26" s="163"/>
      <c r="BQK26" s="163"/>
      <c r="BQL26" s="163"/>
      <c r="BQM26" s="163"/>
      <c r="BQN26" s="163"/>
      <c r="BQO26" s="163"/>
      <c r="BQP26" s="163"/>
      <c r="BQQ26" s="163"/>
      <c r="BQR26" s="163"/>
      <c r="BQS26" s="163"/>
      <c r="BQT26" s="163"/>
      <c r="BQU26" s="163"/>
      <c r="BQV26" s="163"/>
      <c r="BQW26" s="163"/>
      <c r="BQX26" s="163"/>
      <c r="BQY26" s="163"/>
      <c r="BQZ26" s="163"/>
      <c r="BRA26" s="163"/>
      <c r="BRB26" s="163"/>
      <c r="BRC26" s="163"/>
      <c r="BRD26" s="163"/>
      <c r="BRE26" s="163"/>
      <c r="BRF26" s="163"/>
      <c r="BRG26" s="163"/>
      <c r="BRH26" s="163"/>
      <c r="BRI26" s="163"/>
      <c r="BRJ26" s="163"/>
      <c r="BRK26" s="163"/>
      <c r="BRL26" s="163"/>
      <c r="BRM26" s="163"/>
      <c r="BRN26" s="163"/>
      <c r="BRO26" s="163"/>
      <c r="BRP26" s="163"/>
      <c r="BRQ26" s="163"/>
      <c r="BRR26" s="163"/>
      <c r="BRS26" s="163"/>
      <c r="BRT26" s="163"/>
      <c r="BRU26" s="163"/>
      <c r="BRV26" s="163"/>
      <c r="BRW26" s="163"/>
      <c r="BRX26" s="163"/>
      <c r="BRY26" s="163"/>
      <c r="BRZ26" s="163"/>
      <c r="BSA26" s="163"/>
      <c r="BSB26" s="163"/>
      <c r="BSC26" s="163"/>
      <c r="BSD26" s="163"/>
      <c r="BSE26" s="163"/>
      <c r="BSF26" s="163"/>
      <c r="BSG26" s="163"/>
      <c r="BSH26" s="163"/>
      <c r="BSI26" s="163"/>
      <c r="BSJ26" s="163"/>
      <c r="BSK26" s="163"/>
      <c r="BSL26" s="163"/>
      <c r="BSM26" s="163"/>
      <c r="BSN26" s="163"/>
      <c r="BSO26" s="163"/>
      <c r="BSP26" s="163"/>
      <c r="BSQ26" s="163"/>
      <c r="BSR26" s="163"/>
      <c r="BSS26" s="163"/>
      <c r="BST26" s="163"/>
      <c r="BSU26" s="163"/>
      <c r="BSV26" s="163"/>
      <c r="BSW26" s="163"/>
      <c r="BSX26" s="163"/>
      <c r="BSY26" s="163"/>
      <c r="BSZ26" s="163"/>
      <c r="BTA26" s="163"/>
      <c r="BTB26" s="163"/>
      <c r="BTC26" s="163"/>
      <c r="BTD26" s="163"/>
      <c r="BTE26" s="163"/>
      <c r="BTF26" s="163"/>
      <c r="BTG26" s="163"/>
      <c r="BTH26" s="163"/>
      <c r="BTI26" s="163"/>
      <c r="BTJ26" s="163"/>
      <c r="BTK26" s="163"/>
      <c r="BTL26" s="163"/>
      <c r="BTM26" s="163"/>
      <c r="BTN26" s="163"/>
      <c r="BTO26" s="163"/>
      <c r="BTP26" s="163"/>
      <c r="BTQ26" s="163"/>
      <c r="BTR26" s="163"/>
      <c r="BTS26" s="163"/>
      <c r="BTT26" s="163"/>
      <c r="BTU26" s="163"/>
      <c r="BTV26" s="163"/>
      <c r="BTW26" s="163"/>
      <c r="BTX26" s="163"/>
      <c r="BTY26" s="163"/>
      <c r="BTZ26" s="163"/>
      <c r="BUA26" s="163"/>
      <c r="BUB26" s="163"/>
      <c r="BUC26" s="163"/>
      <c r="BUD26" s="163"/>
      <c r="BUE26" s="163"/>
      <c r="BUF26" s="163"/>
      <c r="BUG26" s="163"/>
      <c r="BUH26" s="163"/>
      <c r="BUI26" s="163"/>
      <c r="BUJ26" s="163"/>
      <c r="BUK26" s="163"/>
      <c r="BUL26" s="163"/>
      <c r="BUM26" s="163"/>
      <c r="BUN26" s="163"/>
      <c r="BUO26" s="163"/>
      <c r="BUP26" s="163"/>
      <c r="BUQ26" s="163"/>
      <c r="BUR26" s="163"/>
      <c r="BUS26" s="163"/>
      <c r="BUT26" s="163"/>
      <c r="BUU26" s="163"/>
      <c r="BUV26" s="163"/>
      <c r="BUW26" s="163"/>
      <c r="BUX26" s="163"/>
      <c r="BUY26" s="163"/>
      <c r="BUZ26" s="163"/>
      <c r="BVA26" s="163"/>
      <c r="BVB26" s="163"/>
      <c r="BVC26" s="163"/>
      <c r="BVD26" s="163"/>
      <c r="BVE26" s="163"/>
      <c r="BVF26" s="163"/>
      <c r="BVG26" s="163"/>
      <c r="BVH26" s="163"/>
      <c r="BVI26" s="163"/>
      <c r="BVJ26" s="163"/>
      <c r="BVK26" s="163"/>
      <c r="BVL26" s="163"/>
      <c r="BVM26" s="163"/>
      <c r="BVN26" s="163"/>
      <c r="BVO26" s="163"/>
      <c r="BVP26" s="163"/>
      <c r="BVQ26" s="163"/>
      <c r="BVR26" s="163"/>
      <c r="BVS26" s="163"/>
      <c r="BVT26" s="163"/>
      <c r="BVU26" s="163"/>
      <c r="BVV26" s="163"/>
      <c r="BVW26" s="163"/>
      <c r="BVX26" s="163"/>
      <c r="BVY26" s="163"/>
      <c r="BVZ26" s="163"/>
      <c r="BWA26" s="163"/>
      <c r="BWB26" s="163"/>
      <c r="BWC26" s="163"/>
      <c r="BWD26" s="163"/>
      <c r="BWE26" s="163"/>
      <c r="BWF26" s="163"/>
      <c r="BWG26" s="163"/>
      <c r="BWH26" s="163"/>
      <c r="BWI26" s="163"/>
      <c r="BWJ26" s="163"/>
      <c r="BWK26" s="163"/>
      <c r="BWL26" s="163"/>
      <c r="BWM26" s="163"/>
      <c r="BWN26" s="163"/>
      <c r="BWO26" s="163"/>
      <c r="BWP26" s="163"/>
      <c r="BWQ26" s="163"/>
      <c r="BWR26" s="163"/>
      <c r="BWS26" s="163"/>
      <c r="BWT26" s="163"/>
      <c r="BWU26" s="163"/>
      <c r="BWV26" s="163"/>
      <c r="BWW26" s="163"/>
      <c r="BWX26" s="163"/>
      <c r="BWY26" s="163"/>
      <c r="BWZ26" s="163"/>
      <c r="BXA26" s="163"/>
      <c r="BXB26" s="163"/>
      <c r="BXC26" s="163"/>
      <c r="BXD26" s="163"/>
      <c r="BXE26" s="163"/>
      <c r="BXF26" s="163"/>
      <c r="BXG26" s="163"/>
      <c r="BXH26" s="163"/>
      <c r="BXI26" s="163"/>
      <c r="BXJ26" s="163"/>
      <c r="BXK26" s="163"/>
      <c r="BXL26" s="163"/>
      <c r="BXM26" s="163"/>
      <c r="BXN26" s="163"/>
      <c r="BXO26" s="163"/>
      <c r="BXP26" s="163"/>
      <c r="BXQ26" s="163"/>
      <c r="BXR26" s="163"/>
      <c r="BXS26" s="163"/>
      <c r="BXT26" s="163"/>
      <c r="BXU26" s="163"/>
      <c r="BXV26" s="163"/>
      <c r="BXW26" s="163"/>
      <c r="BXX26" s="163"/>
      <c r="BXY26" s="163"/>
      <c r="BXZ26" s="163"/>
      <c r="BYA26" s="163"/>
      <c r="BYB26" s="163"/>
      <c r="BYC26" s="163"/>
      <c r="BYD26" s="163"/>
      <c r="BYE26" s="163"/>
      <c r="BYF26" s="163"/>
      <c r="BYG26" s="163"/>
      <c r="BYH26" s="163"/>
      <c r="BYI26" s="163"/>
      <c r="BYJ26" s="163"/>
      <c r="BYK26" s="163"/>
      <c r="BYL26" s="163"/>
      <c r="BYM26" s="163"/>
      <c r="BYN26" s="163"/>
      <c r="BYO26" s="163"/>
      <c r="BYP26" s="163"/>
      <c r="BYQ26" s="163"/>
      <c r="BYR26" s="163"/>
      <c r="BYS26" s="163"/>
      <c r="BYT26" s="163"/>
      <c r="BYU26" s="163"/>
      <c r="BYV26" s="163"/>
      <c r="BYW26" s="163"/>
      <c r="BYX26" s="163"/>
      <c r="BYY26" s="163"/>
      <c r="BYZ26" s="163"/>
      <c r="BZA26" s="163"/>
      <c r="BZB26" s="163"/>
      <c r="BZC26" s="163"/>
      <c r="BZD26" s="163"/>
      <c r="BZE26" s="163"/>
      <c r="BZF26" s="163"/>
      <c r="BZG26" s="163"/>
      <c r="BZH26" s="163"/>
      <c r="BZI26" s="163"/>
      <c r="BZJ26" s="163"/>
      <c r="BZK26" s="163"/>
      <c r="BZL26" s="163"/>
      <c r="BZM26" s="163"/>
      <c r="BZN26" s="163"/>
      <c r="BZO26" s="163"/>
      <c r="BZP26" s="163"/>
      <c r="BZQ26" s="163"/>
      <c r="BZR26" s="163"/>
      <c r="BZS26" s="163"/>
      <c r="BZT26" s="163"/>
      <c r="BZU26" s="163"/>
      <c r="BZV26" s="163"/>
      <c r="BZW26" s="163"/>
      <c r="BZX26" s="163"/>
      <c r="BZY26" s="163"/>
      <c r="BZZ26" s="163"/>
      <c r="CAA26" s="163"/>
      <c r="CAB26" s="163"/>
      <c r="CAC26" s="163"/>
      <c r="CAD26" s="163"/>
      <c r="CAE26" s="163"/>
      <c r="CAF26" s="163"/>
      <c r="CAG26" s="163"/>
      <c r="CAH26" s="163"/>
      <c r="CAI26" s="163"/>
      <c r="CAJ26" s="163"/>
      <c r="CAK26" s="163"/>
      <c r="CAL26" s="163"/>
      <c r="CAM26" s="163"/>
      <c r="CAN26" s="163"/>
      <c r="CAO26" s="163"/>
      <c r="CAP26" s="163"/>
      <c r="CAQ26" s="163"/>
      <c r="CAR26" s="163"/>
      <c r="CAS26" s="163"/>
      <c r="CAT26" s="163"/>
      <c r="CAU26" s="163"/>
      <c r="CAV26" s="163"/>
      <c r="CAW26" s="163"/>
      <c r="CAX26" s="163"/>
      <c r="CAY26" s="163"/>
      <c r="CAZ26" s="163"/>
      <c r="CBA26" s="163"/>
      <c r="CBB26" s="163"/>
      <c r="CBC26" s="163"/>
      <c r="CBD26" s="163"/>
      <c r="CBE26" s="163"/>
      <c r="CBF26" s="163"/>
      <c r="CBG26" s="163"/>
      <c r="CBH26" s="163"/>
      <c r="CBI26" s="163"/>
      <c r="CBJ26" s="163"/>
      <c r="CBK26" s="163"/>
      <c r="CBL26" s="163"/>
      <c r="CBM26" s="163"/>
      <c r="CBN26" s="163"/>
      <c r="CBO26" s="163"/>
      <c r="CBP26" s="163"/>
      <c r="CBQ26" s="163"/>
      <c r="CBR26" s="163"/>
      <c r="CBS26" s="163"/>
      <c r="CBT26" s="163"/>
      <c r="CBU26" s="163"/>
      <c r="CBV26" s="163"/>
      <c r="CBW26" s="163"/>
      <c r="CBX26" s="163"/>
      <c r="CBY26" s="163"/>
      <c r="CBZ26" s="163"/>
      <c r="CCA26" s="163"/>
      <c r="CCB26" s="163"/>
      <c r="CCC26" s="163"/>
      <c r="CCD26" s="163"/>
      <c r="CCE26" s="163"/>
      <c r="CCF26" s="163"/>
      <c r="CCG26" s="163"/>
      <c r="CCH26" s="163"/>
      <c r="CCI26" s="163"/>
      <c r="CCJ26" s="163"/>
      <c r="CCK26" s="163"/>
      <c r="CCL26" s="163"/>
      <c r="CCM26" s="163"/>
      <c r="CCN26" s="163"/>
      <c r="CCO26" s="163"/>
      <c r="CCP26" s="163"/>
      <c r="CCQ26" s="163"/>
      <c r="CCR26" s="163"/>
      <c r="CCS26" s="163"/>
      <c r="CCT26" s="163"/>
      <c r="CCU26" s="163"/>
      <c r="CCV26" s="163"/>
      <c r="CCW26" s="163"/>
      <c r="CCX26" s="163"/>
      <c r="CCY26" s="163"/>
      <c r="CCZ26" s="163"/>
      <c r="CDA26" s="163"/>
      <c r="CDB26" s="163"/>
      <c r="CDC26" s="163"/>
      <c r="CDD26" s="163"/>
      <c r="CDE26" s="163"/>
      <c r="CDF26" s="163"/>
      <c r="CDG26" s="163"/>
      <c r="CDH26" s="163"/>
      <c r="CDI26" s="163"/>
      <c r="CDJ26" s="163"/>
      <c r="CDK26" s="163"/>
      <c r="CDL26" s="163"/>
      <c r="CDM26" s="163"/>
      <c r="CDN26" s="163"/>
      <c r="CDO26" s="163"/>
      <c r="CDP26" s="163"/>
      <c r="CDQ26" s="163"/>
      <c r="CDR26" s="163"/>
      <c r="CDS26" s="163"/>
      <c r="CDT26" s="163"/>
      <c r="CDU26" s="163"/>
      <c r="CDV26" s="163"/>
      <c r="CDW26" s="163"/>
      <c r="CDX26" s="163"/>
      <c r="CDY26" s="163"/>
      <c r="CDZ26" s="163"/>
      <c r="CEA26" s="163"/>
      <c r="CEB26" s="163"/>
      <c r="CEC26" s="163"/>
      <c r="CED26" s="163"/>
      <c r="CEE26" s="163"/>
      <c r="CEF26" s="163"/>
      <c r="CEG26" s="163"/>
      <c r="CEH26" s="163"/>
      <c r="CEI26" s="163"/>
      <c r="CEJ26" s="163"/>
      <c r="CEK26" s="163"/>
      <c r="CEL26" s="163"/>
      <c r="CEM26" s="163"/>
      <c r="CEN26" s="163"/>
      <c r="CEO26" s="163"/>
      <c r="CEP26" s="163"/>
      <c r="CEQ26" s="163"/>
      <c r="CER26" s="163"/>
      <c r="CES26" s="163"/>
      <c r="CET26" s="163"/>
      <c r="CEU26" s="163"/>
      <c r="CEV26" s="163"/>
      <c r="CEW26" s="163"/>
      <c r="CEX26" s="163"/>
      <c r="CEY26" s="163"/>
      <c r="CEZ26" s="163"/>
      <c r="CFA26" s="163"/>
      <c r="CFB26" s="163"/>
      <c r="CFC26" s="163"/>
      <c r="CFD26" s="163"/>
      <c r="CFE26" s="163"/>
      <c r="CFF26" s="163"/>
      <c r="CFG26" s="163"/>
      <c r="CFH26" s="163"/>
      <c r="CFI26" s="163"/>
      <c r="CFJ26" s="163"/>
      <c r="CFK26" s="163"/>
      <c r="CFL26" s="163"/>
      <c r="CFM26" s="163"/>
      <c r="CFN26" s="163"/>
      <c r="CFO26" s="163"/>
      <c r="CFP26" s="163"/>
      <c r="CFQ26" s="163"/>
      <c r="CFR26" s="163"/>
      <c r="CFS26" s="163"/>
      <c r="CFT26" s="163"/>
      <c r="CFU26" s="163"/>
      <c r="CFV26" s="163"/>
      <c r="CFW26" s="163"/>
      <c r="CFX26" s="163"/>
      <c r="CFY26" s="163"/>
      <c r="CFZ26" s="163"/>
      <c r="CGA26" s="163"/>
      <c r="CGB26" s="163"/>
      <c r="CGC26" s="163"/>
      <c r="CGD26" s="163"/>
      <c r="CGE26" s="163"/>
      <c r="CGF26" s="163"/>
      <c r="CGG26" s="163"/>
      <c r="CGH26" s="163"/>
      <c r="CGI26" s="163"/>
      <c r="CGJ26" s="163"/>
      <c r="CGK26" s="163"/>
      <c r="CGL26" s="163"/>
      <c r="CGM26" s="163"/>
      <c r="CGN26" s="163"/>
      <c r="CGO26" s="163"/>
      <c r="CGP26" s="163"/>
      <c r="CGQ26" s="163"/>
      <c r="CGR26" s="163"/>
      <c r="CGS26" s="163"/>
      <c r="CGT26" s="163"/>
      <c r="CGU26" s="163"/>
      <c r="CGV26" s="163"/>
      <c r="CGW26" s="163"/>
      <c r="CGX26" s="163"/>
      <c r="CGY26" s="163"/>
      <c r="CGZ26" s="163"/>
      <c r="CHA26" s="163"/>
      <c r="CHB26" s="163"/>
      <c r="CHC26" s="163"/>
      <c r="CHD26" s="163"/>
      <c r="CHE26" s="163"/>
      <c r="CHF26" s="163"/>
      <c r="CHG26" s="163"/>
      <c r="CHH26" s="163"/>
      <c r="CHI26" s="163"/>
      <c r="CHJ26" s="163"/>
      <c r="CHK26" s="163"/>
      <c r="CHL26" s="163"/>
      <c r="CHM26" s="163"/>
      <c r="CHN26" s="163"/>
      <c r="CHO26" s="163"/>
      <c r="CHP26" s="163"/>
      <c r="CHQ26" s="163"/>
      <c r="CHR26" s="163"/>
      <c r="CHS26" s="163"/>
      <c r="CHT26" s="163"/>
      <c r="CHU26" s="163"/>
      <c r="CHV26" s="163"/>
      <c r="CHW26" s="163"/>
      <c r="CHX26" s="163"/>
      <c r="CHY26" s="163"/>
      <c r="CHZ26" s="163"/>
      <c r="CIA26" s="163"/>
      <c r="CIB26" s="163"/>
      <c r="CIC26" s="163"/>
      <c r="CID26" s="163"/>
      <c r="CIE26" s="163"/>
      <c r="CIF26" s="163"/>
      <c r="CIG26" s="163"/>
      <c r="CIH26" s="163"/>
      <c r="CII26" s="163"/>
      <c r="CIJ26" s="163"/>
      <c r="CIK26" s="163"/>
      <c r="CIL26" s="163"/>
      <c r="CIM26" s="163"/>
      <c r="CIN26" s="163"/>
      <c r="CIO26" s="163"/>
      <c r="CIP26" s="163"/>
      <c r="CIQ26" s="163"/>
      <c r="CIR26" s="163"/>
      <c r="CIS26" s="163"/>
      <c r="CIT26" s="163"/>
      <c r="CIU26" s="163"/>
      <c r="CIV26" s="163"/>
      <c r="CIW26" s="163"/>
      <c r="CIX26" s="163"/>
      <c r="CIY26" s="163"/>
      <c r="CIZ26" s="163"/>
      <c r="CJA26" s="163"/>
      <c r="CJB26" s="163"/>
      <c r="CJC26" s="163"/>
      <c r="CJD26" s="163"/>
      <c r="CJE26" s="163"/>
      <c r="CJF26" s="163"/>
      <c r="CJG26" s="163"/>
      <c r="CJH26" s="163"/>
      <c r="CJI26" s="163"/>
      <c r="CJJ26" s="163"/>
      <c r="CJK26" s="163"/>
      <c r="CJL26" s="163"/>
      <c r="CJM26" s="163"/>
      <c r="CJN26" s="163"/>
      <c r="CJO26" s="163"/>
      <c r="CJP26" s="163"/>
      <c r="CJQ26" s="163"/>
      <c r="CJR26" s="163"/>
      <c r="CJS26" s="163"/>
      <c r="CJT26" s="163"/>
      <c r="CJU26" s="163"/>
      <c r="CJV26" s="163"/>
      <c r="CJW26" s="163"/>
      <c r="CJX26" s="163"/>
      <c r="CJY26" s="163"/>
      <c r="CJZ26" s="163"/>
      <c r="CKA26" s="163"/>
      <c r="CKB26" s="163"/>
      <c r="CKC26" s="163"/>
      <c r="CKD26" s="163"/>
      <c r="CKE26" s="163"/>
      <c r="CKF26" s="163"/>
      <c r="CKG26" s="163"/>
      <c r="CKH26" s="163"/>
      <c r="CKI26" s="163"/>
      <c r="CKJ26" s="163"/>
      <c r="CKK26" s="163"/>
      <c r="CKL26" s="163"/>
      <c r="CKM26" s="163"/>
      <c r="CKN26" s="163"/>
      <c r="CKO26" s="163"/>
      <c r="CKP26" s="163"/>
      <c r="CKQ26" s="163"/>
      <c r="CKR26" s="163"/>
      <c r="CKS26" s="163"/>
      <c r="CKT26" s="163"/>
      <c r="CKU26" s="163"/>
      <c r="CKV26" s="163"/>
      <c r="CKW26" s="163"/>
      <c r="CKX26" s="163"/>
      <c r="CKY26" s="163"/>
      <c r="CKZ26" s="163"/>
      <c r="CLA26" s="163"/>
      <c r="CLB26" s="163"/>
      <c r="CLC26" s="163"/>
      <c r="CLD26" s="163"/>
      <c r="CLE26" s="163"/>
      <c r="CLF26" s="163"/>
      <c r="CLG26" s="163"/>
      <c r="CLH26" s="163"/>
      <c r="CLI26" s="163"/>
      <c r="CLJ26" s="163"/>
      <c r="CLK26" s="163"/>
      <c r="CLL26" s="163"/>
      <c r="CLM26" s="163"/>
      <c r="CLN26" s="163"/>
      <c r="CLO26" s="163"/>
      <c r="CLP26" s="163"/>
      <c r="CLQ26" s="163"/>
      <c r="CLR26" s="163"/>
      <c r="CLS26" s="163"/>
      <c r="CLT26" s="163"/>
      <c r="CLU26" s="163"/>
      <c r="CLV26" s="163"/>
      <c r="CLW26" s="163"/>
      <c r="CLX26" s="163"/>
      <c r="CLY26" s="163"/>
      <c r="CLZ26" s="163"/>
      <c r="CMA26" s="163"/>
      <c r="CMB26" s="163"/>
      <c r="CMC26" s="163"/>
      <c r="CMD26" s="163"/>
      <c r="CME26" s="163"/>
      <c r="CMF26" s="163"/>
      <c r="CMG26" s="163"/>
      <c r="CMH26" s="163"/>
      <c r="CMI26" s="163"/>
      <c r="CMJ26" s="163"/>
      <c r="CMK26" s="163"/>
      <c r="CML26" s="163"/>
      <c r="CMM26" s="163"/>
      <c r="CMN26" s="163"/>
      <c r="CMO26" s="163"/>
      <c r="CMP26" s="163"/>
      <c r="CMQ26" s="163"/>
      <c r="CMR26" s="163"/>
      <c r="CMS26" s="163"/>
      <c r="CMT26" s="163"/>
      <c r="CMU26" s="163"/>
      <c r="CMV26" s="163"/>
      <c r="CMW26" s="163"/>
      <c r="CMX26" s="163"/>
      <c r="CMY26" s="163"/>
      <c r="CMZ26" s="163"/>
      <c r="CNA26" s="163"/>
      <c r="CNB26" s="163"/>
      <c r="CNC26" s="163"/>
      <c r="CND26" s="163"/>
      <c r="CNE26" s="163"/>
      <c r="CNF26" s="163"/>
      <c r="CNG26" s="163"/>
      <c r="CNH26" s="163"/>
      <c r="CNI26" s="163"/>
      <c r="CNJ26" s="163"/>
      <c r="CNK26" s="163"/>
      <c r="CNL26" s="163"/>
      <c r="CNM26" s="163"/>
      <c r="CNN26" s="163"/>
      <c r="CNO26" s="163"/>
      <c r="CNP26" s="163"/>
      <c r="CNQ26" s="163"/>
      <c r="CNR26" s="163"/>
      <c r="CNS26" s="163"/>
      <c r="CNT26" s="163"/>
      <c r="CNU26" s="163"/>
      <c r="CNV26" s="163"/>
      <c r="CNW26" s="163"/>
      <c r="CNX26" s="163"/>
      <c r="CNY26" s="163"/>
      <c r="CNZ26" s="163"/>
      <c r="COA26" s="163"/>
      <c r="COB26" s="163"/>
      <c r="COC26" s="163"/>
      <c r="COD26" s="163"/>
      <c r="COE26" s="163"/>
      <c r="COF26" s="163"/>
      <c r="COG26" s="163"/>
      <c r="COH26" s="163"/>
      <c r="COI26" s="163"/>
      <c r="COJ26" s="163"/>
      <c r="COK26" s="163"/>
      <c r="COL26" s="163"/>
      <c r="COM26" s="163"/>
      <c r="CON26" s="163"/>
      <c r="COO26" s="163"/>
      <c r="COP26" s="163"/>
      <c r="COQ26" s="163"/>
      <c r="COR26" s="163"/>
      <c r="COS26" s="163"/>
      <c r="COT26" s="163"/>
      <c r="COU26" s="163"/>
      <c r="COV26" s="163"/>
      <c r="COW26" s="163"/>
      <c r="COX26" s="163"/>
      <c r="COY26" s="163"/>
      <c r="COZ26" s="163"/>
      <c r="CPA26" s="163"/>
      <c r="CPB26" s="163"/>
      <c r="CPC26" s="163"/>
      <c r="CPD26" s="163"/>
      <c r="CPE26" s="163"/>
      <c r="CPF26" s="163"/>
      <c r="CPG26" s="163"/>
      <c r="CPH26" s="163"/>
      <c r="CPI26" s="163"/>
      <c r="CPJ26" s="163"/>
      <c r="CPK26" s="163"/>
      <c r="CPL26" s="163"/>
      <c r="CPM26" s="163"/>
      <c r="CPN26" s="163"/>
      <c r="CPO26" s="163"/>
      <c r="CPP26" s="163"/>
      <c r="CPQ26" s="163"/>
      <c r="CPR26" s="163"/>
      <c r="CPS26" s="163"/>
      <c r="CPT26" s="163"/>
      <c r="CPU26" s="163"/>
      <c r="CPV26" s="163"/>
      <c r="CPW26" s="163"/>
      <c r="CPX26" s="163"/>
      <c r="CPY26" s="163"/>
      <c r="CPZ26" s="163"/>
      <c r="CQA26" s="163"/>
      <c r="CQB26" s="163"/>
      <c r="CQC26" s="163"/>
      <c r="CQD26" s="163"/>
      <c r="CQE26" s="163"/>
      <c r="CQF26" s="163"/>
      <c r="CQG26" s="163"/>
      <c r="CQH26" s="163"/>
      <c r="CQI26" s="163"/>
      <c r="CQJ26" s="163"/>
      <c r="CQK26" s="163"/>
      <c r="CQL26" s="163"/>
      <c r="CQM26" s="163"/>
      <c r="CQN26" s="163"/>
      <c r="CQO26" s="163"/>
      <c r="CQP26" s="163"/>
      <c r="CQQ26" s="163"/>
      <c r="CQR26" s="163"/>
      <c r="CQS26" s="163"/>
      <c r="CQT26" s="163"/>
      <c r="CQU26" s="163"/>
      <c r="CQV26" s="163"/>
      <c r="CQW26" s="163"/>
      <c r="CQX26" s="163"/>
      <c r="CQY26" s="163"/>
      <c r="CQZ26" s="163"/>
      <c r="CRA26" s="163"/>
      <c r="CRB26" s="163"/>
      <c r="CRC26" s="163"/>
      <c r="CRD26" s="163"/>
      <c r="CRE26" s="163"/>
      <c r="CRF26" s="163"/>
      <c r="CRG26" s="163"/>
      <c r="CRH26" s="163"/>
      <c r="CRI26" s="163"/>
      <c r="CRJ26" s="163"/>
      <c r="CRK26" s="163"/>
      <c r="CRL26" s="163"/>
      <c r="CRM26" s="163"/>
      <c r="CRN26" s="163"/>
      <c r="CRO26" s="163"/>
      <c r="CRP26" s="163"/>
      <c r="CRQ26" s="163"/>
      <c r="CRR26" s="163"/>
      <c r="CRS26" s="163"/>
      <c r="CRT26" s="163"/>
      <c r="CRU26" s="163"/>
      <c r="CRV26" s="163"/>
      <c r="CRW26" s="163"/>
      <c r="CRX26" s="163"/>
      <c r="CRY26" s="163"/>
      <c r="CRZ26" s="163"/>
      <c r="CSA26" s="163"/>
      <c r="CSB26" s="163"/>
      <c r="CSC26" s="163"/>
      <c r="CSD26" s="163"/>
      <c r="CSE26" s="163"/>
      <c r="CSF26" s="163"/>
      <c r="CSG26" s="163"/>
      <c r="CSH26" s="163"/>
      <c r="CSI26" s="163"/>
      <c r="CSJ26" s="163"/>
      <c r="CSK26" s="163"/>
      <c r="CSL26" s="163"/>
      <c r="CSM26" s="163"/>
      <c r="CSN26" s="163"/>
      <c r="CSO26" s="163"/>
      <c r="CSP26" s="163"/>
      <c r="CSQ26" s="163"/>
      <c r="CSR26" s="163"/>
      <c r="CSS26" s="163"/>
      <c r="CST26" s="163"/>
      <c r="CSU26" s="163"/>
      <c r="CSV26" s="163"/>
      <c r="CSW26" s="163"/>
      <c r="CSX26" s="163"/>
      <c r="CSY26" s="163"/>
      <c r="CSZ26" s="163"/>
      <c r="CTA26" s="163"/>
      <c r="CTB26" s="163"/>
      <c r="CTC26" s="163"/>
      <c r="CTD26" s="163"/>
      <c r="CTE26" s="163"/>
      <c r="CTF26" s="163"/>
      <c r="CTG26" s="163"/>
      <c r="CTH26" s="163"/>
      <c r="CTI26" s="163"/>
      <c r="CTJ26" s="163"/>
      <c r="CTK26" s="163"/>
      <c r="CTL26" s="163"/>
      <c r="CTM26" s="163"/>
      <c r="CTN26" s="163"/>
      <c r="CTO26" s="163"/>
      <c r="CTP26" s="163"/>
      <c r="CTQ26" s="163"/>
      <c r="CTR26" s="163"/>
      <c r="CTS26" s="163"/>
      <c r="CTT26" s="163"/>
      <c r="CTU26" s="163"/>
      <c r="CTV26" s="163"/>
      <c r="CTW26" s="163"/>
      <c r="CTX26" s="163"/>
      <c r="CTY26" s="163"/>
      <c r="CTZ26" s="163"/>
      <c r="CUA26" s="163"/>
      <c r="CUB26" s="163"/>
      <c r="CUC26" s="163"/>
      <c r="CUD26" s="163"/>
      <c r="CUE26" s="163"/>
      <c r="CUF26" s="163"/>
      <c r="CUG26" s="163"/>
      <c r="CUH26" s="163"/>
      <c r="CUI26" s="163"/>
      <c r="CUJ26" s="163"/>
      <c r="CUK26" s="163"/>
      <c r="CUL26" s="163"/>
      <c r="CUM26" s="163"/>
      <c r="CUN26" s="163"/>
      <c r="CUO26" s="163"/>
      <c r="CUP26" s="163"/>
      <c r="CUQ26" s="163"/>
      <c r="CUR26" s="163"/>
      <c r="CUS26" s="163"/>
      <c r="CUT26" s="163"/>
      <c r="CUU26" s="163"/>
      <c r="CUV26" s="163"/>
      <c r="CUW26" s="163"/>
      <c r="CUX26" s="163"/>
      <c r="CUY26" s="163"/>
      <c r="CUZ26" s="163"/>
      <c r="CVA26" s="163"/>
      <c r="CVB26" s="163"/>
      <c r="CVC26" s="163"/>
      <c r="CVD26" s="163"/>
      <c r="CVE26" s="163"/>
      <c r="CVF26" s="163"/>
      <c r="CVG26" s="163"/>
      <c r="CVH26" s="163"/>
      <c r="CVI26" s="163"/>
      <c r="CVJ26" s="163"/>
      <c r="CVK26" s="163"/>
      <c r="CVL26" s="163"/>
      <c r="CVM26" s="163"/>
      <c r="CVN26" s="163"/>
      <c r="CVO26" s="163"/>
      <c r="CVP26" s="163"/>
      <c r="CVQ26" s="163"/>
      <c r="CVR26" s="163"/>
      <c r="CVS26" s="163"/>
      <c r="CVT26" s="163"/>
      <c r="CVU26" s="163"/>
      <c r="CVV26" s="163"/>
      <c r="CVW26" s="163"/>
      <c r="CVX26" s="163"/>
      <c r="CVY26" s="163"/>
      <c r="CVZ26" s="163"/>
      <c r="CWA26" s="163"/>
      <c r="CWB26" s="163"/>
      <c r="CWC26" s="163"/>
      <c r="CWD26" s="163"/>
      <c r="CWE26" s="163"/>
      <c r="CWF26" s="163"/>
      <c r="CWG26" s="163"/>
      <c r="CWH26" s="163"/>
      <c r="CWI26" s="163"/>
      <c r="CWJ26" s="163"/>
      <c r="CWK26" s="163"/>
      <c r="CWL26" s="163"/>
      <c r="CWM26" s="163"/>
      <c r="CWN26" s="163"/>
      <c r="CWO26" s="163"/>
      <c r="CWP26" s="163"/>
      <c r="CWQ26" s="163"/>
      <c r="CWR26" s="163"/>
      <c r="CWS26" s="163"/>
      <c r="CWT26" s="163"/>
      <c r="CWU26" s="163"/>
      <c r="CWV26" s="163"/>
      <c r="CWW26" s="163"/>
      <c r="CWX26" s="163"/>
      <c r="CWY26" s="163"/>
      <c r="CWZ26" s="163"/>
      <c r="CXA26" s="163"/>
      <c r="CXB26" s="163"/>
      <c r="CXC26" s="163"/>
      <c r="CXD26" s="163"/>
      <c r="CXE26" s="163"/>
      <c r="CXF26" s="163"/>
      <c r="CXG26" s="163"/>
      <c r="CXH26" s="163"/>
      <c r="CXI26" s="163"/>
      <c r="CXJ26" s="163"/>
      <c r="CXK26" s="163"/>
      <c r="CXL26" s="163"/>
      <c r="CXM26" s="163"/>
      <c r="CXN26" s="163"/>
      <c r="CXO26" s="163"/>
      <c r="CXP26" s="163"/>
      <c r="CXQ26" s="163"/>
      <c r="CXR26" s="163"/>
      <c r="CXS26" s="163"/>
      <c r="CXT26" s="163"/>
      <c r="CXU26" s="163"/>
      <c r="CXV26" s="163"/>
      <c r="CXW26" s="163"/>
      <c r="CXX26" s="163"/>
      <c r="CXY26" s="163"/>
      <c r="CXZ26" s="163"/>
      <c r="CYA26" s="163"/>
      <c r="CYB26" s="163"/>
      <c r="CYC26" s="163"/>
      <c r="CYD26" s="163"/>
      <c r="CYE26" s="163"/>
      <c r="CYF26" s="163"/>
      <c r="CYG26" s="163"/>
      <c r="CYH26" s="163"/>
      <c r="CYI26" s="163"/>
      <c r="CYJ26" s="163"/>
      <c r="CYK26" s="163"/>
      <c r="CYL26" s="163"/>
      <c r="CYM26" s="163"/>
      <c r="CYN26" s="163"/>
      <c r="CYO26" s="163"/>
      <c r="CYP26" s="163"/>
      <c r="CYQ26" s="163"/>
      <c r="CYR26" s="163"/>
      <c r="CYS26" s="163"/>
      <c r="CYT26" s="163"/>
      <c r="CYU26" s="163"/>
      <c r="CYV26" s="163"/>
      <c r="CYW26" s="163"/>
      <c r="CYX26" s="163"/>
      <c r="CYY26" s="163"/>
      <c r="CYZ26" s="163"/>
      <c r="CZA26" s="163"/>
      <c r="CZB26" s="163"/>
      <c r="CZC26" s="163"/>
      <c r="CZD26" s="163"/>
      <c r="CZE26" s="163"/>
      <c r="CZF26" s="163"/>
      <c r="CZG26" s="163"/>
      <c r="CZH26" s="163"/>
      <c r="CZI26" s="163"/>
      <c r="CZJ26" s="163"/>
      <c r="CZK26" s="163"/>
      <c r="CZL26" s="163"/>
      <c r="CZM26" s="163"/>
      <c r="CZN26" s="163"/>
      <c r="CZO26" s="163"/>
      <c r="CZP26" s="163"/>
      <c r="CZQ26" s="163"/>
      <c r="CZR26" s="163"/>
      <c r="CZS26" s="163"/>
      <c r="CZT26" s="163"/>
      <c r="CZU26" s="163"/>
      <c r="CZV26" s="163"/>
      <c r="CZW26" s="163"/>
      <c r="CZX26" s="163"/>
      <c r="CZY26" s="163"/>
      <c r="CZZ26" s="163"/>
      <c r="DAA26" s="163"/>
      <c r="DAB26" s="163"/>
      <c r="DAC26" s="163"/>
      <c r="DAD26" s="163"/>
      <c r="DAE26" s="163"/>
      <c r="DAF26" s="163"/>
      <c r="DAG26" s="163"/>
      <c r="DAH26" s="163"/>
      <c r="DAI26" s="163"/>
      <c r="DAJ26" s="163"/>
      <c r="DAK26" s="163"/>
      <c r="DAL26" s="163"/>
      <c r="DAM26" s="163"/>
      <c r="DAN26" s="163"/>
      <c r="DAO26" s="163"/>
      <c r="DAP26" s="163"/>
      <c r="DAQ26" s="163"/>
      <c r="DAR26" s="163"/>
      <c r="DAS26" s="163"/>
      <c r="DAT26" s="163"/>
      <c r="DAU26" s="163"/>
      <c r="DAV26" s="163"/>
      <c r="DAW26" s="163"/>
      <c r="DAX26" s="163"/>
      <c r="DAY26" s="163"/>
      <c r="DAZ26" s="163"/>
      <c r="DBA26" s="163"/>
      <c r="DBB26" s="163"/>
      <c r="DBC26" s="163"/>
      <c r="DBD26" s="163"/>
      <c r="DBE26" s="163"/>
      <c r="DBF26" s="163"/>
      <c r="DBG26" s="163"/>
      <c r="DBH26" s="163"/>
      <c r="DBI26" s="163"/>
      <c r="DBJ26" s="163"/>
      <c r="DBK26" s="163"/>
      <c r="DBL26" s="163"/>
      <c r="DBM26" s="163"/>
      <c r="DBN26" s="163"/>
      <c r="DBO26" s="163"/>
      <c r="DBP26" s="163"/>
      <c r="DBQ26" s="163"/>
      <c r="DBR26" s="163"/>
      <c r="DBS26" s="163"/>
      <c r="DBT26" s="163"/>
      <c r="DBU26" s="163"/>
      <c r="DBV26" s="163"/>
      <c r="DBW26" s="163"/>
      <c r="DBX26" s="163"/>
      <c r="DBY26" s="163"/>
      <c r="DBZ26" s="163"/>
      <c r="DCA26" s="163"/>
      <c r="DCB26" s="163"/>
      <c r="DCC26" s="163"/>
      <c r="DCD26" s="163"/>
      <c r="DCE26" s="163"/>
      <c r="DCF26" s="163"/>
      <c r="DCG26" s="163"/>
      <c r="DCH26" s="163"/>
      <c r="DCI26" s="163"/>
      <c r="DCJ26" s="163"/>
      <c r="DCK26" s="163"/>
      <c r="DCL26" s="163"/>
      <c r="DCM26" s="163"/>
      <c r="DCN26" s="163"/>
      <c r="DCO26" s="163"/>
      <c r="DCP26" s="163"/>
      <c r="DCQ26" s="163"/>
      <c r="DCR26" s="163"/>
      <c r="DCS26" s="163"/>
      <c r="DCT26" s="163"/>
      <c r="DCU26" s="163"/>
      <c r="DCV26" s="163"/>
      <c r="DCW26" s="163"/>
      <c r="DCX26" s="163"/>
      <c r="DCY26" s="163"/>
      <c r="DCZ26" s="163"/>
      <c r="DDA26" s="163"/>
      <c r="DDB26" s="163"/>
      <c r="DDC26" s="163"/>
      <c r="DDD26" s="163"/>
      <c r="DDE26" s="163"/>
      <c r="DDF26" s="163"/>
      <c r="DDG26" s="163"/>
      <c r="DDH26" s="163"/>
      <c r="DDI26" s="163"/>
      <c r="DDJ26" s="163"/>
      <c r="DDK26" s="163"/>
      <c r="DDL26" s="163"/>
      <c r="DDM26" s="163"/>
      <c r="DDN26" s="163"/>
      <c r="DDO26" s="163"/>
      <c r="DDP26" s="163"/>
      <c r="DDQ26" s="163"/>
      <c r="DDR26" s="163"/>
      <c r="DDS26" s="163"/>
      <c r="DDT26" s="163"/>
      <c r="DDU26" s="163"/>
      <c r="DDV26" s="163"/>
      <c r="DDW26" s="163"/>
      <c r="DDX26" s="163"/>
      <c r="DDY26" s="163"/>
      <c r="DDZ26" s="163"/>
      <c r="DEA26" s="163"/>
      <c r="DEB26" s="163"/>
      <c r="DEC26" s="163"/>
      <c r="DED26" s="163"/>
      <c r="DEE26" s="163"/>
      <c r="DEF26" s="163"/>
      <c r="DEG26" s="163"/>
      <c r="DEH26" s="163"/>
      <c r="DEI26" s="163"/>
      <c r="DEJ26" s="163"/>
      <c r="DEK26" s="163"/>
      <c r="DEL26" s="163"/>
      <c r="DEM26" s="163"/>
      <c r="DEN26" s="163"/>
      <c r="DEO26" s="163"/>
      <c r="DEP26" s="163"/>
      <c r="DEQ26" s="163"/>
      <c r="DER26" s="163"/>
      <c r="DES26" s="163"/>
      <c r="DET26" s="163"/>
      <c r="DEU26" s="163"/>
      <c r="DEV26" s="163"/>
      <c r="DEW26" s="163"/>
      <c r="DEX26" s="163"/>
      <c r="DEY26" s="163"/>
      <c r="DEZ26" s="163"/>
      <c r="DFA26" s="163"/>
      <c r="DFB26" s="163"/>
      <c r="DFC26" s="163"/>
      <c r="DFD26" s="163"/>
      <c r="DFE26" s="163"/>
      <c r="DFF26" s="163"/>
      <c r="DFG26" s="163"/>
      <c r="DFH26" s="163"/>
      <c r="DFI26" s="163"/>
      <c r="DFJ26" s="163"/>
      <c r="DFK26" s="163"/>
      <c r="DFL26" s="163"/>
      <c r="DFM26" s="163"/>
      <c r="DFN26" s="163"/>
      <c r="DFO26" s="163"/>
      <c r="DFP26" s="163"/>
      <c r="DFQ26" s="163"/>
      <c r="DFR26" s="163"/>
      <c r="DFS26" s="163"/>
      <c r="DFT26" s="163"/>
      <c r="DFU26" s="163"/>
      <c r="DFV26" s="163"/>
      <c r="DFW26" s="163"/>
      <c r="DFX26" s="163"/>
      <c r="DFY26" s="163"/>
      <c r="DFZ26" s="163"/>
      <c r="DGA26" s="163"/>
      <c r="DGB26" s="163"/>
      <c r="DGC26" s="163"/>
      <c r="DGD26" s="163"/>
      <c r="DGE26" s="163"/>
      <c r="DGF26" s="163"/>
      <c r="DGG26" s="163"/>
      <c r="DGH26" s="163"/>
      <c r="DGI26" s="163"/>
      <c r="DGJ26" s="163"/>
      <c r="DGK26" s="163"/>
      <c r="DGL26" s="163"/>
      <c r="DGM26" s="163"/>
      <c r="DGN26" s="163"/>
      <c r="DGO26" s="163"/>
      <c r="DGP26" s="163"/>
      <c r="DGQ26" s="163"/>
      <c r="DGR26" s="163"/>
      <c r="DGS26" s="163"/>
      <c r="DGT26" s="163"/>
      <c r="DGU26" s="163"/>
      <c r="DGV26" s="163"/>
      <c r="DGW26" s="163"/>
      <c r="DGX26" s="163"/>
      <c r="DGY26" s="163"/>
      <c r="DGZ26" s="163"/>
      <c r="DHA26" s="163"/>
      <c r="DHB26" s="163"/>
      <c r="DHC26" s="163"/>
      <c r="DHD26" s="163"/>
      <c r="DHE26" s="163"/>
      <c r="DHF26" s="163"/>
      <c r="DHG26" s="163"/>
      <c r="DHH26" s="163"/>
      <c r="DHI26" s="163"/>
      <c r="DHJ26" s="163"/>
      <c r="DHK26" s="163"/>
      <c r="DHL26" s="163"/>
      <c r="DHM26" s="163"/>
      <c r="DHN26" s="163"/>
      <c r="DHO26" s="163"/>
      <c r="DHP26" s="163"/>
      <c r="DHQ26" s="163"/>
      <c r="DHR26" s="163"/>
      <c r="DHS26" s="163"/>
      <c r="DHT26" s="163"/>
      <c r="DHU26" s="163"/>
      <c r="DHV26" s="163"/>
      <c r="DHW26" s="163"/>
      <c r="DHX26" s="163"/>
      <c r="DHY26" s="163"/>
      <c r="DHZ26" s="163"/>
      <c r="DIA26" s="163"/>
      <c r="DIB26" s="163"/>
      <c r="DIC26" s="163"/>
      <c r="DID26" s="163"/>
      <c r="DIE26" s="163"/>
      <c r="DIF26" s="163"/>
      <c r="DIG26" s="163"/>
      <c r="DIH26" s="163"/>
      <c r="DII26" s="163"/>
      <c r="DIJ26" s="163"/>
      <c r="DIK26" s="163"/>
      <c r="DIL26" s="163"/>
      <c r="DIM26" s="163"/>
      <c r="DIN26" s="163"/>
      <c r="DIO26" s="163"/>
      <c r="DIP26" s="163"/>
      <c r="DIQ26" s="163"/>
      <c r="DIR26" s="163"/>
      <c r="DIS26" s="163"/>
      <c r="DIT26" s="163"/>
      <c r="DIU26" s="163"/>
      <c r="DIV26" s="163"/>
      <c r="DIW26" s="163"/>
      <c r="DIX26" s="163"/>
      <c r="DIY26" s="163"/>
      <c r="DIZ26" s="163"/>
      <c r="DJA26" s="163"/>
      <c r="DJB26" s="163"/>
      <c r="DJC26" s="163"/>
      <c r="DJD26" s="163"/>
      <c r="DJE26" s="163"/>
      <c r="DJF26" s="163"/>
      <c r="DJG26" s="163"/>
      <c r="DJH26" s="163"/>
      <c r="DJI26" s="163"/>
      <c r="DJJ26" s="163"/>
      <c r="DJK26" s="163"/>
      <c r="DJL26" s="163"/>
      <c r="DJM26" s="163"/>
      <c r="DJN26" s="163"/>
      <c r="DJO26" s="163"/>
      <c r="DJP26" s="163"/>
      <c r="DJQ26" s="163"/>
      <c r="DJR26" s="163"/>
      <c r="DJS26" s="163"/>
      <c r="DJT26" s="163"/>
      <c r="DJU26" s="163"/>
      <c r="DJV26" s="163"/>
      <c r="DJW26" s="163"/>
      <c r="DJX26" s="163"/>
      <c r="DJY26" s="163"/>
      <c r="DJZ26" s="163"/>
      <c r="DKA26" s="163"/>
      <c r="DKB26" s="163"/>
      <c r="DKC26" s="163"/>
      <c r="DKD26" s="163"/>
      <c r="DKE26" s="163"/>
      <c r="DKF26" s="163"/>
      <c r="DKG26" s="163"/>
      <c r="DKH26" s="163"/>
      <c r="DKI26" s="163"/>
      <c r="DKJ26" s="163"/>
      <c r="DKK26" s="163"/>
      <c r="DKL26" s="163"/>
      <c r="DKM26" s="163"/>
      <c r="DKN26" s="163"/>
      <c r="DKO26" s="163"/>
      <c r="DKP26" s="163"/>
      <c r="DKQ26" s="163"/>
      <c r="DKR26" s="163"/>
      <c r="DKS26" s="163"/>
      <c r="DKT26" s="163"/>
      <c r="DKU26" s="163"/>
      <c r="DKV26" s="163"/>
      <c r="DKW26" s="163"/>
      <c r="DKX26" s="163"/>
      <c r="DKY26" s="163"/>
      <c r="DKZ26" s="163"/>
      <c r="DLA26" s="163"/>
      <c r="DLB26" s="163"/>
      <c r="DLC26" s="163"/>
      <c r="DLD26" s="163"/>
      <c r="DLE26" s="163"/>
      <c r="DLF26" s="163"/>
      <c r="DLG26" s="163"/>
      <c r="DLH26" s="163"/>
      <c r="DLI26" s="163"/>
      <c r="DLJ26" s="163"/>
      <c r="DLK26" s="163"/>
      <c r="DLL26" s="163"/>
      <c r="DLM26" s="163"/>
      <c r="DLN26" s="163"/>
      <c r="DLO26" s="163"/>
      <c r="DLP26" s="163"/>
      <c r="DLQ26" s="163"/>
      <c r="DLR26" s="163"/>
      <c r="DLS26" s="163"/>
      <c r="DLT26" s="163"/>
      <c r="DLU26" s="163"/>
      <c r="DLV26" s="163"/>
      <c r="DLW26" s="163"/>
      <c r="DLX26" s="163"/>
      <c r="DLY26" s="163"/>
      <c r="DLZ26" s="163"/>
      <c r="DMA26" s="163"/>
      <c r="DMB26" s="163"/>
      <c r="DMC26" s="163"/>
      <c r="DMD26" s="163"/>
      <c r="DME26" s="163"/>
      <c r="DMF26" s="163"/>
      <c r="DMG26" s="163"/>
      <c r="DMH26" s="163"/>
      <c r="DMI26" s="163"/>
      <c r="DMJ26" s="163"/>
      <c r="DMK26" s="163"/>
      <c r="DML26" s="163"/>
      <c r="DMM26" s="163"/>
      <c r="DMN26" s="163"/>
      <c r="DMO26" s="163"/>
      <c r="DMP26" s="163"/>
      <c r="DMQ26" s="163"/>
      <c r="DMR26" s="163"/>
      <c r="DMS26" s="163"/>
      <c r="DMT26" s="163"/>
      <c r="DMU26" s="163"/>
      <c r="DMV26" s="163"/>
      <c r="DMW26" s="163"/>
      <c r="DMX26" s="163"/>
      <c r="DMY26" s="163"/>
      <c r="DMZ26" s="163"/>
      <c r="DNA26" s="163"/>
      <c r="DNB26" s="163"/>
      <c r="DNC26" s="163"/>
      <c r="DND26" s="163"/>
      <c r="DNE26" s="163"/>
      <c r="DNF26" s="163"/>
      <c r="DNG26" s="163"/>
      <c r="DNH26" s="163"/>
      <c r="DNI26" s="163"/>
      <c r="DNJ26" s="163"/>
      <c r="DNK26" s="163"/>
      <c r="DNL26" s="163"/>
      <c r="DNM26" s="163"/>
      <c r="DNN26" s="163"/>
      <c r="DNO26" s="163"/>
      <c r="DNP26" s="163"/>
      <c r="DNQ26" s="163"/>
      <c r="DNR26" s="163"/>
      <c r="DNS26" s="163"/>
      <c r="DNT26" s="163"/>
      <c r="DNU26" s="163"/>
      <c r="DNV26" s="163"/>
      <c r="DNW26" s="163"/>
      <c r="DNX26" s="163"/>
      <c r="DNY26" s="163"/>
      <c r="DNZ26" s="163"/>
      <c r="DOA26" s="163"/>
      <c r="DOB26" s="163"/>
      <c r="DOC26" s="163"/>
      <c r="DOD26" s="163"/>
      <c r="DOE26" s="163"/>
      <c r="DOF26" s="163"/>
      <c r="DOG26" s="163"/>
      <c r="DOH26" s="163"/>
      <c r="DOI26" s="163"/>
      <c r="DOJ26" s="163"/>
      <c r="DOK26" s="163"/>
      <c r="DOL26" s="163"/>
      <c r="DOM26" s="163"/>
      <c r="DON26" s="163"/>
      <c r="DOO26" s="163"/>
      <c r="DOP26" s="163"/>
      <c r="DOQ26" s="163"/>
      <c r="DOR26" s="163"/>
      <c r="DOS26" s="163"/>
      <c r="DOT26" s="163"/>
      <c r="DOU26" s="163"/>
      <c r="DOV26" s="163"/>
      <c r="DOW26" s="163"/>
      <c r="DOX26" s="163"/>
      <c r="DOY26" s="163"/>
      <c r="DOZ26" s="163"/>
      <c r="DPA26" s="163"/>
      <c r="DPB26" s="163"/>
      <c r="DPC26" s="163"/>
      <c r="DPD26" s="163"/>
      <c r="DPE26" s="163"/>
      <c r="DPF26" s="163"/>
      <c r="DPG26" s="163"/>
      <c r="DPH26" s="163"/>
      <c r="DPI26" s="163"/>
      <c r="DPJ26" s="163"/>
      <c r="DPK26" s="163"/>
      <c r="DPL26" s="163"/>
      <c r="DPM26" s="163"/>
      <c r="DPN26" s="163"/>
      <c r="DPO26" s="163"/>
      <c r="DPP26" s="163"/>
      <c r="DPQ26" s="163"/>
      <c r="DPR26" s="163"/>
      <c r="DPS26" s="163"/>
      <c r="DPT26" s="163"/>
      <c r="DPU26" s="163"/>
      <c r="DPV26" s="163"/>
      <c r="DPW26" s="163"/>
      <c r="DPX26" s="163"/>
      <c r="DPY26" s="163"/>
      <c r="DPZ26" s="163"/>
      <c r="DQA26" s="163"/>
      <c r="DQB26" s="163"/>
      <c r="DQC26" s="163"/>
      <c r="DQD26" s="163"/>
      <c r="DQE26" s="163"/>
      <c r="DQF26" s="163"/>
      <c r="DQG26" s="163"/>
      <c r="DQH26" s="163"/>
      <c r="DQI26" s="163"/>
      <c r="DQJ26" s="163"/>
      <c r="DQK26" s="163"/>
      <c r="DQL26" s="163"/>
      <c r="DQM26" s="163"/>
      <c r="DQN26" s="163"/>
      <c r="DQO26" s="163"/>
      <c r="DQP26" s="163"/>
      <c r="DQQ26" s="163"/>
      <c r="DQR26" s="163"/>
      <c r="DQS26" s="163"/>
      <c r="DQT26" s="163"/>
      <c r="DQU26" s="163"/>
      <c r="DQV26" s="163"/>
      <c r="DQW26" s="163"/>
      <c r="DQX26" s="163"/>
      <c r="DQY26" s="163"/>
      <c r="DQZ26" s="163"/>
      <c r="DRA26" s="163"/>
      <c r="DRB26" s="163"/>
      <c r="DRC26" s="163"/>
      <c r="DRD26" s="163"/>
      <c r="DRE26" s="163"/>
      <c r="DRF26" s="163"/>
      <c r="DRG26" s="163"/>
      <c r="DRH26" s="163"/>
      <c r="DRI26" s="163"/>
      <c r="DRJ26" s="163"/>
      <c r="DRK26" s="163"/>
      <c r="DRL26" s="163"/>
      <c r="DRM26" s="163"/>
      <c r="DRN26" s="163"/>
      <c r="DRO26" s="163"/>
      <c r="DRP26" s="163"/>
      <c r="DRQ26" s="163"/>
      <c r="DRR26" s="163"/>
      <c r="DRS26" s="163"/>
      <c r="DRT26" s="163"/>
      <c r="DRU26" s="163"/>
      <c r="DRV26" s="163"/>
      <c r="DRW26" s="163"/>
      <c r="DRX26" s="163"/>
      <c r="DRY26" s="163"/>
      <c r="DRZ26" s="163"/>
      <c r="DSA26" s="163"/>
      <c r="DSB26" s="163"/>
      <c r="DSC26" s="163"/>
      <c r="DSD26" s="163"/>
      <c r="DSE26" s="163"/>
      <c r="DSF26" s="163"/>
      <c r="DSG26" s="163"/>
      <c r="DSH26" s="163"/>
      <c r="DSI26" s="163"/>
      <c r="DSJ26" s="163"/>
      <c r="DSK26" s="163"/>
      <c r="DSL26" s="163"/>
      <c r="DSM26" s="163"/>
      <c r="DSN26" s="163"/>
      <c r="DSO26" s="163"/>
      <c r="DSP26" s="163"/>
      <c r="DSQ26" s="163"/>
      <c r="DSR26" s="163"/>
      <c r="DSS26" s="163"/>
      <c r="DST26" s="163"/>
      <c r="DSU26" s="163"/>
      <c r="DSV26" s="163"/>
      <c r="DSW26" s="163"/>
      <c r="DSX26" s="163"/>
      <c r="DSY26" s="163"/>
      <c r="DSZ26" s="163"/>
      <c r="DTA26" s="163"/>
      <c r="DTB26" s="163"/>
      <c r="DTC26" s="163"/>
      <c r="DTD26" s="163"/>
      <c r="DTE26" s="163"/>
      <c r="DTF26" s="163"/>
      <c r="DTG26" s="163"/>
      <c r="DTH26" s="163"/>
      <c r="DTI26" s="163"/>
      <c r="DTJ26" s="163"/>
      <c r="DTK26" s="163"/>
      <c r="DTL26" s="163"/>
      <c r="DTM26" s="163"/>
      <c r="DTN26" s="163"/>
      <c r="DTO26" s="163"/>
      <c r="DTP26" s="163"/>
      <c r="DTQ26" s="163"/>
      <c r="DTR26" s="163"/>
      <c r="DTS26" s="163"/>
      <c r="DTT26" s="163"/>
      <c r="DTU26" s="163"/>
      <c r="DTV26" s="163"/>
      <c r="DTW26" s="163"/>
      <c r="DTX26" s="163"/>
      <c r="DTY26" s="163"/>
      <c r="DTZ26" s="163"/>
      <c r="DUA26" s="163"/>
      <c r="DUB26" s="163"/>
      <c r="DUC26" s="163"/>
      <c r="DUD26" s="163"/>
      <c r="DUE26" s="163"/>
      <c r="DUF26" s="163"/>
      <c r="DUG26" s="163"/>
      <c r="DUH26" s="163"/>
      <c r="DUI26" s="163"/>
      <c r="DUJ26" s="163"/>
      <c r="DUK26" s="163"/>
      <c r="DUL26" s="163"/>
      <c r="DUM26" s="163"/>
      <c r="DUN26" s="163"/>
      <c r="DUO26" s="163"/>
      <c r="DUP26" s="163"/>
      <c r="DUQ26" s="163"/>
      <c r="DUR26" s="163"/>
      <c r="DUS26" s="163"/>
      <c r="DUT26" s="163"/>
      <c r="DUU26" s="163"/>
      <c r="DUV26" s="163"/>
      <c r="DUW26" s="163"/>
      <c r="DUX26" s="163"/>
      <c r="DUY26" s="163"/>
      <c r="DUZ26" s="163"/>
      <c r="DVA26" s="163"/>
      <c r="DVB26" s="163"/>
      <c r="DVC26" s="163"/>
      <c r="DVD26" s="163"/>
      <c r="DVE26" s="163"/>
      <c r="DVF26" s="163"/>
      <c r="DVG26" s="163"/>
      <c r="DVH26" s="163"/>
      <c r="DVI26" s="163"/>
      <c r="DVJ26" s="163"/>
      <c r="DVK26" s="163"/>
      <c r="DVL26" s="163"/>
      <c r="DVM26" s="163"/>
      <c r="DVN26" s="163"/>
      <c r="DVO26" s="163"/>
      <c r="DVP26" s="163"/>
      <c r="DVQ26" s="163"/>
      <c r="DVR26" s="163"/>
      <c r="DVS26" s="163"/>
      <c r="DVT26" s="163"/>
      <c r="DVU26" s="163"/>
      <c r="DVV26" s="163"/>
      <c r="DVW26" s="163"/>
      <c r="DVX26" s="163"/>
      <c r="DVY26" s="163"/>
      <c r="DVZ26" s="163"/>
      <c r="DWA26" s="163"/>
      <c r="DWB26" s="163"/>
      <c r="DWC26" s="163"/>
      <c r="DWD26" s="163"/>
      <c r="DWE26" s="163"/>
      <c r="DWF26" s="163"/>
      <c r="DWG26" s="163"/>
      <c r="DWH26" s="163"/>
      <c r="DWI26" s="163"/>
      <c r="DWJ26" s="163"/>
      <c r="DWK26" s="163"/>
      <c r="DWL26" s="163"/>
      <c r="DWM26" s="163"/>
      <c r="DWN26" s="163"/>
      <c r="DWO26" s="163"/>
      <c r="DWP26" s="163"/>
      <c r="DWQ26" s="163"/>
      <c r="DWR26" s="163"/>
      <c r="DWS26" s="163"/>
      <c r="DWT26" s="163"/>
      <c r="DWU26" s="163"/>
      <c r="DWV26" s="163"/>
      <c r="DWW26" s="163"/>
      <c r="DWX26" s="163"/>
      <c r="DWY26" s="163"/>
      <c r="DWZ26" s="163"/>
      <c r="DXA26" s="163"/>
      <c r="DXB26" s="163"/>
      <c r="DXC26" s="163"/>
      <c r="DXD26" s="163"/>
      <c r="DXE26" s="163"/>
      <c r="DXF26" s="163"/>
      <c r="DXG26" s="163"/>
      <c r="DXH26" s="163"/>
      <c r="DXI26" s="163"/>
      <c r="DXJ26" s="163"/>
      <c r="DXK26" s="163"/>
      <c r="DXL26" s="163"/>
      <c r="DXM26" s="163"/>
      <c r="DXN26" s="163"/>
      <c r="DXO26" s="163"/>
      <c r="DXP26" s="163"/>
      <c r="DXQ26" s="163"/>
      <c r="DXR26" s="163"/>
      <c r="DXS26" s="163"/>
      <c r="DXT26" s="163"/>
      <c r="DXU26" s="163"/>
      <c r="DXV26" s="163"/>
      <c r="DXW26" s="163"/>
      <c r="DXX26" s="163"/>
      <c r="DXY26" s="163"/>
      <c r="DXZ26" s="163"/>
      <c r="DYA26" s="163"/>
      <c r="DYB26" s="163"/>
      <c r="DYC26" s="163"/>
      <c r="DYD26" s="163"/>
      <c r="DYE26" s="163"/>
      <c r="DYF26" s="163"/>
      <c r="DYG26" s="163"/>
      <c r="DYH26" s="163"/>
      <c r="DYI26" s="163"/>
      <c r="DYJ26" s="163"/>
      <c r="DYK26" s="163"/>
      <c r="DYL26" s="163"/>
      <c r="DYM26" s="163"/>
      <c r="DYN26" s="163"/>
      <c r="DYO26" s="163"/>
      <c r="DYP26" s="163"/>
      <c r="DYQ26" s="163"/>
      <c r="DYR26" s="163"/>
      <c r="DYS26" s="163"/>
      <c r="DYT26" s="163"/>
      <c r="DYU26" s="163"/>
      <c r="DYV26" s="163"/>
      <c r="DYW26" s="163"/>
      <c r="DYX26" s="163"/>
      <c r="DYY26" s="163"/>
      <c r="DYZ26" s="163"/>
      <c r="DZA26" s="163"/>
      <c r="DZB26" s="163"/>
      <c r="DZC26" s="163"/>
      <c r="DZD26" s="163"/>
      <c r="DZE26" s="163"/>
      <c r="DZF26" s="163"/>
      <c r="DZG26" s="163"/>
      <c r="DZH26" s="163"/>
      <c r="DZI26" s="163"/>
      <c r="DZJ26" s="163"/>
      <c r="DZK26" s="163"/>
      <c r="DZL26" s="163"/>
      <c r="DZM26" s="163"/>
      <c r="DZN26" s="163"/>
      <c r="DZO26" s="163"/>
      <c r="DZP26" s="163"/>
      <c r="DZQ26" s="163"/>
      <c r="DZR26" s="163"/>
      <c r="DZS26" s="163"/>
      <c r="DZT26" s="163"/>
      <c r="DZU26" s="163"/>
      <c r="DZV26" s="163"/>
      <c r="DZW26" s="163"/>
      <c r="DZX26" s="163"/>
      <c r="DZY26" s="163"/>
      <c r="DZZ26" s="163"/>
      <c r="EAA26" s="163"/>
      <c r="EAB26" s="163"/>
      <c r="EAC26" s="163"/>
      <c r="EAD26" s="163"/>
      <c r="EAE26" s="163"/>
      <c r="EAF26" s="163"/>
      <c r="EAG26" s="163"/>
      <c r="EAH26" s="163"/>
      <c r="EAI26" s="163"/>
      <c r="EAJ26" s="163"/>
      <c r="EAK26" s="163"/>
      <c r="EAL26" s="163"/>
      <c r="EAM26" s="163"/>
      <c r="EAN26" s="163"/>
      <c r="EAO26" s="163"/>
      <c r="EAP26" s="163"/>
      <c r="EAQ26" s="163"/>
      <c r="EAR26" s="163"/>
      <c r="EAS26" s="163"/>
      <c r="EAT26" s="163"/>
      <c r="EAU26" s="163"/>
      <c r="EAV26" s="163"/>
      <c r="EAW26" s="163"/>
      <c r="EAX26" s="163"/>
      <c r="EAY26" s="163"/>
      <c r="EAZ26" s="163"/>
      <c r="EBA26" s="163"/>
      <c r="EBB26" s="163"/>
      <c r="EBC26" s="163"/>
      <c r="EBD26" s="163"/>
      <c r="EBE26" s="163"/>
      <c r="EBF26" s="163"/>
      <c r="EBG26" s="163"/>
      <c r="EBH26" s="163"/>
      <c r="EBI26" s="163"/>
      <c r="EBJ26" s="163"/>
      <c r="EBK26" s="163"/>
      <c r="EBL26" s="163"/>
      <c r="EBM26" s="163"/>
      <c r="EBN26" s="163"/>
      <c r="EBO26" s="163"/>
      <c r="EBP26" s="163"/>
      <c r="EBQ26" s="163"/>
      <c r="EBR26" s="163"/>
      <c r="EBS26" s="163"/>
      <c r="EBT26" s="163"/>
      <c r="EBU26" s="163"/>
      <c r="EBV26" s="163"/>
      <c r="EBW26" s="163"/>
      <c r="EBX26" s="163"/>
      <c r="EBY26" s="163"/>
      <c r="EBZ26" s="163"/>
      <c r="ECA26" s="163"/>
      <c r="ECB26" s="163"/>
      <c r="ECC26" s="163"/>
      <c r="ECD26" s="163"/>
      <c r="ECE26" s="163"/>
      <c r="ECF26" s="163"/>
      <c r="ECG26" s="163"/>
      <c r="ECH26" s="163"/>
      <c r="ECI26" s="163"/>
      <c r="ECJ26" s="163"/>
      <c r="ECK26" s="163"/>
      <c r="ECL26" s="163"/>
      <c r="ECM26" s="163"/>
      <c r="ECN26" s="163"/>
      <c r="ECO26" s="163"/>
      <c r="ECP26" s="163"/>
      <c r="ECQ26" s="163"/>
      <c r="ECR26" s="163"/>
      <c r="ECS26" s="163"/>
      <c r="ECT26" s="163"/>
      <c r="ECU26" s="163"/>
      <c r="ECV26" s="163"/>
      <c r="ECW26" s="163"/>
      <c r="ECX26" s="163"/>
      <c r="ECY26" s="163"/>
      <c r="ECZ26" s="163"/>
      <c r="EDA26" s="163"/>
      <c r="EDB26" s="163"/>
      <c r="EDC26" s="163"/>
      <c r="EDD26" s="163"/>
      <c r="EDE26" s="163"/>
      <c r="EDF26" s="163"/>
      <c r="EDG26" s="163"/>
      <c r="EDH26" s="163"/>
      <c r="EDI26" s="163"/>
      <c r="EDJ26" s="163"/>
      <c r="EDK26" s="163"/>
      <c r="EDL26" s="163"/>
      <c r="EDM26" s="163"/>
      <c r="EDN26" s="163"/>
      <c r="EDO26" s="163"/>
      <c r="EDP26" s="163"/>
      <c r="EDQ26" s="163"/>
      <c r="EDR26" s="163"/>
      <c r="EDS26" s="163"/>
      <c r="EDT26" s="163"/>
      <c r="EDU26" s="163"/>
      <c r="EDV26" s="163"/>
      <c r="EDW26" s="163"/>
      <c r="EDX26" s="163"/>
      <c r="EDY26" s="163"/>
      <c r="EDZ26" s="163"/>
      <c r="EEA26" s="163"/>
      <c r="EEB26" s="163"/>
      <c r="EEC26" s="163"/>
      <c r="EED26" s="163"/>
      <c r="EEE26" s="163"/>
      <c r="EEF26" s="163"/>
      <c r="EEG26" s="163"/>
      <c r="EEH26" s="163"/>
      <c r="EEI26" s="163"/>
      <c r="EEJ26" s="163"/>
      <c r="EEK26" s="163"/>
      <c r="EEL26" s="163"/>
      <c r="EEM26" s="163"/>
      <c r="EEN26" s="163"/>
      <c r="EEO26" s="163"/>
      <c r="EEP26" s="163"/>
      <c r="EEQ26" s="163"/>
      <c r="EER26" s="163"/>
      <c r="EES26" s="163"/>
      <c r="EET26" s="163"/>
      <c r="EEU26" s="163"/>
      <c r="EEV26" s="163"/>
      <c r="EEW26" s="163"/>
      <c r="EEX26" s="163"/>
      <c r="EEY26" s="163"/>
      <c r="EEZ26" s="163"/>
      <c r="EFA26" s="163"/>
      <c r="EFB26" s="163"/>
      <c r="EFC26" s="163"/>
      <c r="EFD26" s="163"/>
      <c r="EFE26" s="163"/>
      <c r="EFF26" s="163"/>
      <c r="EFG26" s="163"/>
      <c r="EFH26" s="163"/>
      <c r="EFI26" s="163"/>
      <c r="EFJ26" s="163"/>
      <c r="EFK26" s="163"/>
      <c r="EFL26" s="163"/>
      <c r="EFM26" s="163"/>
      <c r="EFN26" s="163"/>
      <c r="EFO26" s="163"/>
      <c r="EFP26" s="163"/>
      <c r="EFQ26" s="163"/>
      <c r="EFR26" s="163"/>
      <c r="EFS26" s="163"/>
      <c r="EFT26" s="163"/>
      <c r="EFU26" s="163"/>
      <c r="EFV26" s="163"/>
      <c r="EFW26" s="163"/>
      <c r="EFX26" s="163"/>
      <c r="EFY26" s="163"/>
      <c r="EFZ26" s="163"/>
      <c r="EGA26" s="163"/>
      <c r="EGB26" s="163"/>
      <c r="EGC26" s="163"/>
      <c r="EGD26" s="163"/>
      <c r="EGE26" s="163"/>
      <c r="EGF26" s="163"/>
      <c r="EGG26" s="163"/>
      <c r="EGH26" s="163"/>
      <c r="EGI26" s="163"/>
      <c r="EGJ26" s="163"/>
      <c r="EGK26" s="163"/>
      <c r="EGL26" s="163"/>
      <c r="EGM26" s="163"/>
      <c r="EGN26" s="163"/>
      <c r="EGO26" s="163"/>
      <c r="EGP26" s="163"/>
      <c r="EGQ26" s="163"/>
      <c r="EGR26" s="163"/>
      <c r="EGS26" s="163"/>
      <c r="EGT26" s="163"/>
      <c r="EGU26" s="163"/>
      <c r="EGV26" s="163"/>
      <c r="EGW26" s="163"/>
      <c r="EGX26" s="163"/>
      <c r="EGY26" s="163"/>
      <c r="EGZ26" s="163"/>
      <c r="EHA26" s="163"/>
      <c r="EHB26" s="163"/>
      <c r="EHC26" s="163"/>
      <c r="EHD26" s="163"/>
      <c r="EHE26" s="163"/>
      <c r="EHF26" s="163"/>
      <c r="EHG26" s="163"/>
      <c r="EHH26" s="163"/>
      <c r="EHI26" s="163"/>
      <c r="EHJ26" s="163"/>
      <c r="EHK26" s="163"/>
      <c r="EHL26" s="163"/>
      <c r="EHM26" s="163"/>
      <c r="EHN26" s="163"/>
      <c r="EHO26" s="163"/>
      <c r="EHP26" s="163"/>
      <c r="EHQ26" s="163"/>
      <c r="EHR26" s="163"/>
      <c r="EHS26" s="163"/>
      <c r="EHT26" s="163"/>
      <c r="EHU26" s="163"/>
      <c r="EHV26" s="163"/>
      <c r="EHW26" s="163"/>
      <c r="EHX26" s="163"/>
      <c r="EHY26" s="163"/>
      <c r="EHZ26" s="163"/>
      <c r="EIA26" s="163"/>
      <c r="EIB26" s="163"/>
      <c r="EIC26" s="163"/>
      <c r="EID26" s="163"/>
      <c r="EIE26" s="163"/>
      <c r="EIF26" s="163"/>
      <c r="EIG26" s="163"/>
      <c r="EIH26" s="163"/>
      <c r="EII26" s="163"/>
      <c r="EIJ26" s="163"/>
      <c r="EIK26" s="163"/>
      <c r="EIL26" s="163"/>
      <c r="EIM26" s="163"/>
      <c r="EIN26" s="163"/>
      <c r="EIO26" s="163"/>
      <c r="EIP26" s="163"/>
      <c r="EIQ26" s="163"/>
      <c r="EIR26" s="163"/>
      <c r="EIS26" s="163"/>
      <c r="EIT26" s="163"/>
      <c r="EIU26" s="163"/>
      <c r="EIV26" s="163"/>
      <c r="EIW26" s="163"/>
      <c r="EIX26" s="163"/>
      <c r="EIY26" s="163"/>
      <c r="EIZ26" s="163"/>
      <c r="EJA26" s="163"/>
      <c r="EJB26" s="163"/>
      <c r="EJC26" s="163"/>
      <c r="EJD26" s="163"/>
      <c r="EJE26" s="163"/>
      <c r="EJF26" s="163"/>
      <c r="EJG26" s="163"/>
      <c r="EJH26" s="163"/>
      <c r="EJI26" s="163"/>
      <c r="EJJ26" s="163"/>
      <c r="EJK26" s="163"/>
      <c r="EJL26" s="163"/>
      <c r="EJM26" s="163"/>
      <c r="EJN26" s="163"/>
      <c r="EJO26" s="163"/>
      <c r="EJP26" s="163"/>
      <c r="EJQ26" s="163"/>
      <c r="EJR26" s="163"/>
      <c r="EJS26" s="163"/>
      <c r="EJT26" s="163"/>
      <c r="EJU26" s="163"/>
      <c r="EJV26" s="163"/>
      <c r="EJW26" s="163"/>
      <c r="EJX26" s="163"/>
      <c r="EJY26" s="163"/>
      <c r="EJZ26" s="163"/>
      <c r="EKA26" s="163"/>
      <c r="EKB26" s="163"/>
      <c r="EKC26" s="163"/>
      <c r="EKD26" s="163"/>
      <c r="EKE26" s="163"/>
      <c r="EKF26" s="163"/>
      <c r="EKG26" s="163"/>
      <c r="EKH26" s="163"/>
      <c r="EKI26" s="163"/>
      <c r="EKJ26" s="163"/>
      <c r="EKK26" s="163"/>
      <c r="EKL26" s="163"/>
      <c r="EKM26" s="163"/>
      <c r="EKN26" s="163"/>
      <c r="EKO26" s="163"/>
      <c r="EKP26" s="163"/>
      <c r="EKQ26" s="163"/>
      <c r="EKR26" s="163"/>
      <c r="EKS26" s="163"/>
      <c r="EKT26" s="163"/>
      <c r="EKU26" s="163"/>
      <c r="EKV26" s="163"/>
      <c r="EKW26" s="163"/>
      <c r="EKX26" s="163"/>
      <c r="EKY26" s="163"/>
      <c r="EKZ26" s="163"/>
      <c r="ELA26" s="163"/>
      <c r="ELB26" s="163"/>
      <c r="ELC26" s="163"/>
      <c r="ELD26" s="163"/>
      <c r="ELE26" s="163"/>
      <c r="ELF26" s="163"/>
      <c r="ELG26" s="163"/>
      <c r="ELH26" s="163"/>
      <c r="ELI26" s="163"/>
      <c r="ELJ26" s="163"/>
      <c r="ELK26" s="163"/>
      <c r="ELL26" s="163"/>
      <c r="ELM26" s="163"/>
      <c r="ELN26" s="163"/>
      <c r="ELO26" s="163"/>
      <c r="ELP26" s="163"/>
      <c r="ELQ26" s="163"/>
      <c r="ELR26" s="163"/>
      <c r="ELS26" s="163"/>
      <c r="ELT26" s="163"/>
      <c r="ELU26" s="163"/>
      <c r="ELV26" s="163"/>
      <c r="ELW26" s="163"/>
      <c r="ELX26" s="163"/>
      <c r="ELY26" s="163"/>
      <c r="ELZ26" s="163"/>
      <c r="EMA26" s="163"/>
      <c r="EMB26" s="163"/>
      <c r="EMC26" s="163"/>
      <c r="EMD26" s="163"/>
      <c r="EME26" s="163"/>
      <c r="EMF26" s="163"/>
      <c r="EMG26" s="163"/>
      <c r="EMH26" s="163"/>
      <c r="EMI26" s="163"/>
      <c r="EMJ26" s="163"/>
      <c r="EMK26" s="163"/>
      <c r="EML26" s="163"/>
      <c r="EMM26" s="163"/>
      <c r="EMN26" s="163"/>
      <c r="EMO26" s="163"/>
      <c r="EMP26" s="163"/>
      <c r="EMQ26" s="163"/>
      <c r="EMR26" s="163"/>
      <c r="EMS26" s="163"/>
      <c r="EMT26" s="163"/>
      <c r="EMU26" s="163"/>
      <c r="EMV26" s="163"/>
      <c r="EMW26" s="163"/>
      <c r="EMX26" s="163"/>
      <c r="EMY26" s="163"/>
      <c r="EMZ26" s="163"/>
      <c r="ENA26" s="163"/>
      <c r="ENB26" s="163"/>
      <c r="ENC26" s="163"/>
      <c r="END26" s="163"/>
      <c r="ENE26" s="163"/>
      <c r="ENF26" s="163"/>
      <c r="ENG26" s="163"/>
      <c r="ENH26" s="163"/>
      <c r="ENI26" s="163"/>
      <c r="ENJ26" s="163"/>
      <c r="ENK26" s="163"/>
      <c r="ENL26" s="163"/>
      <c r="ENM26" s="163"/>
      <c r="ENN26" s="163"/>
      <c r="ENO26" s="163"/>
      <c r="ENP26" s="163"/>
      <c r="ENQ26" s="163"/>
      <c r="ENR26" s="163"/>
      <c r="ENS26" s="163"/>
      <c r="ENT26" s="163"/>
      <c r="ENU26" s="163"/>
      <c r="ENV26" s="163"/>
      <c r="ENW26" s="163"/>
      <c r="ENX26" s="163"/>
      <c r="ENY26" s="163"/>
      <c r="ENZ26" s="163"/>
      <c r="EOA26" s="163"/>
      <c r="EOB26" s="163"/>
      <c r="EOC26" s="163"/>
      <c r="EOD26" s="163"/>
      <c r="EOE26" s="163"/>
      <c r="EOF26" s="163"/>
      <c r="EOG26" s="163"/>
      <c r="EOH26" s="163"/>
      <c r="EOI26" s="163"/>
      <c r="EOJ26" s="163"/>
      <c r="EOK26" s="163"/>
      <c r="EOL26" s="163"/>
      <c r="EOM26" s="163"/>
      <c r="EON26" s="163"/>
      <c r="EOO26" s="163"/>
      <c r="EOP26" s="163"/>
      <c r="EOQ26" s="163"/>
      <c r="EOR26" s="163"/>
      <c r="EOS26" s="163"/>
      <c r="EOT26" s="163"/>
      <c r="EOU26" s="163"/>
      <c r="EOV26" s="163"/>
      <c r="EOW26" s="163"/>
      <c r="EOX26" s="163"/>
      <c r="EOY26" s="163"/>
      <c r="EOZ26" s="163"/>
      <c r="EPA26" s="163"/>
      <c r="EPB26" s="163"/>
      <c r="EPC26" s="163"/>
      <c r="EPD26" s="163"/>
      <c r="EPE26" s="163"/>
      <c r="EPF26" s="163"/>
      <c r="EPG26" s="163"/>
      <c r="EPH26" s="163"/>
      <c r="EPI26" s="163"/>
      <c r="EPJ26" s="163"/>
      <c r="EPK26" s="163"/>
      <c r="EPL26" s="163"/>
      <c r="EPM26" s="163"/>
      <c r="EPN26" s="163"/>
      <c r="EPO26" s="163"/>
      <c r="EPP26" s="163"/>
      <c r="EPQ26" s="163"/>
      <c r="EPR26" s="163"/>
      <c r="EPS26" s="163"/>
      <c r="EPT26" s="163"/>
      <c r="EPU26" s="163"/>
      <c r="EPV26" s="163"/>
      <c r="EPW26" s="163"/>
      <c r="EPX26" s="163"/>
      <c r="EPY26" s="163"/>
      <c r="EPZ26" s="163"/>
      <c r="EQA26" s="163"/>
      <c r="EQB26" s="163"/>
      <c r="EQC26" s="163"/>
      <c r="EQD26" s="163"/>
      <c r="EQE26" s="163"/>
      <c r="EQF26" s="163"/>
      <c r="EQG26" s="163"/>
      <c r="EQH26" s="163"/>
      <c r="EQI26" s="163"/>
      <c r="EQJ26" s="163"/>
      <c r="EQK26" s="163"/>
      <c r="EQL26" s="163"/>
      <c r="EQM26" s="163"/>
      <c r="EQN26" s="163"/>
      <c r="EQO26" s="163"/>
      <c r="EQP26" s="163"/>
      <c r="EQQ26" s="163"/>
      <c r="EQR26" s="163"/>
      <c r="EQS26" s="163"/>
      <c r="EQT26" s="163"/>
      <c r="EQU26" s="163"/>
      <c r="EQV26" s="163"/>
      <c r="EQW26" s="163"/>
      <c r="EQX26" s="163"/>
      <c r="EQY26" s="163"/>
      <c r="EQZ26" s="163"/>
      <c r="ERA26" s="163"/>
      <c r="ERB26" s="163"/>
      <c r="ERC26" s="163"/>
      <c r="ERD26" s="163"/>
      <c r="ERE26" s="163"/>
      <c r="ERF26" s="163"/>
      <c r="ERG26" s="163"/>
      <c r="ERH26" s="163"/>
      <c r="ERI26" s="163"/>
      <c r="ERJ26" s="163"/>
      <c r="ERK26" s="163"/>
      <c r="ERL26" s="163"/>
      <c r="ERM26" s="163"/>
      <c r="ERN26" s="163"/>
      <c r="ERO26" s="163"/>
      <c r="ERP26" s="163"/>
      <c r="ERQ26" s="163"/>
      <c r="ERR26" s="163"/>
      <c r="ERS26" s="163"/>
      <c r="ERT26" s="163"/>
      <c r="ERU26" s="163"/>
      <c r="ERV26" s="163"/>
      <c r="ERW26" s="163"/>
      <c r="ERX26" s="163"/>
      <c r="ERY26" s="163"/>
      <c r="ERZ26" s="163"/>
      <c r="ESA26" s="163"/>
      <c r="ESB26" s="163"/>
      <c r="ESC26" s="163"/>
      <c r="ESD26" s="163"/>
      <c r="ESE26" s="163"/>
      <c r="ESF26" s="163"/>
      <c r="ESG26" s="163"/>
      <c r="ESH26" s="163"/>
      <c r="ESI26" s="163"/>
      <c r="ESJ26" s="163"/>
      <c r="ESK26" s="163"/>
      <c r="ESL26" s="163"/>
      <c r="ESM26" s="163"/>
      <c r="ESN26" s="163"/>
      <c r="ESO26" s="163"/>
      <c r="ESP26" s="163"/>
      <c r="ESQ26" s="163"/>
      <c r="ESR26" s="163"/>
      <c r="ESS26" s="163"/>
      <c r="EST26" s="163"/>
      <c r="ESU26" s="163"/>
      <c r="ESV26" s="163"/>
      <c r="ESW26" s="163"/>
      <c r="ESX26" s="163"/>
      <c r="ESY26" s="163"/>
      <c r="ESZ26" s="163"/>
      <c r="ETA26" s="163"/>
      <c r="ETB26" s="163"/>
      <c r="ETC26" s="163"/>
      <c r="ETD26" s="163"/>
      <c r="ETE26" s="163"/>
      <c r="ETF26" s="163"/>
      <c r="ETG26" s="163"/>
      <c r="ETH26" s="163"/>
      <c r="ETI26" s="163"/>
      <c r="ETJ26" s="163"/>
      <c r="ETK26" s="163"/>
      <c r="ETL26" s="163"/>
      <c r="ETM26" s="163"/>
      <c r="ETN26" s="163"/>
      <c r="ETO26" s="163"/>
      <c r="ETP26" s="163"/>
      <c r="ETQ26" s="163"/>
      <c r="ETR26" s="163"/>
      <c r="ETS26" s="163"/>
      <c r="ETT26" s="163"/>
      <c r="ETU26" s="163"/>
      <c r="ETV26" s="163"/>
      <c r="ETW26" s="163"/>
      <c r="ETX26" s="163"/>
      <c r="ETY26" s="163"/>
      <c r="ETZ26" s="163"/>
      <c r="EUA26" s="163"/>
      <c r="EUB26" s="163"/>
      <c r="EUC26" s="163"/>
      <c r="EUD26" s="163"/>
      <c r="EUE26" s="163"/>
      <c r="EUF26" s="163"/>
      <c r="EUG26" s="163"/>
      <c r="EUH26" s="163"/>
      <c r="EUI26" s="163"/>
      <c r="EUJ26" s="163"/>
      <c r="EUK26" s="163"/>
      <c r="EUL26" s="163"/>
      <c r="EUM26" s="163"/>
      <c r="EUN26" s="163"/>
      <c r="EUO26" s="163"/>
      <c r="EUP26" s="163"/>
      <c r="EUQ26" s="163"/>
      <c r="EUR26" s="163"/>
      <c r="EUS26" s="163"/>
      <c r="EUT26" s="163"/>
      <c r="EUU26" s="163"/>
      <c r="EUV26" s="163"/>
      <c r="EUW26" s="163"/>
      <c r="EUX26" s="163"/>
      <c r="EUY26" s="163"/>
      <c r="EUZ26" s="163"/>
      <c r="EVA26" s="163"/>
      <c r="EVB26" s="163"/>
      <c r="EVC26" s="163"/>
      <c r="EVD26" s="163"/>
      <c r="EVE26" s="163"/>
      <c r="EVF26" s="163"/>
      <c r="EVG26" s="163"/>
      <c r="EVH26" s="163"/>
      <c r="EVI26" s="163"/>
      <c r="EVJ26" s="163"/>
      <c r="EVK26" s="163"/>
      <c r="EVL26" s="163"/>
      <c r="EVM26" s="163"/>
      <c r="EVN26" s="163"/>
      <c r="EVO26" s="163"/>
      <c r="EVP26" s="163"/>
      <c r="EVQ26" s="163"/>
      <c r="EVR26" s="163"/>
      <c r="EVS26" s="163"/>
      <c r="EVT26" s="163"/>
      <c r="EVU26" s="163"/>
      <c r="EVV26" s="163"/>
      <c r="EVW26" s="163"/>
      <c r="EVX26" s="163"/>
      <c r="EVY26" s="163"/>
      <c r="EVZ26" s="163"/>
      <c r="EWA26" s="163"/>
      <c r="EWB26" s="163"/>
      <c r="EWC26" s="163"/>
      <c r="EWD26" s="163"/>
      <c r="EWE26" s="163"/>
      <c r="EWF26" s="163"/>
      <c r="EWG26" s="163"/>
      <c r="EWH26" s="163"/>
      <c r="EWI26" s="163"/>
      <c r="EWJ26" s="163"/>
      <c r="EWK26" s="163"/>
      <c r="EWL26" s="163"/>
      <c r="EWM26" s="163"/>
      <c r="EWN26" s="163"/>
      <c r="EWO26" s="163"/>
      <c r="EWP26" s="163"/>
      <c r="EWQ26" s="163"/>
      <c r="EWR26" s="163"/>
      <c r="EWS26" s="163"/>
      <c r="EWT26" s="163"/>
      <c r="EWU26" s="163"/>
      <c r="EWV26" s="163"/>
      <c r="EWW26" s="163"/>
      <c r="EWX26" s="163"/>
      <c r="EWY26" s="163"/>
      <c r="EWZ26" s="163"/>
      <c r="EXA26" s="163"/>
      <c r="EXB26" s="163"/>
      <c r="EXC26" s="163"/>
      <c r="EXD26" s="163"/>
      <c r="EXE26" s="163"/>
      <c r="EXF26" s="163"/>
      <c r="EXG26" s="163"/>
      <c r="EXH26" s="163"/>
      <c r="EXI26" s="163"/>
      <c r="EXJ26" s="163"/>
      <c r="EXK26" s="163"/>
      <c r="EXL26" s="163"/>
      <c r="EXM26" s="163"/>
      <c r="EXN26" s="163"/>
      <c r="EXO26" s="163"/>
      <c r="EXP26" s="163"/>
      <c r="EXQ26" s="163"/>
      <c r="EXR26" s="163"/>
      <c r="EXS26" s="163"/>
      <c r="EXT26" s="163"/>
      <c r="EXU26" s="163"/>
      <c r="EXV26" s="163"/>
      <c r="EXW26" s="163"/>
      <c r="EXX26" s="163"/>
      <c r="EXY26" s="163"/>
      <c r="EXZ26" s="163"/>
      <c r="EYA26" s="163"/>
      <c r="EYB26" s="163"/>
      <c r="EYC26" s="163"/>
      <c r="EYD26" s="163"/>
      <c r="EYE26" s="163"/>
      <c r="EYF26" s="163"/>
      <c r="EYG26" s="163"/>
      <c r="EYH26" s="163"/>
      <c r="EYI26" s="163"/>
      <c r="EYJ26" s="163"/>
      <c r="EYK26" s="163"/>
      <c r="EYL26" s="163"/>
      <c r="EYM26" s="163"/>
      <c r="EYN26" s="163"/>
      <c r="EYO26" s="163"/>
      <c r="EYP26" s="163"/>
      <c r="EYQ26" s="163"/>
      <c r="EYR26" s="163"/>
      <c r="EYS26" s="163"/>
      <c r="EYT26" s="163"/>
      <c r="EYU26" s="163"/>
      <c r="EYV26" s="163"/>
      <c r="EYW26" s="163"/>
      <c r="EYX26" s="163"/>
      <c r="EYY26" s="163"/>
      <c r="EYZ26" s="163"/>
      <c r="EZA26" s="163"/>
      <c r="EZB26" s="163"/>
      <c r="EZC26" s="163"/>
      <c r="EZD26" s="163"/>
      <c r="EZE26" s="163"/>
      <c r="EZF26" s="163"/>
      <c r="EZG26" s="163"/>
      <c r="EZH26" s="163"/>
      <c r="EZI26" s="163"/>
      <c r="EZJ26" s="163"/>
      <c r="EZK26" s="163"/>
      <c r="EZL26" s="163"/>
      <c r="EZM26" s="163"/>
      <c r="EZN26" s="163"/>
      <c r="EZO26" s="163"/>
      <c r="EZP26" s="163"/>
      <c r="EZQ26" s="163"/>
      <c r="EZR26" s="163"/>
      <c r="EZS26" s="163"/>
      <c r="EZT26" s="163"/>
      <c r="EZU26" s="163"/>
      <c r="EZV26" s="163"/>
      <c r="EZW26" s="163"/>
      <c r="EZX26" s="163"/>
      <c r="EZY26" s="163"/>
      <c r="EZZ26" s="163"/>
      <c r="FAA26" s="163"/>
      <c r="FAB26" s="163"/>
      <c r="FAC26" s="163"/>
      <c r="FAD26" s="163"/>
      <c r="FAE26" s="163"/>
      <c r="FAF26" s="163"/>
      <c r="FAG26" s="163"/>
      <c r="FAH26" s="163"/>
      <c r="FAI26" s="163"/>
      <c r="FAJ26" s="163"/>
      <c r="FAK26" s="163"/>
      <c r="FAL26" s="163"/>
      <c r="FAM26" s="163"/>
      <c r="FAN26" s="163"/>
      <c r="FAO26" s="163"/>
      <c r="FAP26" s="163"/>
      <c r="FAQ26" s="163"/>
      <c r="FAR26" s="163"/>
      <c r="FAS26" s="163"/>
      <c r="FAT26" s="163"/>
      <c r="FAU26" s="163"/>
      <c r="FAV26" s="163"/>
      <c r="FAW26" s="163"/>
      <c r="FAX26" s="163"/>
      <c r="FAY26" s="163"/>
      <c r="FAZ26" s="163"/>
      <c r="FBA26" s="163"/>
      <c r="FBB26" s="163"/>
      <c r="FBC26" s="163"/>
      <c r="FBD26" s="163"/>
      <c r="FBE26" s="163"/>
      <c r="FBF26" s="163"/>
      <c r="FBG26" s="163"/>
      <c r="FBH26" s="163"/>
      <c r="FBI26" s="163"/>
      <c r="FBJ26" s="163"/>
      <c r="FBK26" s="163"/>
      <c r="FBL26" s="163"/>
      <c r="FBM26" s="163"/>
      <c r="FBN26" s="163"/>
      <c r="FBO26" s="163"/>
      <c r="FBP26" s="163"/>
      <c r="FBQ26" s="163"/>
      <c r="FBR26" s="163"/>
      <c r="FBS26" s="163"/>
      <c r="FBT26" s="163"/>
      <c r="FBU26" s="163"/>
      <c r="FBV26" s="163"/>
      <c r="FBW26" s="163"/>
      <c r="FBX26" s="163"/>
      <c r="FBY26" s="163"/>
      <c r="FBZ26" s="163"/>
      <c r="FCA26" s="163"/>
      <c r="FCB26" s="163"/>
      <c r="FCC26" s="163"/>
      <c r="FCD26" s="163"/>
      <c r="FCE26" s="163"/>
      <c r="FCF26" s="163"/>
      <c r="FCG26" s="163"/>
      <c r="FCH26" s="163"/>
      <c r="FCI26" s="163"/>
      <c r="FCJ26" s="163"/>
      <c r="FCK26" s="163"/>
      <c r="FCL26" s="163"/>
      <c r="FCM26" s="163"/>
      <c r="FCN26" s="163"/>
      <c r="FCO26" s="163"/>
      <c r="FCP26" s="163"/>
      <c r="FCQ26" s="163"/>
      <c r="FCR26" s="163"/>
      <c r="FCS26" s="163"/>
      <c r="FCT26" s="163"/>
      <c r="FCU26" s="163"/>
      <c r="FCV26" s="163"/>
      <c r="FCW26" s="163"/>
      <c r="FCX26" s="163"/>
      <c r="FCY26" s="163"/>
      <c r="FCZ26" s="163"/>
      <c r="FDA26" s="163"/>
      <c r="FDB26" s="163"/>
      <c r="FDC26" s="163"/>
      <c r="FDD26" s="163"/>
      <c r="FDE26" s="163"/>
      <c r="FDF26" s="163"/>
      <c r="FDG26" s="163"/>
      <c r="FDH26" s="163"/>
      <c r="FDI26" s="163"/>
      <c r="FDJ26" s="163"/>
      <c r="FDK26" s="163"/>
      <c r="FDL26" s="163"/>
      <c r="FDM26" s="163"/>
      <c r="FDN26" s="163"/>
      <c r="FDO26" s="163"/>
      <c r="FDP26" s="163"/>
      <c r="FDQ26" s="163"/>
      <c r="FDR26" s="163"/>
      <c r="FDS26" s="163"/>
      <c r="FDT26" s="163"/>
      <c r="FDU26" s="163"/>
      <c r="FDV26" s="163"/>
      <c r="FDW26" s="163"/>
      <c r="FDX26" s="163"/>
      <c r="FDY26" s="163"/>
      <c r="FDZ26" s="163"/>
      <c r="FEA26" s="163"/>
      <c r="FEB26" s="163"/>
      <c r="FEC26" s="163"/>
      <c r="FED26" s="163"/>
      <c r="FEE26" s="163"/>
      <c r="FEF26" s="163"/>
      <c r="FEG26" s="163"/>
      <c r="FEH26" s="163"/>
      <c r="FEI26" s="163"/>
      <c r="FEJ26" s="163"/>
      <c r="FEK26" s="163"/>
      <c r="FEL26" s="163"/>
      <c r="FEM26" s="163"/>
      <c r="FEN26" s="163"/>
      <c r="FEO26" s="163"/>
      <c r="FEP26" s="163"/>
      <c r="FEQ26" s="163"/>
      <c r="FER26" s="163"/>
      <c r="FES26" s="163"/>
      <c r="FET26" s="163"/>
      <c r="FEU26" s="163"/>
      <c r="FEV26" s="163"/>
      <c r="FEW26" s="163"/>
      <c r="FEX26" s="163"/>
      <c r="FEY26" s="163"/>
      <c r="FEZ26" s="163"/>
      <c r="FFA26" s="163"/>
      <c r="FFB26" s="163"/>
      <c r="FFC26" s="163"/>
      <c r="FFD26" s="163"/>
      <c r="FFE26" s="163"/>
      <c r="FFF26" s="163"/>
      <c r="FFG26" s="163"/>
      <c r="FFH26" s="163"/>
      <c r="FFI26" s="163"/>
      <c r="FFJ26" s="163"/>
      <c r="FFK26" s="163"/>
      <c r="FFL26" s="163"/>
      <c r="FFM26" s="163"/>
      <c r="FFN26" s="163"/>
      <c r="FFO26" s="163"/>
      <c r="FFP26" s="163"/>
      <c r="FFQ26" s="163"/>
      <c r="FFR26" s="163"/>
      <c r="FFS26" s="163"/>
      <c r="FFT26" s="163"/>
      <c r="FFU26" s="163"/>
      <c r="FFV26" s="163"/>
      <c r="FFW26" s="163"/>
      <c r="FFX26" s="163"/>
      <c r="FFY26" s="163"/>
      <c r="FFZ26" s="163"/>
      <c r="FGA26" s="163"/>
      <c r="FGB26" s="163"/>
      <c r="FGC26" s="163"/>
      <c r="FGD26" s="163"/>
      <c r="FGE26" s="163"/>
      <c r="FGF26" s="163"/>
      <c r="FGG26" s="163"/>
      <c r="FGH26" s="163"/>
      <c r="FGI26" s="163"/>
      <c r="FGJ26" s="163"/>
      <c r="FGK26" s="163"/>
      <c r="FGL26" s="163"/>
      <c r="FGM26" s="163"/>
      <c r="FGN26" s="163"/>
      <c r="FGO26" s="163"/>
      <c r="FGP26" s="163"/>
      <c r="FGQ26" s="163"/>
      <c r="FGR26" s="163"/>
      <c r="FGS26" s="163"/>
      <c r="FGT26" s="163"/>
      <c r="FGU26" s="163"/>
      <c r="FGV26" s="163"/>
      <c r="FGW26" s="163"/>
      <c r="FGX26" s="163"/>
      <c r="FGY26" s="163"/>
      <c r="FGZ26" s="163"/>
      <c r="FHA26" s="163"/>
      <c r="FHB26" s="163"/>
      <c r="FHC26" s="163"/>
      <c r="FHD26" s="163"/>
      <c r="FHE26" s="163"/>
      <c r="FHF26" s="163"/>
      <c r="FHG26" s="163"/>
      <c r="FHH26" s="163"/>
      <c r="FHI26" s="163"/>
      <c r="FHJ26" s="163"/>
      <c r="FHK26" s="163"/>
      <c r="FHL26" s="163"/>
      <c r="FHM26" s="163"/>
      <c r="FHN26" s="163"/>
      <c r="FHO26" s="163"/>
      <c r="FHP26" s="163"/>
      <c r="FHQ26" s="163"/>
      <c r="FHR26" s="163"/>
      <c r="FHS26" s="163"/>
      <c r="FHT26" s="163"/>
      <c r="FHU26" s="163"/>
      <c r="FHV26" s="163"/>
      <c r="FHW26" s="163"/>
      <c r="FHX26" s="163"/>
      <c r="FHY26" s="163"/>
      <c r="FHZ26" s="163"/>
      <c r="FIA26" s="163"/>
      <c r="FIB26" s="163"/>
      <c r="FIC26" s="163"/>
      <c r="FID26" s="163"/>
      <c r="FIE26" s="163"/>
      <c r="FIF26" s="163"/>
      <c r="FIG26" s="163"/>
      <c r="FIH26" s="163"/>
      <c r="FII26" s="163"/>
      <c r="FIJ26" s="163"/>
      <c r="FIK26" s="163"/>
      <c r="FIL26" s="163"/>
      <c r="FIM26" s="163"/>
      <c r="FIN26" s="163"/>
      <c r="FIO26" s="163"/>
      <c r="FIP26" s="163"/>
      <c r="FIQ26" s="163"/>
      <c r="FIR26" s="163"/>
      <c r="FIS26" s="163"/>
      <c r="FIT26" s="163"/>
      <c r="FIU26" s="163"/>
      <c r="FIV26" s="163"/>
      <c r="FIW26" s="163"/>
      <c r="FIX26" s="163"/>
      <c r="FIY26" s="163"/>
      <c r="FIZ26" s="163"/>
      <c r="FJA26" s="163"/>
      <c r="FJB26" s="163"/>
      <c r="FJC26" s="163"/>
      <c r="FJD26" s="163"/>
      <c r="FJE26" s="163"/>
      <c r="FJF26" s="163"/>
      <c r="FJG26" s="163"/>
      <c r="FJH26" s="163"/>
      <c r="FJI26" s="163"/>
      <c r="FJJ26" s="163"/>
      <c r="FJK26" s="163"/>
      <c r="FJL26" s="163"/>
      <c r="FJM26" s="163"/>
      <c r="FJN26" s="163"/>
      <c r="FJO26" s="163"/>
      <c r="FJP26" s="163"/>
      <c r="FJQ26" s="163"/>
      <c r="FJR26" s="163"/>
      <c r="FJS26" s="163"/>
      <c r="FJT26" s="163"/>
      <c r="FJU26" s="163"/>
      <c r="FJV26" s="163"/>
      <c r="FJW26" s="163"/>
      <c r="FJX26" s="163"/>
      <c r="FJY26" s="163"/>
      <c r="FJZ26" s="163"/>
      <c r="FKA26" s="163"/>
      <c r="FKB26" s="163"/>
      <c r="FKC26" s="163"/>
      <c r="FKD26" s="163"/>
      <c r="FKE26" s="163"/>
      <c r="FKF26" s="163"/>
      <c r="FKG26" s="163"/>
      <c r="FKH26" s="163"/>
      <c r="FKI26" s="163"/>
      <c r="FKJ26" s="163"/>
      <c r="FKK26" s="163"/>
      <c r="FKL26" s="163"/>
      <c r="FKM26" s="163"/>
      <c r="FKN26" s="163"/>
      <c r="FKO26" s="163"/>
      <c r="FKP26" s="163"/>
      <c r="FKQ26" s="163"/>
      <c r="FKR26" s="163"/>
      <c r="FKS26" s="163"/>
      <c r="FKT26" s="163"/>
      <c r="FKU26" s="163"/>
      <c r="FKV26" s="163"/>
      <c r="FKW26" s="163"/>
      <c r="FKX26" s="163"/>
      <c r="FKY26" s="163"/>
      <c r="FKZ26" s="163"/>
      <c r="FLA26" s="163"/>
      <c r="FLB26" s="163"/>
      <c r="FLC26" s="163"/>
      <c r="FLD26" s="163"/>
      <c r="FLE26" s="163"/>
      <c r="FLF26" s="163"/>
      <c r="FLG26" s="163"/>
      <c r="FLH26" s="163"/>
      <c r="FLI26" s="163"/>
      <c r="FLJ26" s="163"/>
      <c r="FLK26" s="163"/>
      <c r="FLL26" s="163"/>
      <c r="FLM26" s="163"/>
      <c r="FLN26" s="163"/>
      <c r="FLO26" s="163"/>
      <c r="FLP26" s="163"/>
      <c r="FLQ26" s="163"/>
      <c r="FLR26" s="163"/>
      <c r="FLS26" s="163"/>
      <c r="FLT26" s="163"/>
      <c r="FLU26" s="163"/>
      <c r="FLV26" s="163"/>
      <c r="FLW26" s="163"/>
      <c r="FLX26" s="163"/>
      <c r="FLY26" s="163"/>
      <c r="FLZ26" s="163"/>
      <c r="FMA26" s="163"/>
      <c r="FMB26" s="163"/>
      <c r="FMC26" s="163"/>
      <c r="FMD26" s="163"/>
      <c r="FME26" s="163"/>
      <c r="FMF26" s="163"/>
      <c r="FMG26" s="163"/>
      <c r="FMH26" s="163"/>
      <c r="FMI26" s="163"/>
      <c r="FMJ26" s="163"/>
      <c r="FMK26" s="163"/>
      <c r="FML26" s="163"/>
      <c r="FMM26" s="163"/>
      <c r="FMN26" s="163"/>
      <c r="FMO26" s="163"/>
      <c r="FMP26" s="163"/>
      <c r="FMQ26" s="163"/>
      <c r="FMR26" s="163"/>
      <c r="FMS26" s="163"/>
      <c r="FMT26" s="163"/>
      <c r="FMU26" s="163"/>
      <c r="FMV26" s="163"/>
      <c r="FMW26" s="163"/>
      <c r="FMX26" s="163"/>
      <c r="FMY26" s="163"/>
      <c r="FMZ26" s="163"/>
      <c r="FNA26" s="163"/>
      <c r="FNB26" s="163"/>
      <c r="FNC26" s="163"/>
      <c r="FND26" s="163"/>
      <c r="FNE26" s="163"/>
      <c r="FNF26" s="163"/>
      <c r="FNG26" s="163"/>
      <c r="FNH26" s="163"/>
      <c r="FNI26" s="163"/>
      <c r="FNJ26" s="163"/>
      <c r="FNK26" s="163"/>
      <c r="FNL26" s="163"/>
      <c r="FNM26" s="163"/>
      <c r="FNN26" s="163"/>
      <c r="FNO26" s="163"/>
      <c r="FNP26" s="163"/>
      <c r="FNQ26" s="163"/>
      <c r="FNR26" s="163"/>
      <c r="FNS26" s="163"/>
      <c r="FNT26" s="163"/>
      <c r="FNU26" s="163"/>
      <c r="FNV26" s="163"/>
      <c r="FNW26" s="163"/>
      <c r="FNX26" s="163"/>
      <c r="FNY26" s="163"/>
      <c r="FNZ26" s="163"/>
      <c r="FOA26" s="163"/>
      <c r="FOB26" s="163"/>
      <c r="FOC26" s="163"/>
      <c r="FOD26" s="163"/>
      <c r="FOE26" s="163"/>
      <c r="FOF26" s="163"/>
      <c r="FOG26" s="163"/>
      <c r="FOH26" s="163"/>
      <c r="FOI26" s="163"/>
      <c r="FOJ26" s="163"/>
      <c r="FOK26" s="163"/>
      <c r="FOL26" s="163"/>
      <c r="FOM26" s="163"/>
      <c r="FON26" s="163"/>
      <c r="FOO26" s="163"/>
      <c r="FOP26" s="163"/>
      <c r="FOQ26" s="163"/>
      <c r="FOR26" s="163"/>
      <c r="FOS26" s="163"/>
      <c r="FOT26" s="163"/>
      <c r="FOU26" s="163"/>
      <c r="FOV26" s="163"/>
      <c r="FOW26" s="163"/>
      <c r="FOX26" s="163"/>
      <c r="FOY26" s="163"/>
      <c r="FOZ26" s="163"/>
      <c r="FPA26" s="163"/>
      <c r="FPB26" s="163"/>
      <c r="FPC26" s="163"/>
      <c r="FPD26" s="163"/>
      <c r="FPE26" s="163"/>
      <c r="FPF26" s="163"/>
      <c r="FPG26" s="163"/>
      <c r="FPH26" s="163"/>
      <c r="FPI26" s="163"/>
      <c r="FPJ26" s="163"/>
      <c r="FPK26" s="163"/>
      <c r="FPL26" s="163"/>
      <c r="FPM26" s="163"/>
      <c r="FPN26" s="163"/>
      <c r="FPO26" s="163"/>
      <c r="FPP26" s="163"/>
      <c r="FPQ26" s="163"/>
      <c r="FPR26" s="163"/>
      <c r="FPS26" s="163"/>
      <c r="FPT26" s="163"/>
      <c r="FPU26" s="163"/>
      <c r="FPV26" s="163"/>
      <c r="FPW26" s="163"/>
      <c r="FPX26" s="163"/>
      <c r="FPY26" s="163"/>
      <c r="FPZ26" s="163"/>
      <c r="FQA26" s="163"/>
      <c r="FQB26" s="163"/>
      <c r="FQC26" s="163"/>
      <c r="FQD26" s="163"/>
      <c r="FQE26" s="163"/>
      <c r="FQF26" s="163"/>
      <c r="FQG26" s="163"/>
      <c r="FQH26" s="163"/>
      <c r="FQI26" s="163"/>
      <c r="FQJ26" s="163"/>
      <c r="FQK26" s="163"/>
      <c r="FQL26" s="163"/>
      <c r="FQM26" s="163"/>
      <c r="FQN26" s="163"/>
      <c r="FQO26" s="163"/>
      <c r="FQP26" s="163"/>
      <c r="FQQ26" s="163"/>
      <c r="FQR26" s="163"/>
      <c r="FQS26" s="163"/>
      <c r="FQT26" s="163"/>
      <c r="FQU26" s="163"/>
      <c r="FQV26" s="163"/>
      <c r="FQW26" s="163"/>
      <c r="FQX26" s="163"/>
      <c r="FQY26" s="163"/>
      <c r="FQZ26" s="163"/>
      <c r="FRA26" s="163"/>
      <c r="FRB26" s="163"/>
      <c r="FRC26" s="163"/>
      <c r="FRD26" s="163"/>
      <c r="FRE26" s="163"/>
      <c r="FRF26" s="163"/>
      <c r="FRG26" s="163"/>
      <c r="FRH26" s="163"/>
      <c r="FRI26" s="163"/>
      <c r="FRJ26" s="163"/>
      <c r="FRK26" s="163"/>
      <c r="FRL26" s="163"/>
      <c r="FRM26" s="163"/>
      <c r="FRN26" s="163"/>
      <c r="FRO26" s="163"/>
      <c r="FRP26" s="163"/>
      <c r="FRQ26" s="163"/>
      <c r="FRR26" s="163"/>
      <c r="FRS26" s="163"/>
      <c r="FRT26" s="163"/>
      <c r="FRU26" s="163"/>
      <c r="FRV26" s="163"/>
      <c r="FRW26" s="163"/>
      <c r="FRX26" s="163"/>
      <c r="FRY26" s="163"/>
      <c r="FRZ26" s="163"/>
      <c r="FSA26" s="163"/>
      <c r="FSB26" s="163"/>
      <c r="FSC26" s="163"/>
      <c r="FSD26" s="163"/>
      <c r="FSE26" s="163"/>
      <c r="FSF26" s="163"/>
      <c r="FSG26" s="163"/>
      <c r="FSH26" s="163"/>
      <c r="FSI26" s="163"/>
      <c r="FSJ26" s="163"/>
      <c r="FSK26" s="163"/>
      <c r="FSL26" s="163"/>
      <c r="FSM26" s="163"/>
      <c r="FSN26" s="163"/>
      <c r="FSO26" s="163"/>
      <c r="FSP26" s="163"/>
      <c r="FSQ26" s="163"/>
      <c r="FSR26" s="163"/>
      <c r="FSS26" s="163"/>
      <c r="FST26" s="163"/>
      <c r="FSU26" s="163"/>
      <c r="FSV26" s="163"/>
      <c r="FSW26" s="163"/>
      <c r="FSX26" s="163"/>
      <c r="FSY26" s="163"/>
      <c r="FSZ26" s="163"/>
      <c r="FTA26" s="163"/>
      <c r="FTB26" s="163"/>
      <c r="FTC26" s="163"/>
      <c r="FTD26" s="163"/>
      <c r="FTE26" s="163"/>
      <c r="FTF26" s="163"/>
      <c r="FTG26" s="163"/>
      <c r="FTH26" s="163"/>
      <c r="FTI26" s="163"/>
      <c r="FTJ26" s="163"/>
      <c r="FTK26" s="163"/>
      <c r="FTL26" s="163"/>
      <c r="FTM26" s="163"/>
      <c r="FTN26" s="163"/>
      <c r="FTO26" s="163"/>
      <c r="FTP26" s="163"/>
      <c r="FTQ26" s="163"/>
      <c r="FTR26" s="163"/>
      <c r="FTS26" s="163"/>
      <c r="FTT26" s="163"/>
      <c r="FTU26" s="163"/>
      <c r="FTV26" s="163"/>
      <c r="FTW26" s="163"/>
      <c r="FTX26" s="163"/>
      <c r="FTY26" s="163"/>
      <c r="FTZ26" s="163"/>
      <c r="FUA26" s="163"/>
      <c r="FUB26" s="163"/>
      <c r="FUC26" s="163"/>
      <c r="FUD26" s="163"/>
      <c r="FUE26" s="163"/>
      <c r="FUF26" s="163"/>
      <c r="FUG26" s="163"/>
      <c r="FUH26" s="163"/>
      <c r="FUI26" s="163"/>
      <c r="FUJ26" s="163"/>
      <c r="FUK26" s="163"/>
      <c r="FUL26" s="163"/>
      <c r="FUM26" s="163"/>
      <c r="FUN26" s="163"/>
      <c r="FUO26" s="163"/>
      <c r="FUP26" s="163"/>
      <c r="FUQ26" s="163"/>
      <c r="FUR26" s="163"/>
      <c r="FUS26" s="163"/>
      <c r="FUT26" s="163"/>
      <c r="FUU26" s="163"/>
      <c r="FUV26" s="163"/>
      <c r="FUW26" s="163"/>
      <c r="FUX26" s="163"/>
      <c r="FUY26" s="163"/>
      <c r="FUZ26" s="163"/>
      <c r="FVA26" s="163"/>
      <c r="FVB26" s="163"/>
      <c r="FVC26" s="163"/>
      <c r="FVD26" s="163"/>
      <c r="FVE26" s="163"/>
      <c r="FVF26" s="163"/>
      <c r="FVG26" s="163"/>
      <c r="FVH26" s="163"/>
      <c r="FVI26" s="163"/>
      <c r="FVJ26" s="163"/>
      <c r="FVK26" s="163"/>
      <c r="FVL26" s="163"/>
      <c r="FVM26" s="163"/>
      <c r="FVN26" s="163"/>
      <c r="FVO26" s="163"/>
      <c r="FVP26" s="163"/>
      <c r="FVQ26" s="163"/>
      <c r="FVR26" s="163"/>
      <c r="FVS26" s="163"/>
      <c r="FVT26" s="163"/>
      <c r="FVU26" s="163"/>
      <c r="FVV26" s="163"/>
      <c r="FVW26" s="163"/>
      <c r="FVX26" s="163"/>
      <c r="FVY26" s="163"/>
      <c r="FVZ26" s="163"/>
      <c r="FWA26" s="163"/>
      <c r="FWB26" s="163"/>
      <c r="FWC26" s="163"/>
      <c r="FWD26" s="163"/>
      <c r="FWE26" s="163"/>
      <c r="FWF26" s="163"/>
      <c r="FWG26" s="163"/>
      <c r="FWH26" s="163"/>
      <c r="FWI26" s="163"/>
      <c r="FWJ26" s="163"/>
      <c r="FWK26" s="163"/>
      <c r="FWL26" s="163"/>
      <c r="FWM26" s="163"/>
      <c r="FWN26" s="163"/>
      <c r="FWO26" s="163"/>
      <c r="FWP26" s="163"/>
      <c r="FWQ26" s="163"/>
      <c r="FWR26" s="163"/>
      <c r="FWS26" s="163"/>
      <c r="FWT26" s="163"/>
      <c r="FWU26" s="163"/>
      <c r="FWV26" s="163"/>
      <c r="FWW26" s="163"/>
      <c r="FWX26" s="163"/>
      <c r="FWY26" s="163"/>
      <c r="FWZ26" s="163"/>
      <c r="FXA26" s="163"/>
      <c r="FXB26" s="163"/>
      <c r="FXC26" s="163"/>
      <c r="FXD26" s="163"/>
      <c r="FXE26" s="163"/>
      <c r="FXF26" s="163"/>
      <c r="FXG26" s="163"/>
      <c r="FXH26" s="163"/>
      <c r="FXI26" s="163"/>
      <c r="FXJ26" s="163"/>
      <c r="FXK26" s="163"/>
      <c r="FXL26" s="163"/>
      <c r="FXM26" s="163"/>
      <c r="FXN26" s="163"/>
      <c r="FXO26" s="163"/>
      <c r="FXP26" s="163"/>
      <c r="FXQ26" s="163"/>
      <c r="FXR26" s="163"/>
      <c r="FXS26" s="163"/>
      <c r="FXT26" s="163"/>
      <c r="FXU26" s="163"/>
      <c r="FXV26" s="163"/>
      <c r="FXW26" s="163"/>
      <c r="FXX26" s="163"/>
      <c r="FXY26" s="163"/>
      <c r="FXZ26" s="163"/>
      <c r="FYA26" s="163"/>
      <c r="FYB26" s="163"/>
      <c r="FYC26" s="163"/>
      <c r="FYD26" s="163"/>
      <c r="FYE26" s="163"/>
      <c r="FYF26" s="163"/>
      <c r="FYG26" s="163"/>
      <c r="FYH26" s="163"/>
      <c r="FYI26" s="163"/>
      <c r="FYJ26" s="163"/>
      <c r="FYK26" s="163"/>
      <c r="FYL26" s="163"/>
      <c r="FYM26" s="163"/>
      <c r="FYN26" s="163"/>
      <c r="FYO26" s="163"/>
      <c r="FYP26" s="163"/>
      <c r="FYQ26" s="163"/>
      <c r="FYR26" s="163"/>
      <c r="FYS26" s="163"/>
      <c r="FYT26" s="163"/>
      <c r="FYU26" s="163"/>
      <c r="FYV26" s="163"/>
      <c r="FYW26" s="163"/>
      <c r="FYX26" s="163"/>
      <c r="FYY26" s="163"/>
      <c r="FYZ26" s="163"/>
      <c r="FZA26" s="163"/>
      <c r="FZB26" s="163"/>
      <c r="FZC26" s="163"/>
      <c r="FZD26" s="163"/>
      <c r="FZE26" s="163"/>
      <c r="FZF26" s="163"/>
      <c r="FZG26" s="163"/>
      <c r="FZH26" s="163"/>
      <c r="FZI26" s="163"/>
      <c r="FZJ26" s="163"/>
      <c r="FZK26" s="163"/>
      <c r="FZL26" s="163"/>
      <c r="FZM26" s="163"/>
      <c r="FZN26" s="163"/>
      <c r="FZO26" s="163"/>
      <c r="FZP26" s="163"/>
      <c r="FZQ26" s="163"/>
      <c r="FZR26" s="163"/>
      <c r="FZS26" s="163"/>
      <c r="FZT26" s="163"/>
      <c r="FZU26" s="163"/>
      <c r="FZV26" s="163"/>
      <c r="FZW26" s="163"/>
      <c r="FZX26" s="163"/>
      <c r="FZY26" s="163"/>
      <c r="FZZ26" s="163"/>
      <c r="GAA26" s="163"/>
      <c r="GAB26" s="163"/>
      <c r="GAC26" s="163"/>
      <c r="GAD26" s="163"/>
      <c r="GAE26" s="163"/>
      <c r="GAF26" s="163"/>
      <c r="GAG26" s="163"/>
      <c r="GAH26" s="163"/>
      <c r="GAI26" s="163"/>
      <c r="GAJ26" s="163"/>
      <c r="GAK26" s="163"/>
      <c r="GAL26" s="163"/>
      <c r="GAM26" s="163"/>
      <c r="GAN26" s="163"/>
      <c r="GAO26" s="163"/>
      <c r="GAP26" s="163"/>
      <c r="GAQ26" s="163"/>
      <c r="GAR26" s="163"/>
      <c r="GAS26" s="163"/>
      <c r="GAT26" s="163"/>
      <c r="GAU26" s="163"/>
      <c r="GAV26" s="163"/>
      <c r="GAW26" s="163"/>
      <c r="GAX26" s="163"/>
      <c r="GAY26" s="163"/>
      <c r="GAZ26" s="163"/>
      <c r="GBA26" s="163"/>
      <c r="GBB26" s="163"/>
      <c r="GBC26" s="163"/>
      <c r="GBD26" s="163"/>
      <c r="GBE26" s="163"/>
      <c r="GBF26" s="163"/>
      <c r="GBG26" s="163"/>
      <c r="GBH26" s="163"/>
      <c r="GBI26" s="163"/>
      <c r="GBJ26" s="163"/>
      <c r="GBK26" s="163"/>
      <c r="GBL26" s="163"/>
      <c r="GBM26" s="163"/>
      <c r="GBN26" s="163"/>
      <c r="GBO26" s="163"/>
      <c r="GBP26" s="163"/>
      <c r="GBQ26" s="163"/>
      <c r="GBR26" s="163"/>
      <c r="GBS26" s="163"/>
      <c r="GBT26" s="163"/>
      <c r="GBU26" s="163"/>
      <c r="GBV26" s="163"/>
      <c r="GBW26" s="163"/>
      <c r="GBX26" s="163"/>
      <c r="GBY26" s="163"/>
      <c r="GBZ26" s="163"/>
      <c r="GCA26" s="163"/>
      <c r="GCB26" s="163"/>
      <c r="GCC26" s="163"/>
      <c r="GCD26" s="163"/>
      <c r="GCE26" s="163"/>
      <c r="GCF26" s="163"/>
      <c r="GCG26" s="163"/>
      <c r="GCH26" s="163"/>
      <c r="GCI26" s="163"/>
      <c r="GCJ26" s="163"/>
      <c r="GCK26" s="163"/>
      <c r="GCL26" s="163"/>
      <c r="GCM26" s="163"/>
      <c r="GCN26" s="163"/>
      <c r="GCO26" s="163"/>
      <c r="GCP26" s="163"/>
      <c r="GCQ26" s="163"/>
      <c r="GCR26" s="163"/>
      <c r="GCS26" s="163"/>
      <c r="GCT26" s="163"/>
      <c r="GCU26" s="163"/>
      <c r="GCV26" s="163"/>
      <c r="GCW26" s="163"/>
      <c r="GCX26" s="163"/>
      <c r="GCY26" s="163"/>
      <c r="GCZ26" s="163"/>
      <c r="GDA26" s="163"/>
      <c r="GDB26" s="163"/>
      <c r="GDC26" s="163"/>
      <c r="GDD26" s="163"/>
      <c r="GDE26" s="163"/>
      <c r="GDF26" s="163"/>
      <c r="GDG26" s="163"/>
      <c r="GDH26" s="163"/>
      <c r="GDI26" s="163"/>
      <c r="GDJ26" s="163"/>
      <c r="GDK26" s="163"/>
      <c r="GDL26" s="163"/>
      <c r="GDM26" s="163"/>
      <c r="GDN26" s="163"/>
      <c r="GDO26" s="163"/>
      <c r="GDP26" s="163"/>
      <c r="GDQ26" s="163"/>
      <c r="GDR26" s="163"/>
      <c r="GDS26" s="163"/>
      <c r="GDT26" s="163"/>
      <c r="GDU26" s="163"/>
      <c r="GDV26" s="163"/>
      <c r="GDW26" s="163"/>
      <c r="GDX26" s="163"/>
      <c r="GDY26" s="163"/>
      <c r="GDZ26" s="163"/>
      <c r="GEA26" s="163"/>
      <c r="GEB26" s="163"/>
      <c r="GEC26" s="163"/>
      <c r="GED26" s="163"/>
      <c r="GEE26" s="163"/>
      <c r="GEF26" s="163"/>
      <c r="GEG26" s="163"/>
      <c r="GEH26" s="163"/>
      <c r="GEI26" s="163"/>
      <c r="GEJ26" s="163"/>
      <c r="GEK26" s="163"/>
      <c r="GEL26" s="163"/>
      <c r="GEM26" s="163"/>
      <c r="GEN26" s="163"/>
      <c r="GEO26" s="163"/>
      <c r="GEP26" s="163"/>
      <c r="GEQ26" s="163"/>
      <c r="GER26" s="163"/>
      <c r="GES26" s="163"/>
      <c r="GET26" s="163"/>
      <c r="GEU26" s="163"/>
      <c r="GEV26" s="163"/>
      <c r="GEW26" s="163"/>
      <c r="GEX26" s="163"/>
      <c r="GEY26" s="163"/>
      <c r="GEZ26" s="163"/>
      <c r="GFA26" s="163"/>
      <c r="GFB26" s="163"/>
      <c r="GFC26" s="163"/>
      <c r="GFD26" s="163"/>
      <c r="GFE26" s="163"/>
      <c r="GFF26" s="163"/>
      <c r="GFG26" s="163"/>
      <c r="GFH26" s="163"/>
      <c r="GFI26" s="163"/>
      <c r="GFJ26" s="163"/>
      <c r="GFK26" s="163"/>
      <c r="GFL26" s="163"/>
      <c r="GFM26" s="163"/>
      <c r="GFN26" s="163"/>
      <c r="GFO26" s="163"/>
      <c r="GFP26" s="163"/>
      <c r="GFQ26" s="163"/>
      <c r="GFR26" s="163"/>
      <c r="GFS26" s="163"/>
      <c r="GFT26" s="163"/>
      <c r="GFU26" s="163"/>
      <c r="GFV26" s="163"/>
      <c r="GFW26" s="163"/>
      <c r="GFX26" s="163"/>
      <c r="GFY26" s="163"/>
      <c r="GFZ26" s="163"/>
      <c r="GGA26" s="163"/>
      <c r="GGB26" s="163"/>
      <c r="GGC26" s="163"/>
      <c r="GGD26" s="163"/>
      <c r="GGE26" s="163"/>
      <c r="GGF26" s="163"/>
      <c r="GGG26" s="163"/>
      <c r="GGH26" s="163"/>
      <c r="GGI26" s="163"/>
      <c r="GGJ26" s="163"/>
      <c r="GGK26" s="163"/>
      <c r="GGL26" s="163"/>
      <c r="GGM26" s="163"/>
      <c r="GGN26" s="163"/>
      <c r="GGO26" s="163"/>
      <c r="GGP26" s="163"/>
      <c r="GGQ26" s="163"/>
      <c r="GGR26" s="163"/>
      <c r="GGS26" s="163"/>
      <c r="GGT26" s="163"/>
      <c r="GGU26" s="163"/>
      <c r="GGV26" s="163"/>
      <c r="GGW26" s="163"/>
      <c r="GGX26" s="163"/>
      <c r="GGY26" s="163"/>
      <c r="GGZ26" s="163"/>
      <c r="GHA26" s="163"/>
      <c r="GHB26" s="163"/>
      <c r="GHC26" s="163"/>
      <c r="GHD26" s="163"/>
      <c r="GHE26" s="163"/>
      <c r="GHF26" s="163"/>
      <c r="GHG26" s="163"/>
      <c r="GHH26" s="163"/>
      <c r="GHI26" s="163"/>
      <c r="GHJ26" s="163"/>
      <c r="GHK26" s="163"/>
      <c r="GHL26" s="163"/>
      <c r="GHM26" s="163"/>
      <c r="GHN26" s="163"/>
      <c r="GHO26" s="163"/>
      <c r="GHP26" s="163"/>
      <c r="GHQ26" s="163"/>
      <c r="GHR26" s="163"/>
      <c r="GHS26" s="163"/>
      <c r="GHT26" s="163"/>
      <c r="GHU26" s="163"/>
      <c r="GHV26" s="163"/>
      <c r="GHW26" s="163"/>
      <c r="GHX26" s="163"/>
      <c r="GHY26" s="163"/>
      <c r="GHZ26" s="163"/>
      <c r="GIA26" s="163"/>
      <c r="GIB26" s="163"/>
      <c r="GIC26" s="163"/>
      <c r="GID26" s="163"/>
      <c r="GIE26" s="163"/>
      <c r="GIF26" s="163"/>
      <c r="GIG26" s="163"/>
      <c r="GIH26" s="163"/>
      <c r="GII26" s="163"/>
      <c r="GIJ26" s="163"/>
      <c r="GIK26" s="163"/>
      <c r="GIL26" s="163"/>
      <c r="GIM26" s="163"/>
      <c r="GIN26" s="163"/>
      <c r="GIO26" s="163"/>
      <c r="GIP26" s="163"/>
      <c r="GIQ26" s="163"/>
      <c r="GIR26" s="163"/>
      <c r="GIS26" s="163"/>
      <c r="GIT26" s="163"/>
      <c r="GIU26" s="163"/>
      <c r="GIV26" s="163"/>
      <c r="GIW26" s="163"/>
      <c r="GIX26" s="163"/>
      <c r="GIY26" s="163"/>
      <c r="GIZ26" s="163"/>
      <c r="GJA26" s="163"/>
      <c r="GJB26" s="163"/>
      <c r="GJC26" s="163"/>
      <c r="GJD26" s="163"/>
      <c r="GJE26" s="163"/>
      <c r="GJF26" s="163"/>
      <c r="GJG26" s="163"/>
      <c r="GJH26" s="163"/>
      <c r="GJI26" s="163"/>
      <c r="GJJ26" s="163"/>
      <c r="GJK26" s="163"/>
      <c r="GJL26" s="163"/>
      <c r="GJM26" s="163"/>
      <c r="GJN26" s="163"/>
      <c r="GJO26" s="163"/>
      <c r="GJP26" s="163"/>
      <c r="GJQ26" s="163"/>
      <c r="GJR26" s="163"/>
      <c r="GJS26" s="163"/>
      <c r="GJT26" s="163"/>
      <c r="GJU26" s="163"/>
      <c r="GJV26" s="163"/>
      <c r="GJW26" s="163"/>
      <c r="GJX26" s="163"/>
      <c r="GJY26" s="163"/>
      <c r="GJZ26" s="163"/>
      <c r="GKA26" s="163"/>
      <c r="GKB26" s="163"/>
      <c r="GKC26" s="163"/>
      <c r="GKD26" s="163"/>
      <c r="GKE26" s="163"/>
      <c r="GKF26" s="163"/>
      <c r="GKG26" s="163"/>
      <c r="GKH26" s="163"/>
      <c r="GKI26" s="163"/>
      <c r="GKJ26" s="163"/>
      <c r="GKK26" s="163"/>
      <c r="GKL26" s="163"/>
      <c r="GKM26" s="163"/>
      <c r="GKN26" s="163"/>
      <c r="GKO26" s="163"/>
      <c r="GKP26" s="163"/>
      <c r="GKQ26" s="163"/>
      <c r="GKR26" s="163"/>
      <c r="GKS26" s="163"/>
      <c r="GKT26" s="163"/>
      <c r="GKU26" s="163"/>
      <c r="GKV26" s="163"/>
      <c r="GKW26" s="163"/>
      <c r="GKX26" s="163"/>
      <c r="GKY26" s="163"/>
      <c r="GKZ26" s="163"/>
      <c r="GLA26" s="163"/>
      <c r="GLB26" s="163"/>
      <c r="GLC26" s="163"/>
      <c r="GLD26" s="163"/>
      <c r="GLE26" s="163"/>
      <c r="GLF26" s="163"/>
      <c r="GLG26" s="163"/>
      <c r="GLH26" s="163"/>
      <c r="GLI26" s="163"/>
      <c r="GLJ26" s="163"/>
      <c r="GLK26" s="163"/>
      <c r="GLL26" s="163"/>
      <c r="GLM26" s="163"/>
      <c r="GLN26" s="163"/>
      <c r="GLO26" s="163"/>
      <c r="GLP26" s="163"/>
      <c r="GLQ26" s="163"/>
      <c r="GLR26" s="163"/>
      <c r="GLS26" s="163"/>
      <c r="GLT26" s="163"/>
      <c r="GLU26" s="163"/>
      <c r="GLV26" s="163"/>
      <c r="GLW26" s="163"/>
      <c r="GLX26" s="163"/>
      <c r="GLY26" s="163"/>
      <c r="GLZ26" s="163"/>
      <c r="GMA26" s="163"/>
      <c r="GMB26" s="163"/>
      <c r="GMC26" s="163"/>
      <c r="GMD26" s="163"/>
      <c r="GME26" s="163"/>
      <c r="GMF26" s="163"/>
      <c r="GMG26" s="163"/>
      <c r="GMH26" s="163"/>
      <c r="GMI26" s="163"/>
      <c r="GMJ26" s="163"/>
      <c r="GMK26" s="163"/>
      <c r="GML26" s="163"/>
      <c r="GMM26" s="163"/>
      <c r="GMN26" s="163"/>
      <c r="GMO26" s="163"/>
      <c r="GMP26" s="163"/>
      <c r="GMQ26" s="163"/>
      <c r="GMR26" s="163"/>
      <c r="GMS26" s="163"/>
      <c r="GMT26" s="163"/>
      <c r="GMU26" s="163"/>
      <c r="GMV26" s="163"/>
      <c r="GMW26" s="163"/>
      <c r="GMX26" s="163"/>
      <c r="GMY26" s="163"/>
      <c r="GMZ26" s="163"/>
      <c r="GNA26" s="163"/>
      <c r="GNB26" s="163"/>
      <c r="GNC26" s="163"/>
      <c r="GND26" s="163"/>
      <c r="GNE26" s="163"/>
      <c r="GNF26" s="163"/>
      <c r="GNG26" s="163"/>
      <c r="GNH26" s="163"/>
      <c r="GNI26" s="163"/>
      <c r="GNJ26" s="163"/>
      <c r="GNK26" s="163"/>
      <c r="GNL26" s="163"/>
      <c r="GNM26" s="163"/>
      <c r="GNN26" s="163"/>
      <c r="GNO26" s="163"/>
      <c r="GNP26" s="163"/>
      <c r="GNQ26" s="163"/>
      <c r="GNR26" s="163"/>
      <c r="GNS26" s="163"/>
      <c r="GNT26" s="163"/>
      <c r="GNU26" s="163"/>
      <c r="GNV26" s="163"/>
      <c r="GNW26" s="163"/>
      <c r="GNX26" s="163"/>
      <c r="GNY26" s="163"/>
      <c r="GNZ26" s="163"/>
      <c r="GOA26" s="163"/>
      <c r="GOB26" s="163"/>
      <c r="GOC26" s="163"/>
      <c r="GOD26" s="163"/>
      <c r="GOE26" s="163"/>
      <c r="GOF26" s="163"/>
      <c r="GOG26" s="163"/>
      <c r="GOH26" s="163"/>
      <c r="GOI26" s="163"/>
      <c r="GOJ26" s="163"/>
      <c r="GOK26" s="163"/>
      <c r="GOL26" s="163"/>
      <c r="GOM26" s="163"/>
      <c r="GON26" s="163"/>
      <c r="GOO26" s="163"/>
      <c r="GOP26" s="163"/>
      <c r="GOQ26" s="163"/>
      <c r="GOR26" s="163"/>
      <c r="GOS26" s="163"/>
      <c r="GOT26" s="163"/>
      <c r="GOU26" s="163"/>
      <c r="GOV26" s="163"/>
      <c r="GOW26" s="163"/>
      <c r="GOX26" s="163"/>
      <c r="GOY26" s="163"/>
      <c r="GOZ26" s="163"/>
      <c r="GPA26" s="163"/>
      <c r="GPB26" s="163"/>
      <c r="GPC26" s="163"/>
      <c r="GPD26" s="163"/>
      <c r="GPE26" s="163"/>
      <c r="GPF26" s="163"/>
      <c r="GPG26" s="163"/>
      <c r="GPH26" s="163"/>
      <c r="GPI26" s="163"/>
      <c r="GPJ26" s="163"/>
      <c r="GPK26" s="163"/>
      <c r="GPL26" s="163"/>
      <c r="GPM26" s="163"/>
      <c r="GPN26" s="163"/>
      <c r="GPO26" s="163"/>
      <c r="GPP26" s="163"/>
      <c r="GPQ26" s="163"/>
      <c r="GPR26" s="163"/>
      <c r="GPS26" s="163"/>
      <c r="GPT26" s="163"/>
      <c r="GPU26" s="163"/>
      <c r="GPV26" s="163"/>
      <c r="GPW26" s="163"/>
      <c r="GPX26" s="163"/>
      <c r="GPY26" s="163"/>
      <c r="GPZ26" s="163"/>
      <c r="GQA26" s="163"/>
      <c r="GQB26" s="163"/>
      <c r="GQC26" s="163"/>
      <c r="GQD26" s="163"/>
      <c r="GQE26" s="163"/>
      <c r="GQF26" s="163"/>
      <c r="GQG26" s="163"/>
      <c r="GQH26" s="163"/>
      <c r="GQI26" s="163"/>
      <c r="GQJ26" s="163"/>
      <c r="GQK26" s="163"/>
      <c r="GQL26" s="163"/>
      <c r="GQM26" s="163"/>
      <c r="GQN26" s="163"/>
      <c r="GQO26" s="163"/>
      <c r="GQP26" s="163"/>
      <c r="GQQ26" s="163"/>
      <c r="GQR26" s="163"/>
      <c r="GQS26" s="163"/>
      <c r="GQT26" s="163"/>
      <c r="GQU26" s="163"/>
      <c r="GQV26" s="163"/>
      <c r="GQW26" s="163"/>
      <c r="GQX26" s="163"/>
      <c r="GQY26" s="163"/>
      <c r="GQZ26" s="163"/>
      <c r="GRA26" s="163"/>
      <c r="GRB26" s="163"/>
      <c r="GRC26" s="163"/>
      <c r="GRD26" s="163"/>
      <c r="GRE26" s="163"/>
      <c r="GRF26" s="163"/>
      <c r="GRG26" s="163"/>
      <c r="GRH26" s="163"/>
      <c r="GRI26" s="163"/>
      <c r="GRJ26" s="163"/>
      <c r="GRK26" s="163"/>
      <c r="GRL26" s="163"/>
      <c r="GRM26" s="163"/>
      <c r="GRN26" s="163"/>
      <c r="GRO26" s="163"/>
      <c r="GRP26" s="163"/>
      <c r="GRQ26" s="163"/>
      <c r="GRR26" s="163"/>
      <c r="GRS26" s="163"/>
      <c r="GRT26" s="163"/>
      <c r="GRU26" s="163"/>
      <c r="GRV26" s="163"/>
      <c r="GRW26" s="163"/>
      <c r="GRX26" s="163"/>
      <c r="GRY26" s="163"/>
      <c r="GRZ26" s="163"/>
      <c r="GSA26" s="163"/>
      <c r="GSB26" s="163"/>
      <c r="GSC26" s="163"/>
      <c r="GSD26" s="163"/>
      <c r="GSE26" s="163"/>
      <c r="GSF26" s="163"/>
      <c r="GSG26" s="163"/>
      <c r="GSH26" s="163"/>
      <c r="GSI26" s="163"/>
      <c r="GSJ26" s="163"/>
      <c r="GSK26" s="163"/>
      <c r="GSL26" s="163"/>
      <c r="GSM26" s="163"/>
      <c r="GSN26" s="163"/>
      <c r="GSO26" s="163"/>
      <c r="GSP26" s="163"/>
      <c r="GSQ26" s="163"/>
      <c r="GSR26" s="163"/>
      <c r="GSS26" s="163"/>
      <c r="GST26" s="163"/>
      <c r="GSU26" s="163"/>
      <c r="GSV26" s="163"/>
      <c r="GSW26" s="163"/>
      <c r="GSX26" s="163"/>
      <c r="GSY26" s="163"/>
      <c r="GSZ26" s="163"/>
      <c r="GTA26" s="163"/>
      <c r="GTB26" s="163"/>
      <c r="GTC26" s="163"/>
      <c r="GTD26" s="163"/>
      <c r="GTE26" s="163"/>
      <c r="GTF26" s="163"/>
      <c r="GTG26" s="163"/>
      <c r="GTH26" s="163"/>
      <c r="GTI26" s="163"/>
      <c r="GTJ26" s="163"/>
      <c r="GTK26" s="163"/>
      <c r="GTL26" s="163"/>
      <c r="GTM26" s="163"/>
      <c r="GTN26" s="163"/>
      <c r="GTO26" s="163"/>
      <c r="GTP26" s="163"/>
      <c r="GTQ26" s="163"/>
      <c r="GTR26" s="163"/>
      <c r="GTS26" s="163"/>
      <c r="GTT26" s="163"/>
      <c r="GTU26" s="163"/>
      <c r="GTV26" s="163"/>
      <c r="GTW26" s="163"/>
      <c r="GTX26" s="163"/>
      <c r="GTY26" s="163"/>
      <c r="GTZ26" s="163"/>
      <c r="GUA26" s="163"/>
      <c r="GUB26" s="163"/>
      <c r="GUC26" s="163"/>
      <c r="GUD26" s="163"/>
      <c r="GUE26" s="163"/>
      <c r="GUF26" s="163"/>
      <c r="GUG26" s="163"/>
      <c r="GUH26" s="163"/>
      <c r="GUI26" s="163"/>
      <c r="GUJ26" s="163"/>
      <c r="GUK26" s="163"/>
      <c r="GUL26" s="163"/>
      <c r="GUM26" s="163"/>
      <c r="GUN26" s="163"/>
      <c r="GUO26" s="163"/>
      <c r="GUP26" s="163"/>
      <c r="GUQ26" s="163"/>
      <c r="GUR26" s="163"/>
      <c r="GUS26" s="163"/>
      <c r="GUT26" s="163"/>
      <c r="GUU26" s="163"/>
      <c r="GUV26" s="163"/>
      <c r="GUW26" s="163"/>
      <c r="GUX26" s="163"/>
      <c r="GUY26" s="163"/>
      <c r="GUZ26" s="163"/>
      <c r="GVA26" s="163"/>
      <c r="GVB26" s="163"/>
      <c r="GVC26" s="163"/>
      <c r="GVD26" s="163"/>
      <c r="GVE26" s="163"/>
      <c r="GVF26" s="163"/>
      <c r="GVG26" s="163"/>
      <c r="GVH26" s="163"/>
      <c r="GVI26" s="163"/>
      <c r="GVJ26" s="163"/>
      <c r="GVK26" s="163"/>
      <c r="GVL26" s="163"/>
      <c r="GVM26" s="163"/>
      <c r="GVN26" s="163"/>
      <c r="GVO26" s="163"/>
      <c r="GVP26" s="163"/>
      <c r="GVQ26" s="163"/>
      <c r="GVR26" s="163"/>
      <c r="GVS26" s="163"/>
      <c r="GVT26" s="163"/>
      <c r="GVU26" s="163"/>
      <c r="GVV26" s="163"/>
      <c r="GVW26" s="163"/>
      <c r="GVX26" s="163"/>
      <c r="GVY26" s="163"/>
      <c r="GVZ26" s="163"/>
      <c r="GWA26" s="163"/>
      <c r="GWB26" s="163"/>
      <c r="GWC26" s="163"/>
      <c r="GWD26" s="163"/>
      <c r="GWE26" s="163"/>
      <c r="GWF26" s="163"/>
      <c r="GWG26" s="163"/>
      <c r="GWH26" s="163"/>
      <c r="GWI26" s="163"/>
      <c r="GWJ26" s="163"/>
      <c r="GWK26" s="163"/>
      <c r="GWL26" s="163"/>
      <c r="GWM26" s="163"/>
      <c r="GWN26" s="163"/>
      <c r="GWO26" s="163"/>
      <c r="GWP26" s="163"/>
      <c r="GWQ26" s="163"/>
      <c r="GWR26" s="163"/>
      <c r="GWS26" s="163"/>
      <c r="GWT26" s="163"/>
      <c r="GWU26" s="163"/>
      <c r="GWV26" s="163"/>
      <c r="GWW26" s="163"/>
      <c r="GWX26" s="163"/>
      <c r="GWY26" s="163"/>
      <c r="GWZ26" s="163"/>
      <c r="GXA26" s="163"/>
      <c r="GXB26" s="163"/>
      <c r="GXC26" s="163"/>
      <c r="GXD26" s="163"/>
      <c r="GXE26" s="163"/>
      <c r="GXF26" s="163"/>
      <c r="GXG26" s="163"/>
      <c r="GXH26" s="163"/>
      <c r="GXI26" s="163"/>
      <c r="GXJ26" s="163"/>
      <c r="GXK26" s="163"/>
      <c r="GXL26" s="163"/>
      <c r="GXM26" s="163"/>
      <c r="GXN26" s="163"/>
      <c r="GXO26" s="163"/>
      <c r="GXP26" s="163"/>
      <c r="GXQ26" s="163"/>
      <c r="GXR26" s="163"/>
      <c r="GXS26" s="163"/>
      <c r="GXT26" s="163"/>
      <c r="GXU26" s="163"/>
      <c r="GXV26" s="163"/>
      <c r="GXW26" s="163"/>
      <c r="GXX26" s="163"/>
      <c r="GXY26" s="163"/>
      <c r="GXZ26" s="163"/>
      <c r="GYA26" s="163"/>
      <c r="GYB26" s="163"/>
      <c r="GYC26" s="163"/>
      <c r="GYD26" s="163"/>
      <c r="GYE26" s="163"/>
      <c r="GYF26" s="163"/>
      <c r="GYG26" s="163"/>
      <c r="GYH26" s="163"/>
      <c r="GYI26" s="163"/>
      <c r="GYJ26" s="163"/>
      <c r="GYK26" s="163"/>
      <c r="GYL26" s="163"/>
      <c r="GYM26" s="163"/>
      <c r="GYN26" s="163"/>
      <c r="GYO26" s="163"/>
      <c r="GYP26" s="163"/>
      <c r="GYQ26" s="163"/>
      <c r="GYR26" s="163"/>
      <c r="GYS26" s="163"/>
      <c r="GYT26" s="163"/>
      <c r="GYU26" s="163"/>
      <c r="GYV26" s="163"/>
      <c r="GYW26" s="163"/>
      <c r="GYX26" s="163"/>
      <c r="GYY26" s="163"/>
      <c r="GYZ26" s="163"/>
      <c r="GZA26" s="163"/>
      <c r="GZB26" s="163"/>
      <c r="GZC26" s="163"/>
      <c r="GZD26" s="163"/>
      <c r="GZE26" s="163"/>
      <c r="GZF26" s="163"/>
      <c r="GZG26" s="163"/>
      <c r="GZH26" s="163"/>
      <c r="GZI26" s="163"/>
      <c r="GZJ26" s="163"/>
      <c r="GZK26" s="163"/>
      <c r="GZL26" s="163"/>
      <c r="GZM26" s="163"/>
      <c r="GZN26" s="163"/>
      <c r="GZO26" s="163"/>
      <c r="GZP26" s="163"/>
      <c r="GZQ26" s="163"/>
      <c r="GZR26" s="163"/>
      <c r="GZS26" s="163"/>
      <c r="GZT26" s="163"/>
      <c r="GZU26" s="163"/>
      <c r="GZV26" s="163"/>
      <c r="GZW26" s="163"/>
      <c r="GZX26" s="163"/>
      <c r="GZY26" s="163"/>
      <c r="GZZ26" s="163"/>
      <c r="HAA26" s="163"/>
      <c r="HAB26" s="163"/>
      <c r="HAC26" s="163"/>
      <c r="HAD26" s="163"/>
      <c r="HAE26" s="163"/>
      <c r="HAF26" s="163"/>
      <c r="HAG26" s="163"/>
      <c r="HAH26" s="163"/>
      <c r="HAI26" s="163"/>
      <c r="HAJ26" s="163"/>
      <c r="HAK26" s="163"/>
      <c r="HAL26" s="163"/>
      <c r="HAM26" s="163"/>
      <c r="HAN26" s="163"/>
      <c r="HAO26" s="163"/>
      <c r="HAP26" s="163"/>
      <c r="HAQ26" s="163"/>
      <c r="HAR26" s="163"/>
      <c r="HAS26" s="163"/>
      <c r="HAT26" s="163"/>
      <c r="HAU26" s="163"/>
      <c r="HAV26" s="163"/>
      <c r="HAW26" s="163"/>
      <c r="HAX26" s="163"/>
      <c r="HAY26" s="163"/>
      <c r="HAZ26" s="163"/>
      <c r="HBA26" s="163"/>
      <c r="HBB26" s="163"/>
      <c r="HBC26" s="163"/>
      <c r="HBD26" s="163"/>
      <c r="HBE26" s="163"/>
      <c r="HBF26" s="163"/>
      <c r="HBG26" s="163"/>
      <c r="HBH26" s="163"/>
      <c r="HBI26" s="163"/>
      <c r="HBJ26" s="163"/>
      <c r="HBK26" s="163"/>
      <c r="HBL26" s="163"/>
      <c r="HBM26" s="163"/>
      <c r="HBN26" s="163"/>
      <c r="HBO26" s="163"/>
      <c r="HBP26" s="163"/>
      <c r="HBQ26" s="163"/>
      <c r="HBR26" s="163"/>
      <c r="HBS26" s="163"/>
      <c r="HBT26" s="163"/>
      <c r="HBU26" s="163"/>
      <c r="HBV26" s="163"/>
      <c r="HBW26" s="163"/>
      <c r="HBX26" s="163"/>
      <c r="HBY26" s="163"/>
      <c r="HBZ26" s="163"/>
      <c r="HCA26" s="163"/>
      <c r="HCB26" s="163"/>
      <c r="HCC26" s="163"/>
      <c r="HCD26" s="163"/>
      <c r="HCE26" s="163"/>
      <c r="HCF26" s="163"/>
      <c r="HCG26" s="163"/>
      <c r="HCH26" s="163"/>
      <c r="HCI26" s="163"/>
      <c r="HCJ26" s="163"/>
      <c r="HCK26" s="163"/>
      <c r="HCL26" s="163"/>
      <c r="HCM26" s="163"/>
      <c r="HCN26" s="163"/>
      <c r="HCO26" s="163"/>
      <c r="HCP26" s="163"/>
      <c r="HCQ26" s="163"/>
      <c r="HCR26" s="163"/>
      <c r="HCS26" s="163"/>
      <c r="HCT26" s="163"/>
      <c r="HCU26" s="163"/>
      <c r="HCV26" s="163"/>
      <c r="HCW26" s="163"/>
      <c r="HCX26" s="163"/>
      <c r="HCY26" s="163"/>
      <c r="HCZ26" s="163"/>
      <c r="HDA26" s="163"/>
      <c r="HDB26" s="163"/>
      <c r="HDC26" s="163"/>
      <c r="HDD26" s="163"/>
      <c r="HDE26" s="163"/>
      <c r="HDF26" s="163"/>
      <c r="HDG26" s="163"/>
      <c r="HDH26" s="163"/>
      <c r="HDI26" s="163"/>
      <c r="HDJ26" s="163"/>
      <c r="HDK26" s="163"/>
      <c r="HDL26" s="163"/>
      <c r="HDM26" s="163"/>
      <c r="HDN26" s="163"/>
      <c r="HDO26" s="163"/>
      <c r="HDP26" s="163"/>
      <c r="HDQ26" s="163"/>
      <c r="HDR26" s="163"/>
      <c r="HDS26" s="163"/>
      <c r="HDT26" s="163"/>
      <c r="HDU26" s="163"/>
      <c r="HDV26" s="163"/>
      <c r="HDW26" s="163"/>
      <c r="HDX26" s="163"/>
      <c r="HDY26" s="163"/>
      <c r="HDZ26" s="163"/>
      <c r="HEA26" s="163"/>
      <c r="HEB26" s="163"/>
      <c r="HEC26" s="163"/>
      <c r="HED26" s="163"/>
      <c r="HEE26" s="163"/>
      <c r="HEF26" s="163"/>
      <c r="HEG26" s="163"/>
      <c r="HEH26" s="163"/>
      <c r="HEI26" s="163"/>
      <c r="HEJ26" s="163"/>
      <c r="HEK26" s="163"/>
      <c r="HEL26" s="163"/>
      <c r="HEM26" s="163"/>
      <c r="HEN26" s="163"/>
      <c r="HEO26" s="163"/>
      <c r="HEP26" s="163"/>
      <c r="HEQ26" s="163"/>
      <c r="HER26" s="163"/>
      <c r="HES26" s="163"/>
      <c r="HET26" s="163"/>
      <c r="HEU26" s="163"/>
      <c r="HEV26" s="163"/>
      <c r="HEW26" s="163"/>
      <c r="HEX26" s="163"/>
      <c r="HEY26" s="163"/>
      <c r="HEZ26" s="163"/>
      <c r="HFA26" s="163"/>
      <c r="HFB26" s="163"/>
      <c r="HFC26" s="163"/>
      <c r="HFD26" s="163"/>
      <c r="HFE26" s="163"/>
      <c r="HFF26" s="163"/>
      <c r="HFG26" s="163"/>
      <c r="HFH26" s="163"/>
      <c r="HFI26" s="163"/>
      <c r="HFJ26" s="163"/>
      <c r="HFK26" s="163"/>
      <c r="HFL26" s="163"/>
      <c r="HFM26" s="163"/>
      <c r="HFN26" s="163"/>
      <c r="HFO26" s="163"/>
      <c r="HFP26" s="163"/>
      <c r="HFQ26" s="163"/>
      <c r="HFR26" s="163"/>
      <c r="HFS26" s="163"/>
      <c r="HFT26" s="163"/>
      <c r="HFU26" s="163"/>
      <c r="HFV26" s="163"/>
      <c r="HFW26" s="163"/>
      <c r="HFX26" s="163"/>
      <c r="HFY26" s="163"/>
      <c r="HFZ26" s="163"/>
      <c r="HGA26" s="163"/>
      <c r="HGB26" s="163"/>
      <c r="HGC26" s="163"/>
      <c r="HGD26" s="163"/>
      <c r="HGE26" s="163"/>
      <c r="HGF26" s="163"/>
      <c r="HGG26" s="163"/>
      <c r="HGH26" s="163"/>
      <c r="HGI26" s="163"/>
      <c r="HGJ26" s="163"/>
      <c r="HGK26" s="163"/>
      <c r="HGL26" s="163"/>
      <c r="HGM26" s="163"/>
      <c r="HGN26" s="163"/>
      <c r="HGO26" s="163"/>
      <c r="HGP26" s="163"/>
      <c r="HGQ26" s="163"/>
      <c r="HGR26" s="163"/>
      <c r="HGS26" s="163"/>
      <c r="HGT26" s="163"/>
      <c r="HGU26" s="163"/>
      <c r="HGV26" s="163"/>
      <c r="HGW26" s="163"/>
      <c r="HGX26" s="163"/>
      <c r="HGY26" s="163"/>
      <c r="HGZ26" s="163"/>
      <c r="HHA26" s="163"/>
      <c r="HHB26" s="163"/>
      <c r="HHC26" s="163"/>
      <c r="HHD26" s="163"/>
      <c r="HHE26" s="163"/>
      <c r="HHF26" s="163"/>
      <c r="HHG26" s="163"/>
      <c r="HHH26" s="163"/>
      <c r="HHI26" s="163"/>
      <c r="HHJ26" s="163"/>
      <c r="HHK26" s="163"/>
      <c r="HHL26" s="163"/>
      <c r="HHM26" s="163"/>
      <c r="HHN26" s="163"/>
      <c r="HHO26" s="163"/>
      <c r="HHP26" s="163"/>
      <c r="HHQ26" s="163"/>
      <c r="HHR26" s="163"/>
      <c r="HHS26" s="163"/>
      <c r="HHT26" s="163"/>
      <c r="HHU26" s="163"/>
      <c r="HHV26" s="163"/>
      <c r="HHW26" s="163"/>
      <c r="HHX26" s="163"/>
      <c r="HHY26" s="163"/>
      <c r="HHZ26" s="163"/>
      <c r="HIA26" s="163"/>
      <c r="HIB26" s="163"/>
      <c r="HIC26" s="163"/>
      <c r="HID26" s="163"/>
      <c r="HIE26" s="163"/>
      <c r="HIF26" s="163"/>
      <c r="HIG26" s="163"/>
      <c r="HIH26" s="163"/>
      <c r="HII26" s="163"/>
      <c r="HIJ26" s="163"/>
      <c r="HIK26" s="163"/>
      <c r="HIL26" s="163"/>
      <c r="HIM26" s="163"/>
      <c r="HIN26" s="163"/>
      <c r="HIO26" s="163"/>
      <c r="HIP26" s="163"/>
      <c r="HIQ26" s="163"/>
      <c r="HIR26" s="163"/>
      <c r="HIS26" s="163"/>
      <c r="HIT26" s="163"/>
      <c r="HIU26" s="163"/>
      <c r="HIV26" s="163"/>
      <c r="HIW26" s="163"/>
      <c r="HIX26" s="163"/>
      <c r="HIY26" s="163"/>
      <c r="HIZ26" s="163"/>
      <c r="HJA26" s="163"/>
      <c r="HJB26" s="163"/>
      <c r="HJC26" s="163"/>
      <c r="HJD26" s="163"/>
      <c r="HJE26" s="163"/>
      <c r="HJF26" s="163"/>
      <c r="HJG26" s="163"/>
      <c r="HJH26" s="163"/>
      <c r="HJI26" s="163"/>
      <c r="HJJ26" s="163"/>
      <c r="HJK26" s="163"/>
      <c r="HJL26" s="163"/>
      <c r="HJM26" s="163"/>
      <c r="HJN26" s="163"/>
      <c r="HJO26" s="163"/>
      <c r="HJP26" s="163"/>
      <c r="HJQ26" s="163"/>
      <c r="HJR26" s="163"/>
      <c r="HJS26" s="163"/>
      <c r="HJT26" s="163"/>
      <c r="HJU26" s="163"/>
      <c r="HJV26" s="163"/>
      <c r="HJW26" s="163"/>
      <c r="HJX26" s="163"/>
      <c r="HJY26" s="163"/>
      <c r="HJZ26" s="163"/>
      <c r="HKA26" s="163"/>
      <c r="HKB26" s="163"/>
      <c r="HKC26" s="163"/>
      <c r="HKD26" s="163"/>
      <c r="HKE26" s="163"/>
      <c r="HKF26" s="163"/>
      <c r="HKG26" s="163"/>
      <c r="HKH26" s="163"/>
      <c r="HKI26" s="163"/>
      <c r="HKJ26" s="163"/>
      <c r="HKK26" s="163"/>
      <c r="HKL26" s="163"/>
      <c r="HKM26" s="163"/>
      <c r="HKN26" s="163"/>
      <c r="HKO26" s="163"/>
      <c r="HKP26" s="163"/>
      <c r="HKQ26" s="163"/>
      <c r="HKR26" s="163"/>
      <c r="HKS26" s="163"/>
      <c r="HKT26" s="163"/>
      <c r="HKU26" s="163"/>
      <c r="HKV26" s="163"/>
      <c r="HKW26" s="163"/>
      <c r="HKX26" s="163"/>
      <c r="HKY26" s="163"/>
      <c r="HKZ26" s="163"/>
      <c r="HLA26" s="163"/>
      <c r="HLB26" s="163"/>
      <c r="HLC26" s="163"/>
      <c r="HLD26" s="163"/>
      <c r="HLE26" s="163"/>
      <c r="HLF26" s="163"/>
      <c r="HLG26" s="163"/>
      <c r="HLH26" s="163"/>
      <c r="HLI26" s="163"/>
      <c r="HLJ26" s="163"/>
      <c r="HLK26" s="163"/>
      <c r="HLL26" s="163"/>
      <c r="HLM26" s="163"/>
      <c r="HLN26" s="163"/>
      <c r="HLO26" s="163"/>
      <c r="HLP26" s="163"/>
      <c r="HLQ26" s="163"/>
      <c r="HLR26" s="163"/>
      <c r="HLS26" s="163"/>
      <c r="HLT26" s="163"/>
      <c r="HLU26" s="163"/>
      <c r="HLV26" s="163"/>
      <c r="HLW26" s="163"/>
      <c r="HLX26" s="163"/>
      <c r="HLY26" s="163"/>
      <c r="HLZ26" s="163"/>
      <c r="HMA26" s="163"/>
      <c r="HMB26" s="163"/>
      <c r="HMC26" s="163"/>
      <c r="HMD26" s="163"/>
      <c r="HME26" s="163"/>
      <c r="HMF26" s="163"/>
      <c r="HMG26" s="163"/>
      <c r="HMH26" s="163"/>
      <c r="HMI26" s="163"/>
      <c r="HMJ26" s="163"/>
      <c r="HMK26" s="163"/>
      <c r="HML26" s="163"/>
      <c r="HMM26" s="163"/>
      <c r="HMN26" s="163"/>
      <c r="HMO26" s="163"/>
      <c r="HMP26" s="163"/>
      <c r="HMQ26" s="163"/>
      <c r="HMR26" s="163"/>
      <c r="HMS26" s="163"/>
      <c r="HMT26" s="163"/>
      <c r="HMU26" s="163"/>
      <c r="HMV26" s="163"/>
      <c r="HMW26" s="163"/>
      <c r="HMX26" s="163"/>
      <c r="HMY26" s="163"/>
      <c r="HMZ26" s="163"/>
      <c r="HNA26" s="163"/>
      <c r="HNB26" s="163"/>
      <c r="HNC26" s="163"/>
      <c r="HND26" s="163"/>
      <c r="HNE26" s="163"/>
      <c r="HNF26" s="163"/>
      <c r="HNG26" s="163"/>
      <c r="HNH26" s="163"/>
      <c r="HNI26" s="163"/>
      <c r="HNJ26" s="163"/>
      <c r="HNK26" s="163"/>
      <c r="HNL26" s="163"/>
      <c r="HNM26" s="163"/>
      <c r="HNN26" s="163"/>
      <c r="HNO26" s="163"/>
      <c r="HNP26" s="163"/>
      <c r="HNQ26" s="163"/>
      <c r="HNR26" s="163"/>
      <c r="HNS26" s="163"/>
      <c r="HNT26" s="163"/>
      <c r="HNU26" s="163"/>
      <c r="HNV26" s="163"/>
      <c r="HNW26" s="163"/>
      <c r="HNX26" s="163"/>
      <c r="HNY26" s="163"/>
      <c r="HNZ26" s="163"/>
      <c r="HOA26" s="163"/>
      <c r="HOB26" s="163"/>
      <c r="HOC26" s="163"/>
      <c r="HOD26" s="163"/>
      <c r="HOE26" s="163"/>
      <c r="HOF26" s="163"/>
      <c r="HOG26" s="163"/>
      <c r="HOH26" s="163"/>
      <c r="HOI26" s="163"/>
      <c r="HOJ26" s="163"/>
      <c r="HOK26" s="163"/>
      <c r="HOL26" s="163"/>
      <c r="HOM26" s="163"/>
      <c r="HON26" s="163"/>
      <c r="HOO26" s="163"/>
      <c r="HOP26" s="163"/>
      <c r="HOQ26" s="163"/>
      <c r="HOR26" s="163"/>
      <c r="HOS26" s="163"/>
      <c r="HOT26" s="163"/>
      <c r="HOU26" s="163"/>
      <c r="HOV26" s="163"/>
      <c r="HOW26" s="163"/>
      <c r="HOX26" s="163"/>
      <c r="HOY26" s="163"/>
      <c r="HOZ26" s="163"/>
      <c r="HPA26" s="163"/>
      <c r="HPB26" s="163"/>
      <c r="HPC26" s="163"/>
      <c r="HPD26" s="163"/>
      <c r="HPE26" s="163"/>
      <c r="HPF26" s="163"/>
      <c r="HPG26" s="163"/>
      <c r="HPH26" s="163"/>
      <c r="HPI26" s="163"/>
      <c r="HPJ26" s="163"/>
      <c r="HPK26" s="163"/>
      <c r="HPL26" s="163"/>
      <c r="HPM26" s="163"/>
      <c r="HPN26" s="163"/>
      <c r="HPO26" s="163"/>
      <c r="HPP26" s="163"/>
      <c r="HPQ26" s="163"/>
      <c r="HPR26" s="163"/>
      <c r="HPS26" s="163"/>
      <c r="HPT26" s="163"/>
      <c r="HPU26" s="163"/>
      <c r="HPV26" s="163"/>
      <c r="HPW26" s="163"/>
      <c r="HPX26" s="163"/>
      <c r="HPY26" s="163"/>
      <c r="HPZ26" s="163"/>
      <c r="HQA26" s="163"/>
      <c r="HQB26" s="163"/>
      <c r="HQC26" s="163"/>
      <c r="HQD26" s="163"/>
      <c r="HQE26" s="163"/>
      <c r="HQF26" s="163"/>
      <c r="HQG26" s="163"/>
      <c r="HQH26" s="163"/>
      <c r="HQI26" s="163"/>
      <c r="HQJ26" s="163"/>
      <c r="HQK26" s="163"/>
      <c r="HQL26" s="163"/>
      <c r="HQM26" s="163"/>
      <c r="HQN26" s="163"/>
      <c r="HQO26" s="163"/>
      <c r="HQP26" s="163"/>
      <c r="HQQ26" s="163"/>
      <c r="HQR26" s="163"/>
      <c r="HQS26" s="163"/>
      <c r="HQT26" s="163"/>
      <c r="HQU26" s="163"/>
      <c r="HQV26" s="163"/>
      <c r="HQW26" s="163"/>
      <c r="HQX26" s="163"/>
      <c r="HQY26" s="163"/>
      <c r="HQZ26" s="163"/>
      <c r="HRA26" s="163"/>
      <c r="HRB26" s="163"/>
      <c r="HRC26" s="163"/>
      <c r="HRD26" s="163"/>
      <c r="HRE26" s="163"/>
      <c r="HRF26" s="163"/>
      <c r="HRG26" s="163"/>
      <c r="HRH26" s="163"/>
      <c r="HRI26" s="163"/>
      <c r="HRJ26" s="163"/>
      <c r="HRK26" s="163"/>
      <c r="HRL26" s="163"/>
      <c r="HRM26" s="163"/>
      <c r="HRN26" s="163"/>
      <c r="HRO26" s="163"/>
      <c r="HRP26" s="163"/>
      <c r="HRQ26" s="163"/>
      <c r="HRR26" s="163"/>
      <c r="HRS26" s="163"/>
      <c r="HRT26" s="163"/>
      <c r="HRU26" s="163"/>
      <c r="HRV26" s="163"/>
      <c r="HRW26" s="163"/>
      <c r="HRX26" s="163"/>
      <c r="HRY26" s="163"/>
      <c r="HRZ26" s="163"/>
      <c r="HSA26" s="163"/>
      <c r="HSB26" s="163"/>
      <c r="HSC26" s="163"/>
      <c r="HSD26" s="163"/>
      <c r="HSE26" s="163"/>
      <c r="HSF26" s="163"/>
      <c r="HSG26" s="163"/>
      <c r="HSH26" s="163"/>
      <c r="HSI26" s="163"/>
      <c r="HSJ26" s="163"/>
      <c r="HSK26" s="163"/>
      <c r="HSL26" s="163"/>
      <c r="HSM26" s="163"/>
      <c r="HSN26" s="163"/>
      <c r="HSO26" s="163"/>
      <c r="HSP26" s="163"/>
      <c r="HSQ26" s="163"/>
      <c r="HSR26" s="163"/>
      <c r="HSS26" s="163"/>
      <c r="HST26" s="163"/>
      <c r="HSU26" s="163"/>
      <c r="HSV26" s="163"/>
      <c r="HSW26" s="163"/>
      <c r="HSX26" s="163"/>
      <c r="HSY26" s="163"/>
      <c r="HSZ26" s="163"/>
      <c r="HTA26" s="163"/>
      <c r="HTB26" s="163"/>
      <c r="HTC26" s="163"/>
      <c r="HTD26" s="163"/>
      <c r="HTE26" s="163"/>
      <c r="HTF26" s="163"/>
      <c r="HTG26" s="163"/>
      <c r="HTH26" s="163"/>
      <c r="HTI26" s="163"/>
      <c r="HTJ26" s="163"/>
      <c r="HTK26" s="163"/>
      <c r="HTL26" s="163"/>
      <c r="HTM26" s="163"/>
      <c r="HTN26" s="163"/>
      <c r="HTO26" s="163"/>
      <c r="HTP26" s="163"/>
      <c r="HTQ26" s="163"/>
      <c r="HTR26" s="163"/>
      <c r="HTS26" s="163"/>
      <c r="HTT26" s="163"/>
      <c r="HTU26" s="163"/>
      <c r="HTV26" s="163"/>
      <c r="HTW26" s="163"/>
      <c r="HTX26" s="163"/>
      <c r="HTY26" s="163"/>
      <c r="HTZ26" s="163"/>
      <c r="HUA26" s="163"/>
      <c r="HUB26" s="163"/>
      <c r="HUC26" s="163"/>
      <c r="HUD26" s="163"/>
      <c r="HUE26" s="163"/>
      <c r="HUF26" s="163"/>
      <c r="HUG26" s="163"/>
      <c r="HUH26" s="163"/>
      <c r="HUI26" s="163"/>
      <c r="HUJ26" s="163"/>
      <c r="HUK26" s="163"/>
      <c r="HUL26" s="163"/>
      <c r="HUM26" s="163"/>
      <c r="HUN26" s="163"/>
      <c r="HUO26" s="163"/>
      <c r="HUP26" s="163"/>
      <c r="HUQ26" s="163"/>
      <c r="HUR26" s="163"/>
      <c r="HUS26" s="163"/>
      <c r="HUT26" s="163"/>
      <c r="HUU26" s="163"/>
      <c r="HUV26" s="163"/>
      <c r="HUW26" s="163"/>
      <c r="HUX26" s="163"/>
      <c r="HUY26" s="163"/>
      <c r="HUZ26" s="163"/>
      <c r="HVA26" s="163"/>
      <c r="HVB26" s="163"/>
      <c r="HVC26" s="163"/>
      <c r="HVD26" s="163"/>
      <c r="HVE26" s="163"/>
      <c r="HVF26" s="163"/>
      <c r="HVG26" s="163"/>
      <c r="HVH26" s="163"/>
      <c r="HVI26" s="163"/>
      <c r="HVJ26" s="163"/>
      <c r="HVK26" s="163"/>
      <c r="HVL26" s="163"/>
      <c r="HVM26" s="163"/>
      <c r="HVN26" s="163"/>
      <c r="HVO26" s="163"/>
      <c r="HVP26" s="163"/>
      <c r="HVQ26" s="163"/>
      <c r="HVR26" s="163"/>
      <c r="HVS26" s="163"/>
      <c r="HVT26" s="163"/>
      <c r="HVU26" s="163"/>
      <c r="HVV26" s="163"/>
      <c r="HVW26" s="163"/>
      <c r="HVX26" s="163"/>
      <c r="HVY26" s="163"/>
      <c r="HVZ26" s="163"/>
      <c r="HWA26" s="163"/>
      <c r="HWB26" s="163"/>
      <c r="HWC26" s="163"/>
      <c r="HWD26" s="163"/>
      <c r="HWE26" s="163"/>
      <c r="HWF26" s="163"/>
      <c r="HWG26" s="163"/>
      <c r="HWH26" s="163"/>
      <c r="HWI26" s="163"/>
      <c r="HWJ26" s="163"/>
      <c r="HWK26" s="163"/>
      <c r="HWL26" s="163"/>
      <c r="HWM26" s="163"/>
      <c r="HWN26" s="163"/>
      <c r="HWO26" s="163"/>
      <c r="HWP26" s="163"/>
      <c r="HWQ26" s="163"/>
      <c r="HWR26" s="163"/>
      <c r="HWS26" s="163"/>
      <c r="HWT26" s="163"/>
      <c r="HWU26" s="163"/>
      <c r="HWV26" s="163"/>
      <c r="HWW26" s="163"/>
      <c r="HWX26" s="163"/>
      <c r="HWY26" s="163"/>
      <c r="HWZ26" s="163"/>
      <c r="HXA26" s="163"/>
      <c r="HXB26" s="163"/>
      <c r="HXC26" s="163"/>
      <c r="HXD26" s="163"/>
      <c r="HXE26" s="163"/>
      <c r="HXF26" s="163"/>
      <c r="HXG26" s="163"/>
      <c r="HXH26" s="163"/>
      <c r="HXI26" s="163"/>
      <c r="HXJ26" s="163"/>
      <c r="HXK26" s="163"/>
      <c r="HXL26" s="163"/>
      <c r="HXM26" s="163"/>
      <c r="HXN26" s="163"/>
      <c r="HXO26" s="163"/>
      <c r="HXP26" s="163"/>
      <c r="HXQ26" s="163"/>
      <c r="HXR26" s="163"/>
      <c r="HXS26" s="163"/>
      <c r="HXT26" s="163"/>
      <c r="HXU26" s="163"/>
      <c r="HXV26" s="163"/>
      <c r="HXW26" s="163"/>
      <c r="HXX26" s="163"/>
      <c r="HXY26" s="163"/>
      <c r="HXZ26" s="163"/>
      <c r="HYA26" s="163"/>
      <c r="HYB26" s="163"/>
      <c r="HYC26" s="163"/>
      <c r="HYD26" s="163"/>
      <c r="HYE26" s="163"/>
      <c r="HYF26" s="163"/>
      <c r="HYG26" s="163"/>
      <c r="HYH26" s="163"/>
      <c r="HYI26" s="163"/>
      <c r="HYJ26" s="163"/>
      <c r="HYK26" s="163"/>
      <c r="HYL26" s="163"/>
      <c r="HYM26" s="163"/>
      <c r="HYN26" s="163"/>
      <c r="HYO26" s="163"/>
      <c r="HYP26" s="163"/>
      <c r="HYQ26" s="163"/>
      <c r="HYR26" s="163"/>
      <c r="HYS26" s="163"/>
      <c r="HYT26" s="163"/>
      <c r="HYU26" s="163"/>
      <c r="HYV26" s="163"/>
      <c r="HYW26" s="163"/>
      <c r="HYX26" s="163"/>
      <c r="HYY26" s="163"/>
      <c r="HYZ26" s="163"/>
      <c r="HZA26" s="163"/>
      <c r="HZB26" s="163"/>
      <c r="HZC26" s="163"/>
      <c r="HZD26" s="163"/>
      <c r="HZE26" s="163"/>
      <c r="HZF26" s="163"/>
      <c r="HZG26" s="163"/>
      <c r="HZH26" s="163"/>
      <c r="HZI26" s="163"/>
      <c r="HZJ26" s="163"/>
      <c r="HZK26" s="163"/>
      <c r="HZL26" s="163"/>
      <c r="HZM26" s="163"/>
      <c r="HZN26" s="163"/>
      <c r="HZO26" s="163"/>
      <c r="HZP26" s="163"/>
      <c r="HZQ26" s="163"/>
      <c r="HZR26" s="163"/>
      <c r="HZS26" s="163"/>
      <c r="HZT26" s="163"/>
      <c r="HZU26" s="163"/>
      <c r="HZV26" s="163"/>
      <c r="HZW26" s="163"/>
      <c r="HZX26" s="163"/>
      <c r="HZY26" s="163"/>
      <c r="HZZ26" s="163"/>
      <c r="IAA26" s="163"/>
      <c r="IAB26" s="163"/>
      <c r="IAC26" s="163"/>
      <c r="IAD26" s="163"/>
      <c r="IAE26" s="163"/>
      <c r="IAF26" s="163"/>
      <c r="IAG26" s="163"/>
      <c r="IAH26" s="163"/>
      <c r="IAI26" s="163"/>
      <c r="IAJ26" s="163"/>
      <c r="IAK26" s="163"/>
      <c r="IAL26" s="163"/>
      <c r="IAM26" s="163"/>
      <c r="IAN26" s="163"/>
      <c r="IAO26" s="163"/>
      <c r="IAP26" s="163"/>
      <c r="IAQ26" s="163"/>
      <c r="IAR26" s="163"/>
      <c r="IAS26" s="163"/>
      <c r="IAT26" s="163"/>
      <c r="IAU26" s="163"/>
      <c r="IAV26" s="163"/>
      <c r="IAW26" s="163"/>
      <c r="IAX26" s="163"/>
      <c r="IAY26" s="163"/>
      <c r="IAZ26" s="163"/>
      <c r="IBA26" s="163"/>
      <c r="IBB26" s="163"/>
      <c r="IBC26" s="163"/>
      <c r="IBD26" s="163"/>
      <c r="IBE26" s="163"/>
      <c r="IBF26" s="163"/>
      <c r="IBG26" s="163"/>
      <c r="IBH26" s="163"/>
      <c r="IBI26" s="163"/>
      <c r="IBJ26" s="163"/>
      <c r="IBK26" s="163"/>
      <c r="IBL26" s="163"/>
      <c r="IBM26" s="163"/>
      <c r="IBN26" s="163"/>
      <c r="IBO26" s="163"/>
      <c r="IBP26" s="163"/>
      <c r="IBQ26" s="163"/>
      <c r="IBR26" s="163"/>
      <c r="IBS26" s="163"/>
      <c r="IBT26" s="163"/>
      <c r="IBU26" s="163"/>
      <c r="IBV26" s="163"/>
      <c r="IBW26" s="163"/>
      <c r="IBX26" s="163"/>
      <c r="IBY26" s="163"/>
      <c r="IBZ26" s="163"/>
      <c r="ICA26" s="163"/>
      <c r="ICB26" s="163"/>
      <c r="ICC26" s="163"/>
      <c r="ICD26" s="163"/>
      <c r="ICE26" s="163"/>
      <c r="ICF26" s="163"/>
      <c r="ICG26" s="163"/>
      <c r="ICH26" s="163"/>
      <c r="ICI26" s="163"/>
      <c r="ICJ26" s="163"/>
      <c r="ICK26" s="163"/>
      <c r="ICL26" s="163"/>
      <c r="ICM26" s="163"/>
      <c r="ICN26" s="163"/>
      <c r="ICO26" s="163"/>
      <c r="ICP26" s="163"/>
      <c r="ICQ26" s="163"/>
      <c r="ICR26" s="163"/>
      <c r="ICS26" s="163"/>
      <c r="ICT26" s="163"/>
      <c r="ICU26" s="163"/>
      <c r="ICV26" s="163"/>
      <c r="ICW26" s="163"/>
      <c r="ICX26" s="163"/>
      <c r="ICY26" s="163"/>
      <c r="ICZ26" s="163"/>
      <c r="IDA26" s="163"/>
      <c r="IDB26" s="163"/>
      <c r="IDC26" s="163"/>
      <c r="IDD26" s="163"/>
      <c r="IDE26" s="163"/>
      <c r="IDF26" s="163"/>
      <c r="IDG26" s="163"/>
      <c r="IDH26" s="163"/>
      <c r="IDI26" s="163"/>
      <c r="IDJ26" s="163"/>
      <c r="IDK26" s="163"/>
      <c r="IDL26" s="163"/>
      <c r="IDM26" s="163"/>
      <c r="IDN26" s="163"/>
      <c r="IDO26" s="163"/>
      <c r="IDP26" s="163"/>
      <c r="IDQ26" s="163"/>
      <c r="IDR26" s="163"/>
      <c r="IDS26" s="163"/>
      <c r="IDT26" s="163"/>
      <c r="IDU26" s="163"/>
      <c r="IDV26" s="163"/>
      <c r="IDW26" s="163"/>
      <c r="IDX26" s="163"/>
      <c r="IDY26" s="163"/>
      <c r="IDZ26" s="163"/>
      <c r="IEA26" s="163"/>
      <c r="IEB26" s="163"/>
      <c r="IEC26" s="163"/>
      <c r="IED26" s="163"/>
      <c r="IEE26" s="163"/>
      <c r="IEF26" s="163"/>
      <c r="IEG26" s="163"/>
      <c r="IEH26" s="163"/>
      <c r="IEI26" s="163"/>
      <c r="IEJ26" s="163"/>
      <c r="IEK26" s="163"/>
      <c r="IEL26" s="163"/>
      <c r="IEM26" s="163"/>
      <c r="IEN26" s="163"/>
      <c r="IEO26" s="163"/>
      <c r="IEP26" s="163"/>
      <c r="IEQ26" s="163"/>
      <c r="IER26" s="163"/>
      <c r="IES26" s="163"/>
      <c r="IET26" s="163"/>
      <c r="IEU26" s="163"/>
      <c r="IEV26" s="163"/>
      <c r="IEW26" s="163"/>
      <c r="IEX26" s="163"/>
      <c r="IEY26" s="163"/>
      <c r="IEZ26" s="163"/>
      <c r="IFA26" s="163"/>
      <c r="IFB26" s="163"/>
      <c r="IFC26" s="163"/>
      <c r="IFD26" s="163"/>
      <c r="IFE26" s="163"/>
      <c r="IFF26" s="163"/>
      <c r="IFG26" s="163"/>
      <c r="IFH26" s="163"/>
      <c r="IFI26" s="163"/>
      <c r="IFJ26" s="163"/>
      <c r="IFK26" s="163"/>
      <c r="IFL26" s="163"/>
      <c r="IFM26" s="163"/>
      <c r="IFN26" s="163"/>
      <c r="IFO26" s="163"/>
      <c r="IFP26" s="163"/>
      <c r="IFQ26" s="163"/>
      <c r="IFR26" s="163"/>
      <c r="IFS26" s="163"/>
      <c r="IFT26" s="163"/>
      <c r="IFU26" s="163"/>
      <c r="IFV26" s="163"/>
      <c r="IFW26" s="163"/>
      <c r="IFX26" s="163"/>
      <c r="IFY26" s="163"/>
      <c r="IFZ26" s="163"/>
      <c r="IGA26" s="163"/>
      <c r="IGB26" s="163"/>
      <c r="IGC26" s="163"/>
      <c r="IGD26" s="163"/>
      <c r="IGE26" s="163"/>
      <c r="IGF26" s="163"/>
      <c r="IGG26" s="163"/>
      <c r="IGH26" s="163"/>
      <c r="IGI26" s="163"/>
      <c r="IGJ26" s="163"/>
      <c r="IGK26" s="163"/>
      <c r="IGL26" s="163"/>
      <c r="IGM26" s="163"/>
      <c r="IGN26" s="163"/>
      <c r="IGO26" s="163"/>
      <c r="IGP26" s="163"/>
      <c r="IGQ26" s="163"/>
      <c r="IGR26" s="163"/>
      <c r="IGS26" s="163"/>
      <c r="IGT26" s="163"/>
      <c r="IGU26" s="163"/>
      <c r="IGV26" s="163"/>
      <c r="IGW26" s="163"/>
      <c r="IGX26" s="163"/>
      <c r="IGY26" s="163"/>
      <c r="IGZ26" s="163"/>
      <c r="IHA26" s="163"/>
      <c r="IHB26" s="163"/>
      <c r="IHC26" s="163"/>
      <c r="IHD26" s="163"/>
      <c r="IHE26" s="163"/>
      <c r="IHF26" s="163"/>
      <c r="IHG26" s="163"/>
      <c r="IHH26" s="163"/>
      <c r="IHI26" s="163"/>
      <c r="IHJ26" s="163"/>
      <c r="IHK26" s="163"/>
      <c r="IHL26" s="163"/>
      <c r="IHM26" s="163"/>
      <c r="IHN26" s="163"/>
      <c r="IHO26" s="163"/>
      <c r="IHP26" s="163"/>
      <c r="IHQ26" s="163"/>
      <c r="IHR26" s="163"/>
      <c r="IHS26" s="163"/>
      <c r="IHT26" s="163"/>
      <c r="IHU26" s="163"/>
      <c r="IHV26" s="163"/>
      <c r="IHW26" s="163"/>
      <c r="IHX26" s="163"/>
      <c r="IHY26" s="163"/>
      <c r="IHZ26" s="163"/>
      <c r="IIA26" s="163"/>
      <c r="IIB26" s="163"/>
      <c r="IIC26" s="163"/>
      <c r="IID26" s="163"/>
      <c r="IIE26" s="163"/>
      <c r="IIF26" s="163"/>
      <c r="IIG26" s="163"/>
      <c r="IIH26" s="163"/>
      <c r="III26" s="163"/>
      <c r="IIJ26" s="163"/>
      <c r="IIK26" s="163"/>
      <c r="IIL26" s="163"/>
      <c r="IIM26" s="163"/>
      <c r="IIN26" s="163"/>
      <c r="IIO26" s="163"/>
      <c r="IIP26" s="163"/>
      <c r="IIQ26" s="163"/>
      <c r="IIR26" s="163"/>
      <c r="IIS26" s="163"/>
      <c r="IIT26" s="163"/>
      <c r="IIU26" s="163"/>
      <c r="IIV26" s="163"/>
      <c r="IIW26" s="163"/>
      <c r="IIX26" s="163"/>
      <c r="IIY26" s="163"/>
      <c r="IIZ26" s="163"/>
      <c r="IJA26" s="163"/>
      <c r="IJB26" s="163"/>
      <c r="IJC26" s="163"/>
      <c r="IJD26" s="163"/>
      <c r="IJE26" s="163"/>
      <c r="IJF26" s="163"/>
      <c r="IJG26" s="163"/>
      <c r="IJH26" s="163"/>
      <c r="IJI26" s="163"/>
      <c r="IJJ26" s="163"/>
      <c r="IJK26" s="163"/>
      <c r="IJL26" s="163"/>
      <c r="IJM26" s="163"/>
      <c r="IJN26" s="163"/>
      <c r="IJO26" s="163"/>
      <c r="IJP26" s="163"/>
      <c r="IJQ26" s="163"/>
      <c r="IJR26" s="163"/>
      <c r="IJS26" s="163"/>
      <c r="IJT26" s="163"/>
      <c r="IJU26" s="163"/>
      <c r="IJV26" s="163"/>
      <c r="IJW26" s="163"/>
      <c r="IJX26" s="163"/>
      <c r="IJY26" s="163"/>
      <c r="IJZ26" s="163"/>
      <c r="IKA26" s="163"/>
      <c r="IKB26" s="163"/>
      <c r="IKC26" s="163"/>
      <c r="IKD26" s="163"/>
      <c r="IKE26" s="163"/>
      <c r="IKF26" s="163"/>
      <c r="IKG26" s="163"/>
      <c r="IKH26" s="163"/>
      <c r="IKI26" s="163"/>
      <c r="IKJ26" s="163"/>
      <c r="IKK26" s="163"/>
      <c r="IKL26" s="163"/>
      <c r="IKM26" s="163"/>
      <c r="IKN26" s="163"/>
      <c r="IKO26" s="163"/>
      <c r="IKP26" s="163"/>
      <c r="IKQ26" s="163"/>
      <c r="IKR26" s="163"/>
      <c r="IKS26" s="163"/>
      <c r="IKT26" s="163"/>
      <c r="IKU26" s="163"/>
      <c r="IKV26" s="163"/>
      <c r="IKW26" s="163"/>
      <c r="IKX26" s="163"/>
      <c r="IKY26" s="163"/>
      <c r="IKZ26" s="163"/>
      <c r="ILA26" s="163"/>
      <c r="ILB26" s="163"/>
      <c r="ILC26" s="163"/>
      <c r="ILD26" s="163"/>
      <c r="ILE26" s="163"/>
      <c r="ILF26" s="163"/>
      <c r="ILG26" s="163"/>
      <c r="ILH26" s="163"/>
      <c r="ILI26" s="163"/>
      <c r="ILJ26" s="163"/>
      <c r="ILK26" s="163"/>
      <c r="ILL26" s="163"/>
      <c r="ILM26" s="163"/>
      <c r="ILN26" s="163"/>
      <c r="ILO26" s="163"/>
      <c r="ILP26" s="163"/>
      <c r="ILQ26" s="163"/>
      <c r="ILR26" s="163"/>
      <c r="ILS26" s="163"/>
      <c r="ILT26" s="163"/>
      <c r="ILU26" s="163"/>
      <c r="ILV26" s="163"/>
      <c r="ILW26" s="163"/>
      <c r="ILX26" s="163"/>
      <c r="ILY26" s="163"/>
      <c r="ILZ26" s="163"/>
      <c r="IMA26" s="163"/>
      <c r="IMB26" s="163"/>
      <c r="IMC26" s="163"/>
      <c r="IMD26" s="163"/>
      <c r="IME26" s="163"/>
      <c r="IMF26" s="163"/>
      <c r="IMG26" s="163"/>
      <c r="IMH26" s="163"/>
      <c r="IMI26" s="163"/>
      <c r="IMJ26" s="163"/>
      <c r="IMK26" s="163"/>
      <c r="IML26" s="163"/>
      <c r="IMM26" s="163"/>
      <c r="IMN26" s="163"/>
      <c r="IMO26" s="163"/>
      <c r="IMP26" s="163"/>
      <c r="IMQ26" s="163"/>
      <c r="IMR26" s="163"/>
      <c r="IMS26" s="163"/>
      <c r="IMT26" s="163"/>
      <c r="IMU26" s="163"/>
      <c r="IMV26" s="163"/>
      <c r="IMW26" s="163"/>
      <c r="IMX26" s="163"/>
      <c r="IMY26" s="163"/>
      <c r="IMZ26" s="163"/>
      <c r="INA26" s="163"/>
      <c r="INB26" s="163"/>
      <c r="INC26" s="163"/>
      <c r="IND26" s="163"/>
      <c r="INE26" s="163"/>
      <c r="INF26" s="163"/>
      <c r="ING26" s="163"/>
      <c r="INH26" s="163"/>
      <c r="INI26" s="163"/>
      <c r="INJ26" s="163"/>
      <c r="INK26" s="163"/>
      <c r="INL26" s="163"/>
      <c r="INM26" s="163"/>
      <c r="INN26" s="163"/>
      <c r="INO26" s="163"/>
      <c r="INP26" s="163"/>
      <c r="INQ26" s="163"/>
      <c r="INR26" s="163"/>
      <c r="INS26" s="163"/>
      <c r="INT26" s="163"/>
      <c r="INU26" s="163"/>
      <c r="INV26" s="163"/>
      <c r="INW26" s="163"/>
      <c r="INX26" s="163"/>
      <c r="INY26" s="163"/>
      <c r="INZ26" s="163"/>
      <c r="IOA26" s="163"/>
      <c r="IOB26" s="163"/>
      <c r="IOC26" s="163"/>
      <c r="IOD26" s="163"/>
      <c r="IOE26" s="163"/>
      <c r="IOF26" s="163"/>
      <c r="IOG26" s="163"/>
      <c r="IOH26" s="163"/>
      <c r="IOI26" s="163"/>
      <c r="IOJ26" s="163"/>
      <c r="IOK26" s="163"/>
      <c r="IOL26" s="163"/>
      <c r="IOM26" s="163"/>
      <c r="ION26" s="163"/>
      <c r="IOO26" s="163"/>
      <c r="IOP26" s="163"/>
      <c r="IOQ26" s="163"/>
      <c r="IOR26" s="163"/>
      <c r="IOS26" s="163"/>
      <c r="IOT26" s="163"/>
      <c r="IOU26" s="163"/>
      <c r="IOV26" s="163"/>
      <c r="IOW26" s="163"/>
      <c r="IOX26" s="163"/>
      <c r="IOY26" s="163"/>
      <c r="IOZ26" s="163"/>
      <c r="IPA26" s="163"/>
      <c r="IPB26" s="163"/>
      <c r="IPC26" s="163"/>
      <c r="IPD26" s="163"/>
      <c r="IPE26" s="163"/>
      <c r="IPF26" s="163"/>
      <c r="IPG26" s="163"/>
      <c r="IPH26" s="163"/>
      <c r="IPI26" s="163"/>
      <c r="IPJ26" s="163"/>
      <c r="IPK26" s="163"/>
      <c r="IPL26" s="163"/>
      <c r="IPM26" s="163"/>
      <c r="IPN26" s="163"/>
      <c r="IPO26" s="163"/>
      <c r="IPP26" s="163"/>
      <c r="IPQ26" s="163"/>
      <c r="IPR26" s="163"/>
      <c r="IPS26" s="163"/>
      <c r="IPT26" s="163"/>
      <c r="IPU26" s="163"/>
      <c r="IPV26" s="163"/>
      <c r="IPW26" s="163"/>
      <c r="IPX26" s="163"/>
      <c r="IPY26" s="163"/>
      <c r="IPZ26" s="163"/>
      <c r="IQA26" s="163"/>
      <c r="IQB26" s="163"/>
      <c r="IQC26" s="163"/>
      <c r="IQD26" s="163"/>
      <c r="IQE26" s="163"/>
      <c r="IQF26" s="163"/>
      <c r="IQG26" s="163"/>
      <c r="IQH26" s="163"/>
      <c r="IQI26" s="163"/>
      <c r="IQJ26" s="163"/>
      <c r="IQK26" s="163"/>
      <c r="IQL26" s="163"/>
      <c r="IQM26" s="163"/>
      <c r="IQN26" s="163"/>
      <c r="IQO26" s="163"/>
      <c r="IQP26" s="163"/>
      <c r="IQQ26" s="163"/>
      <c r="IQR26" s="163"/>
      <c r="IQS26" s="163"/>
      <c r="IQT26" s="163"/>
      <c r="IQU26" s="163"/>
      <c r="IQV26" s="163"/>
      <c r="IQW26" s="163"/>
      <c r="IQX26" s="163"/>
      <c r="IQY26" s="163"/>
      <c r="IQZ26" s="163"/>
      <c r="IRA26" s="163"/>
      <c r="IRB26" s="163"/>
      <c r="IRC26" s="163"/>
      <c r="IRD26" s="163"/>
      <c r="IRE26" s="163"/>
      <c r="IRF26" s="163"/>
      <c r="IRG26" s="163"/>
      <c r="IRH26" s="163"/>
      <c r="IRI26" s="163"/>
      <c r="IRJ26" s="163"/>
      <c r="IRK26" s="163"/>
      <c r="IRL26" s="163"/>
      <c r="IRM26" s="163"/>
      <c r="IRN26" s="163"/>
      <c r="IRO26" s="163"/>
      <c r="IRP26" s="163"/>
      <c r="IRQ26" s="163"/>
      <c r="IRR26" s="163"/>
      <c r="IRS26" s="163"/>
      <c r="IRT26" s="163"/>
      <c r="IRU26" s="163"/>
      <c r="IRV26" s="163"/>
      <c r="IRW26" s="163"/>
      <c r="IRX26" s="163"/>
      <c r="IRY26" s="163"/>
      <c r="IRZ26" s="163"/>
      <c r="ISA26" s="163"/>
      <c r="ISB26" s="163"/>
      <c r="ISC26" s="163"/>
      <c r="ISD26" s="163"/>
      <c r="ISE26" s="163"/>
      <c r="ISF26" s="163"/>
      <c r="ISG26" s="163"/>
      <c r="ISH26" s="163"/>
      <c r="ISI26" s="163"/>
      <c r="ISJ26" s="163"/>
      <c r="ISK26" s="163"/>
      <c r="ISL26" s="163"/>
      <c r="ISM26" s="163"/>
      <c r="ISN26" s="163"/>
      <c r="ISO26" s="163"/>
      <c r="ISP26" s="163"/>
      <c r="ISQ26" s="163"/>
      <c r="ISR26" s="163"/>
      <c r="ISS26" s="163"/>
      <c r="IST26" s="163"/>
      <c r="ISU26" s="163"/>
      <c r="ISV26" s="163"/>
      <c r="ISW26" s="163"/>
      <c r="ISX26" s="163"/>
      <c r="ISY26" s="163"/>
      <c r="ISZ26" s="163"/>
      <c r="ITA26" s="163"/>
      <c r="ITB26" s="163"/>
      <c r="ITC26" s="163"/>
      <c r="ITD26" s="163"/>
      <c r="ITE26" s="163"/>
      <c r="ITF26" s="163"/>
      <c r="ITG26" s="163"/>
      <c r="ITH26" s="163"/>
      <c r="ITI26" s="163"/>
      <c r="ITJ26" s="163"/>
      <c r="ITK26" s="163"/>
      <c r="ITL26" s="163"/>
      <c r="ITM26" s="163"/>
      <c r="ITN26" s="163"/>
      <c r="ITO26" s="163"/>
      <c r="ITP26" s="163"/>
      <c r="ITQ26" s="163"/>
      <c r="ITR26" s="163"/>
      <c r="ITS26" s="163"/>
      <c r="ITT26" s="163"/>
      <c r="ITU26" s="163"/>
      <c r="ITV26" s="163"/>
      <c r="ITW26" s="163"/>
      <c r="ITX26" s="163"/>
      <c r="ITY26" s="163"/>
      <c r="ITZ26" s="163"/>
      <c r="IUA26" s="163"/>
      <c r="IUB26" s="163"/>
      <c r="IUC26" s="163"/>
      <c r="IUD26" s="163"/>
      <c r="IUE26" s="163"/>
      <c r="IUF26" s="163"/>
      <c r="IUG26" s="163"/>
      <c r="IUH26" s="163"/>
      <c r="IUI26" s="163"/>
      <c r="IUJ26" s="163"/>
      <c r="IUK26" s="163"/>
      <c r="IUL26" s="163"/>
      <c r="IUM26" s="163"/>
      <c r="IUN26" s="163"/>
      <c r="IUO26" s="163"/>
      <c r="IUP26" s="163"/>
      <c r="IUQ26" s="163"/>
      <c r="IUR26" s="163"/>
      <c r="IUS26" s="163"/>
      <c r="IUT26" s="163"/>
      <c r="IUU26" s="163"/>
      <c r="IUV26" s="163"/>
      <c r="IUW26" s="163"/>
      <c r="IUX26" s="163"/>
      <c r="IUY26" s="163"/>
      <c r="IUZ26" s="163"/>
      <c r="IVA26" s="163"/>
      <c r="IVB26" s="163"/>
      <c r="IVC26" s="163"/>
      <c r="IVD26" s="163"/>
      <c r="IVE26" s="163"/>
      <c r="IVF26" s="163"/>
      <c r="IVG26" s="163"/>
      <c r="IVH26" s="163"/>
      <c r="IVI26" s="163"/>
      <c r="IVJ26" s="163"/>
      <c r="IVK26" s="163"/>
      <c r="IVL26" s="163"/>
      <c r="IVM26" s="163"/>
      <c r="IVN26" s="163"/>
      <c r="IVO26" s="163"/>
      <c r="IVP26" s="163"/>
      <c r="IVQ26" s="163"/>
      <c r="IVR26" s="163"/>
      <c r="IVS26" s="163"/>
      <c r="IVT26" s="163"/>
      <c r="IVU26" s="163"/>
      <c r="IVV26" s="163"/>
      <c r="IVW26" s="163"/>
      <c r="IVX26" s="163"/>
      <c r="IVY26" s="163"/>
      <c r="IVZ26" s="163"/>
      <c r="IWA26" s="163"/>
      <c r="IWB26" s="163"/>
      <c r="IWC26" s="163"/>
      <c r="IWD26" s="163"/>
      <c r="IWE26" s="163"/>
      <c r="IWF26" s="163"/>
      <c r="IWG26" s="163"/>
      <c r="IWH26" s="163"/>
      <c r="IWI26" s="163"/>
      <c r="IWJ26" s="163"/>
      <c r="IWK26" s="163"/>
      <c r="IWL26" s="163"/>
      <c r="IWM26" s="163"/>
      <c r="IWN26" s="163"/>
      <c r="IWO26" s="163"/>
      <c r="IWP26" s="163"/>
      <c r="IWQ26" s="163"/>
      <c r="IWR26" s="163"/>
      <c r="IWS26" s="163"/>
      <c r="IWT26" s="163"/>
      <c r="IWU26" s="163"/>
      <c r="IWV26" s="163"/>
      <c r="IWW26" s="163"/>
      <c r="IWX26" s="163"/>
      <c r="IWY26" s="163"/>
      <c r="IWZ26" s="163"/>
      <c r="IXA26" s="163"/>
      <c r="IXB26" s="163"/>
      <c r="IXC26" s="163"/>
      <c r="IXD26" s="163"/>
      <c r="IXE26" s="163"/>
      <c r="IXF26" s="163"/>
      <c r="IXG26" s="163"/>
      <c r="IXH26" s="163"/>
      <c r="IXI26" s="163"/>
      <c r="IXJ26" s="163"/>
      <c r="IXK26" s="163"/>
      <c r="IXL26" s="163"/>
      <c r="IXM26" s="163"/>
      <c r="IXN26" s="163"/>
      <c r="IXO26" s="163"/>
      <c r="IXP26" s="163"/>
      <c r="IXQ26" s="163"/>
      <c r="IXR26" s="163"/>
      <c r="IXS26" s="163"/>
      <c r="IXT26" s="163"/>
      <c r="IXU26" s="163"/>
      <c r="IXV26" s="163"/>
      <c r="IXW26" s="163"/>
      <c r="IXX26" s="163"/>
      <c r="IXY26" s="163"/>
      <c r="IXZ26" s="163"/>
      <c r="IYA26" s="163"/>
      <c r="IYB26" s="163"/>
      <c r="IYC26" s="163"/>
      <c r="IYD26" s="163"/>
      <c r="IYE26" s="163"/>
      <c r="IYF26" s="163"/>
      <c r="IYG26" s="163"/>
      <c r="IYH26" s="163"/>
      <c r="IYI26" s="163"/>
      <c r="IYJ26" s="163"/>
      <c r="IYK26" s="163"/>
      <c r="IYL26" s="163"/>
      <c r="IYM26" s="163"/>
      <c r="IYN26" s="163"/>
      <c r="IYO26" s="163"/>
      <c r="IYP26" s="163"/>
      <c r="IYQ26" s="163"/>
      <c r="IYR26" s="163"/>
      <c r="IYS26" s="163"/>
      <c r="IYT26" s="163"/>
      <c r="IYU26" s="163"/>
      <c r="IYV26" s="163"/>
      <c r="IYW26" s="163"/>
      <c r="IYX26" s="163"/>
      <c r="IYY26" s="163"/>
      <c r="IYZ26" s="163"/>
      <c r="IZA26" s="163"/>
      <c r="IZB26" s="163"/>
      <c r="IZC26" s="163"/>
      <c r="IZD26" s="163"/>
      <c r="IZE26" s="163"/>
      <c r="IZF26" s="163"/>
      <c r="IZG26" s="163"/>
      <c r="IZH26" s="163"/>
      <c r="IZI26" s="163"/>
      <c r="IZJ26" s="163"/>
      <c r="IZK26" s="163"/>
      <c r="IZL26" s="163"/>
      <c r="IZM26" s="163"/>
      <c r="IZN26" s="163"/>
      <c r="IZO26" s="163"/>
      <c r="IZP26" s="163"/>
      <c r="IZQ26" s="163"/>
      <c r="IZR26" s="163"/>
      <c r="IZS26" s="163"/>
      <c r="IZT26" s="163"/>
      <c r="IZU26" s="163"/>
      <c r="IZV26" s="163"/>
      <c r="IZW26" s="163"/>
      <c r="IZX26" s="163"/>
      <c r="IZY26" s="163"/>
      <c r="IZZ26" s="163"/>
      <c r="JAA26" s="163"/>
      <c r="JAB26" s="163"/>
      <c r="JAC26" s="163"/>
      <c r="JAD26" s="163"/>
      <c r="JAE26" s="163"/>
      <c r="JAF26" s="163"/>
      <c r="JAG26" s="163"/>
      <c r="JAH26" s="163"/>
      <c r="JAI26" s="163"/>
      <c r="JAJ26" s="163"/>
      <c r="JAK26" s="163"/>
      <c r="JAL26" s="163"/>
      <c r="JAM26" s="163"/>
      <c r="JAN26" s="163"/>
      <c r="JAO26" s="163"/>
      <c r="JAP26" s="163"/>
      <c r="JAQ26" s="163"/>
      <c r="JAR26" s="163"/>
      <c r="JAS26" s="163"/>
      <c r="JAT26" s="163"/>
      <c r="JAU26" s="163"/>
      <c r="JAV26" s="163"/>
      <c r="JAW26" s="163"/>
      <c r="JAX26" s="163"/>
      <c r="JAY26" s="163"/>
      <c r="JAZ26" s="163"/>
      <c r="JBA26" s="163"/>
      <c r="JBB26" s="163"/>
      <c r="JBC26" s="163"/>
      <c r="JBD26" s="163"/>
      <c r="JBE26" s="163"/>
      <c r="JBF26" s="163"/>
      <c r="JBG26" s="163"/>
      <c r="JBH26" s="163"/>
      <c r="JBI26" s="163"/>
      <c r="JBJ26" s="163"/>
      <c r="JBK26" s="163"/>
      <c r="JBL26" s="163"/>
      <c r="JBM26" s="163"/>
      <c r="JBN26" s="163"/>
      <c r="JBO26" s="163"/>
      <c r="JBP26" s="163"/>
      <c r="JBQ26" s="163"/>
      <c r="JBR26" s="163"/>
      <c r="JBS26" s="163"/>
      <c r="JBT26" s="163"/>
      <c r="JBU26" s="163"/>
      <c r="JBV26" s="163"/>
      <c r="JBW26" s="163"/>
      <c r="JBX26" s="163"/>
      <c r="JBY26" s="163"/>
      <c r="JBZ26" s="163"/>
      <c r="JCA26" s="163"/>
      <c r="JCB26" s="163"/>
      <c r="JCC26" s="163"/>
      <c r="JCD26" s="163"/>
      <c r="JCE26" s="163"/>
      <c r="JCF26" s="163"/>
      <c r="JCG26" s="163"/>
      <c r="JCH26" s="163"/>
      <c r="JCI26" s="163"/>
      <c r="JCJ26" s="163"/>
      <c r="JCK26" s="163"/>
      <c r="JCL26" s="163"/>
      <c r="JCM26" s="163"/>
      <c r="JCN26" s="163"/>
      <c r="JCO26" s="163"/>
      <c r="JCP26" s="163"/>
      <c r="JCQ26" s="163"/>
      <c r="JCR26" s="163"/>
      <c r="JCS26" s="163"/>
      <c r="JCT26" s="163"/>
      <c r="JCU26" s="163"/>
      <c r="JCV26" s="163"/>
      <c r="JCW26" s="163"/>
      <c r="JCX26" s="163"/>
      <c r="JCY26" s="163"/>
      <c r="JCZ26" s="163"/>
      <c r="JDA26" s="163"/>
      <c r="JDB26" s="163"/>
      <c r="JDC26" s="163"/>
      <c r="JDD26" s="163"/>
      <c r="JDE26" s="163"/>
      <c r="JDF26" s="163"/>
      <c r="JDG26" s="163"/>
      <c r="JDH26" s="163"/>
      <c r="JDI26" s="163"/>
      <c r="JDJ26" s="163"/>
      <c r="JDK26" s="163"/>
      <c r="JDL26" s="163"/>
      <c r="JDM26" s="163"/>
      <c r="JDN26" s="163"/>
      <c r="JDO26" s="163"/>
      <c r="JDP26" s="163"/>
      <c r="JDQ26" s="163"/>
      <c r="JDR26" s="163"/>
      <c r="JDS26" s="163"/>
      <c r="JDT26" s="163"/>
      <c r="JDU26" s="163"/>
      <c r="JDV26" s="163"/>
      <c r="JDW26" s="163"/>
      <c r="JDX26" s="163"/>
      <c r="JDY26" s="163"/>
      <c r="JDZ26" s="163"/>
      <c r="JEA26" s="163"/>
      <c r="JEB26" s="163"/>
      <c r="JEC26" s="163"/>
      <c r="JED26" s="163"/>
      <c r="JEE26" s="163"/>
      <c r="JEF26" s="163"/>
      <c r="JEG26" s="163"/>
      <c r="JEH26" s="163"/>
      <c r="JEI26" s="163"/>
      <c r="JEJ26" s="163"/>
      <c r="JEK26" s="163"/>
      <c r="JEL26" s="163"/>
      <c r="JEM26" s="163"/>
      <c r="JEN26" s="163"/>
      <c r="JEO26" s="163"/>
      <c r="JEP26" s="163"/>
      <c r="JEQ26" s="163"/>
      <c r="JER26" s="163"/>
      <c r="JES26" s="163"/>
      <c r="JET26" s="163"/>
      <c r="JEU26" s="163"/>
      <c r="JEV26" s="163"/>
      <c r="JEW26" s="163"/>
      <c r="JEX26" s="163"/>
      <c r="JEY26" s="163"/>
      <c r="JEZ26" s="163"/>
      <c r="JFA26" s="163"/>
      <c r="JFB26" s="163"/>
      <c r="JFC26" s="163"/>
      <c r="JFD26" s="163"/>
      <c r="JFE26" s="163"/>
      <c r="JFF26" s="163"/>
      <c r="JFG26" s="163"/>
      <c r="JFH26" s="163"/>
      <c r="JFI26" s="163"/>
      <c r="JFJ26" s="163"/>
      <c r="JFK26" s="163"/>
      <c r="JFL26" s="163"/>
      <c r="JFM26" s="163"/>
      <c r="JFN26" s="163"/>
      <c r="JFO26" s="163"/>
      <c r="JFP26" s="163"/>
      <c r="JFQ26" s="163"/>
      <c r="JFR26" s="163"/>
      <c r="JFS26" s="163"/>
      <c r="JFT26" s="163"/>
      <c r="JFU26" s="163"/>
      <c r="JFV26" s="163"/>
      <c r="JFW26" s="163"/>
      <c r="JFX26" s="163"/>
      <c r="JFY26" s="163"/>
      <c r="JFZ26" s="163"/>
      <c r="JGA26" s="163"/>
      <c r="JGB26" s="163"/>
      <c r="JGC26" s="163"/>
      <c r="JGD26" s="163"/>
      <c r="JGE26" s="163"/>
      <c r="JGF26" s="163"/>
      <c r="JGG26" s="163"/>
      <c r="JGH26" s="163"/>
      <c r="JGI26" s="163"/>
      <c r="JGJ26" s="163"/>
      <c r="JGK26" s="163"/>
      <c r="JGL26" s="163"/>
      <c r="JGM26" s="163"/>
      <c r="JGN26" s="163"/>
      <c r="JGO26" s="163"/>
      <c r="JGP26" s="163"/>
      <c r="JGQ26" s="163"/>
      <c r="JGR26" s="163"/>
      <c r="JGS26" s="163"/>
      <c r="JGT26" s="163"/>
      <c r="JGU26" s="163"/>
      <c r="JGV26" s="163"/>
      <c r="JGW26" s="163"/>
      <c r="JGX26" s="163"/>
      <c r="JGY26" s="163"/>
      <c r="JGZ26" s="163"/>
      <c r="JHA26" s="163"/>
      <c r="JHB26" s="163"/>
      <c r="JHC26" s="163"/>
      <c r="JHD26" s="163"/>
      <c r="JHE26" s="163"/>
      <c r="JHF26" s="163"/>
      <c r="JHG26" s="163"/>
      <c r="JHH26" s="163"/>
      <c r="JHI26" s="163"/>
      <c r="JHJ26" s="163"/>
      <c r="JHK26" s="163"/>
      <c r="JHL26" s="163"/>
      <c r="JHM26" s="163"/>
      <c r="JHN26" s="163"/>
      <c r="JHO26" s="163"/>
      <c r="JHP26" s="163"/>
      <c r="JHQ26" s="163"/>
      <c r="JHR26" s="163"/>
      <c r="JHS26" s="163"/>
      <c r="JHT26" s="163"/>
      <c r="JHU26" s="163"/>
      <c r="JHV26" s="163"/>
      <c r="JHW26" s="163"/>
      <c r="JHX26" s="163"/>
      <c r="JHY26" s="163"/>
      <c r="JHZ26" s="163"/>
      <c r="JIA26" s="163"/>
      <c r="JIB26" s="163"/>
      <c r="JIC26" s="163"/>
      <c r="JID26" s="163"/>
      <c r="JIE26" s="163"/>
      <c r="JIF26" s="163"/>
      <c r="JIG26" s="163"/>
      <c r="JIH26" s="163"/>
      <c r="JII26" s="163"/>
      <c r="JIJ26" s="163"/>
      <c r="JIK26" s="163"/>
      <c r="JIL26" s="163"/>
      <c r="JIM26" s="163"/>
      <c r="JIN26" s="163"/>
      <c r="JIO26" s="163"/>
      <c r="JIP26" s="163"/>
      <c r="JIQ26" s="163"/>
      <c r="JIR26" s="163"/>
      <c r="JIS26" s="163"/>
      <c r="JIT26" s="163"/>
      <c r="JIU26" s="163"/>
      <c r="JIV26" s="163"/>
      <c r="JIW26" s="163"/>
      <c r="JIX26" s="163"/>
      <c r="JIY26" s="163"/>
      <c r="JIZ26" s="163"/>
      <c r="JJA26" s="163"/>
      <c r="JJB26" s="163"/>
      <c r="JJC26" s="163"/>
      <c r="JJD26" s="163"/>
      <c r="JJE26" s="163"/>
      <c r="JJF26" s="163"/>
      <c r="JJG26" s="163"/>
      <c r="JJH26" s="163"/>
      <c r="JJI26" s="163"/>
      <c r="JJJ26" s="163"/>
      <c r="JJK26" s="163"/>
      <c r="JJL26" s="163"/>
      <c r="JJM26" s="163"/>
      <c r="JJN26" s="163"/>
      <c r="JJO26" s="163"/>
      <c r="JJP26" s="163"/>
      <c r="JJQ26" s="163"/>
      <c r="JJR26" s="163"/>
      <c r="JJS26" s="163"/>
      <c r="JJT26" s="163"/>
      <c r="JJU26" s="163"/>
      <c r="JJV26" s="163"/>
      <c r="JJW26" s="163"/>
      <c r="JJX26" s="163"/>
      <c r="JJY26" s="163"/>
      <c r="JJZ26" s="163"/>
      <c r="JKA26" s="163"/>
      <c r="JKB26" s="163"/>
      <c r="JKC26" s="163"/>
      <c r="JKD26" s="163"/>
      <c r="JKE26" s="163"/>
      <c r="JKF26" s="163"/>
      <c r="JKG26" s="163"/>
      <c r="JKH26" s="163"/>
      <c r="JKI26" s="163"/>
      <c r="JKJ26" s="163"/>
      <c r="JKK26" s="163"/>
      <c r="JKL26" s="163"/>
      <c r="JKM26" s="163"/>
      <c r="JKN26" s="163"/>
      <c r="JKO26" s="163"/>
      <c r="JKP26" s="163"/>
      <c r="JKQ26" s="163"/>
      <c r="JKR26" s="163"/>
      <c r="JKS26" s="163"/>
      <c r="JKT26" s="163"/>
      <c r="JKU26" s="163"/>
      <c r="JKV26" s="163"/>
      <c r="JKW26" s="163"/>
      <c r="JKX26" s="163"/>
      <c r="JKY26" s="163"/>
      <c r="JKZ26" s="163"/>
      <c r="JLA26" s="163"/>
      <c r="JLB26" s="163"/>
      <c r="JLC26" s="163"/>
      <c r="JLD26" s="163"/>
      <c r="JLE26" s="163"/>
      <c r="JLF26" s="163"/>
      <c r="JLG26" s="163"/>
      <c r="JLH26" s="163"/>
      <c r="JLI26" s="163"/>
      <c r="JLJ26" s="163"/>
      <c r="JLK26" s="163"/>
      <c r="JLL26" s="163"/>
      <c r="JLM26" s="163"/>
      <c r="JLN26" s="163"/>
      <c r="JLO26" s="163"/>
      <c r="JLP26" s="163"/>
      <c r="JLQ26" s="163"/>
      <c r="JLR26" s="163"/>
      <c r="JLS26" s="163"/>
      <c r="JLT26" s="163"/>
      <c r="JLU26" s="163"/>
      <c r="JLV26" s="163"/>
      <c r="JLW26" s="163"/>
      <c r="JLX26" s="163"/>
      <c r="JLY26" s="163"/>
      <c r="JLZ26" s="163"/>
      <c r="JMA26" s="163"/>
      <c r="JMB26" s="163"/>
      <c r="JMC26" s="163"/>
      <c r="JMD26" s="163"/>
      <c r="JME26" s="163"/>
      <c r="JMF26" s="163"/>
      <c r="JMG26" s="163"/>
      <c r="JMH26" s="163"/>
      <c r="JMI26" s="163"/>
      <c r="JMJ26" s="163"/>
      <c r="JMK26" s="163"/>
      <c r="JML26" s="163"/>
      <c r="JMM26" s="163"/>
      <c r="JMN26" s="163"/>
      <c r="JMO26" s="163"/>
      <c r="JMP26" s="163"/>
      <c r="JMQ26" s="163"/>
      <c r="JMR26" s="163"/>
      <c r="JMS26" s="163"/>
      <c r="JMT26" s="163"/>
      <c r="JMU26" s="163"/>
      <c r="JMV26" s="163"/>
      <c r="JMW26" s="163"/>
      <c r="JMX26" s="163"/>
      <c r="JMY26" s="163"/>
      <c r="JMZ26" s="163"/>
      <c r="JNA26" s="163"/>
      <c r="JNB26" s="163"/>
      <c r="JNC26" s="163"/>
      <c r="JND26" s="163"/>
      <c r="JNE26" s="163"/>
      <c r="JNF26" s="163"/>
      <c r="JNG26" s="163"/>
      <c r="JNH26" s="163"/>
      <c r="JNI26" s="163"/>
      <c r="JNJ26" s="163"/>
      <c r="JNK26" s="163"/>
      <c r="JNL26" s="163"/>
      <c r="JNM26" s="163"/>
      <c r="JNN26" s="163"/>
      <c r="JNO26" s="163"/>
      <c r="JNP26" s="163"/>
      <c r="JNQ26" s="163"/>
      <c r="JNR26" s="163"/>
      <c r="JNS26" s="163"/>
      <c r="JNT26" s="163"/>
      <c r="JNU26" s="163"/>
      <c r="JNV26" s="163"/>
      <c r="JNW26" s="163"/>
      <c r="JNX26" s="163"/>
      <c r="JNY26" s="163"/>
      <c r="JNZ26" s="163"/>
      <c r="JOA26" s="163"/>
      <c r="JOB26" s="163"/>
      <c r="JOC26" s="163"/>
      <c r="JOD26" s="163"/>
      <c r="JOE26" s="163"/>
      <c r="JOF26" s="163"/>
      <c r="JOG26" s="163"/>
      <c r="JOH26" s="163"/>
      <c r="JOI26" s="163"/>
      <c r="JOJ26" s="163"/>
      <c r="JOK26" s="163"/>
      <c r="JOL26" s="163"/>
      <c r="JOM26" s="163"/>
      <c r="JON26" s="163"/>
      <c r="JOO26" s="163"/>
      <c r="JOP26" s="163"/>
      <c r="JOQ26" s="163"/>
      <c r="JOR26" s="163"/>
      <c r="JOS26" s="163"/>
      <c r="JOT26" s="163"/>
      <c r="JOU26" s="163"/>
      <c r="JOV26" s="163"/>
      <c r="JOW26" s="163"/>
      <c r="JOX26" s="163"/>
      <c r="JOY26" s="163"/>
      <c r="JOZ26" s="163"/>
      <c r="JPA26" s="163"/>
      <c r="JPB26" s="163"/>
      <c r="JPC26" s="163"/>
      <c r="JPD26" s="163"/>
      <c r="JPE26" s="163"/>
      <c r="JPF26" s="163"/>
      <c r="JPG26" s="163"/>
      <c r="JPH26" s="163"/>
      <c r="JPI26" s="163"/>
      <c r="JPJ26" s="163"/>
      <c r="JPK26" s="163"/>
      <c r="JPL26" s="163"/>
      <c r="JPM26" s="163"/>
      <c r="JPN26" s="163"/>
      <c r="JPO26" s="163"/>
      <c r="JPP26" s="163"/>
      <c r="JPQ26" s="163"/>
      <c r="JPR26" s="163"/>
      <c r="JPS26" s="163"/>
      <c r="JPT26" s="163"/>
      <c r="JPU26" s="163"/>
      <c r="JPV26" s="163"/>
      <c r="JPW26" s="163"/>
      <c r="JPX26" s="163"/>
      <c r="JPY26" s="163"/>
      <c r="JPZ26" s="163"/>
      <c r="JQA26" s="163"/>
      <c r="JQB26" s="163"/>
      <c r="JQC26" s="163"/>
      <c r="JQD26" s="163"/>
      <c r="JQE26" s="163"/>
      <c r="JQF26" s="163"/>
      <c r="JQG26" s="163"/>
      <c r="JQH26" s="163"/>
      <c r="JQI26" s="163"/>
      <c r="JQJ26" s="163"/>
      <c r="JQK26" s="163"/>
      <c r="JQL26" s="163"/>
      <c r="JQM26" s="163"/>
      <c r="JQN26" s="163"/>
      <c r="JQO26" s="163"/>
      <c r="JQP26" s="163"/>
      <c r="JQQ26" s="163"/>
      <c r="JQR26" s="163"/>
      <c r="JQS26" s="163"/>
      <c r="JQT26" s="163"/>
      <c r="JQU26" s="163"/>
      <c r="JQV26" s="163"/>
      <c r="JQW26" s="163"/>
      <c r="JQX26" s="163"/>
      <c r="JQY26" s="163"/>
      <c r="JQZ26" s="163"/>
      <c r="JRA26" s="163"/>
      <c r="JRB26" s="163"/>
      <c r="JRC26" s="163"/>
      <c r="JRD26" s="163"/>
      <c r="JRE26" s="163"/>
      <c r="JRF26" s="163"/>
      <c r="JRG26" s="163"/>
      <c r="JRH26" s="163"/>
      <c r="JRI26" s="163"/>
      <c r="JRJ26" s="163"/>
      <c r="JRK26" s="163"/>
      <c r="JRL26" s="163"/>
      <c r="JRM26" s="163"/>
      <c r="JRN26" s="163"/>
      <c r="JRO26" s="163"/>
      <c r="JRP26" s="163"/>
      <c r="JRQ26" s="163"/>
      <c r="JRR26" s="163"/>
      <c r="JRS26" s="163"/>
      <c r="JRT26" s="163"/>
      <c r="JRU26" s="163"/>
      <c r="JRV26" s="163"/>
      <c r="JRW26" s="163"/>
      <c r="JRX26" s="163"/>
      <c r="JRY26" s="163"/>
      <c r="JRZ26" s="163"/>
      <c r="JSA26" s="163"/>
      <c r="JSB26" s="163"/>
      <c r="JSC26" s="163"/>
      <c r="JSD26" s="163"/>
      <c r="JSE26" s="163"/>
      <c r="JSF26" s="163"/>
      <c r="JSG26" s="163"/>
      <c r="JSH26" s="163"/>
      <c r="JSI26" s="163"/>
      <c r="JSJ26" s="163"/>
      <c r="JSK26" s="163"/>
      <c r="JSL26" s="163"/>
      <c r="JSM26" s="163"/>
      <c r="JSN26" s="163"/>
      <c r="JSO26" s="163"/>
      <c r="JSP26" s="163"/>
      <c r="JSQ26" s="163"/>
      <c r="JSR26" s="163"/>
      <c r="JSS26" s="163"/>
      <c r="JST26" s="163"/>
      <c r="JSU26" s="163"/>
      <c r="JSV26" s="163"/>
      <c r="JSW26" s="163"/>
      <c r="JSX26" s="163"/>
      <c r="JSY26" s="163"/>
      <c r="JSZ26" s="163"/>
      <c r="JTA26" s="163"/>
      <c r="JTB26" s="163"/>
      <c r="JTC26" s="163"/>
      <c r="JTD26" s="163"/>
      <c r="JTE26" s="163"/>
      <c r="JTF26" s="163"/>
      <c r="JTG26" s="163"/>
      <c r="JTH26" s="163"/>
      <c r="JTI26" s="163"/>
      <c r="JTJ26" s="163"/>
      <c r="JTK26" s="163"/>
      <c r="JTL26" s="163"/>
      <c r="JTM26" s="163"/>
      <c r="JTN26" s="163"/>
      <c r="JTO26" s="163"/>
      <c r="JTP26" s="163"/>
      <c r="JTQ26" s="163"/>
      <c r="JTR26" s="163"/>
      <c r="JTS26" s="163"/>
      <c r="JTT26" s="163"/>
      <c r="JTU26" s="163"/>
      <c r="JTV26" s="163"/>
      <c r="JTW26" s="163"/>
      <c r="JTX26" s="163"/>
      <c r="JTY26" s="163"/>
      <c r="JTZ26" s="163"/>
      <c r="JUA26" s="163"/>
      <c r="JUB26" s="163"/>
      <c r="JUC26" s="163"/>
      <c r="JUD26" s="163"/>
      <c r="JUE26" s="163"/>
      <c r="JUF26" s="163"/>
      <c r="JUG26" s="163"/>
      <c r="JUH26" s="163"/>
      <c r="JUI26" s="163"/>
      <c r="JUJ26" s="163"/>
      <c r="JUK26" s="163"/>
      <c r="JUL26" s="163"/>
      <c r="JUM26" s="163"/>
      <c r="JUN26" s="163"/>
      <c r="JUO26" s="163"/>
      <c r="JUP26" s="163"/>
      <c r="JUQ26" s="163"/>
      <c r="JUR26" s="163"/>
      <c r="JUS26" s="163"/>
      <c r="JUT26" s="163"/>
      <c r="JUU26" s="163"/>
      <c r="JUV26" s="163"/>
      <c r="JUW26" s="163"/>
      <c r="JUX26" s="163"/>
      <c r="JUY26" s="163"/>
      <c r="JUZ26" s="163"/>
      <c r="JVA26" s="163"/>
      <c r="JVB26" s="163"/>
      <c r="JVC26" s="163"/>
      <c r="JVD26" s="163"/>
      <c r="JVE26" s="163"/>
      <c r="JVF26" s="163"/>
      <c r="JVG26" s="163"/>
      <c r="JVH26" s="163"/>
      <c r="JVI26" s="163"/>
      <c r="JVJ26" s="163"/>
      <c r="JVK26" s="163"/>
      <c r="JVL26" s="163"/>
      <c r="JVM26" s="163"/>
      <c r="JVN26" s="163"/>
      <c r="JVO26" s="163"/>
      <c r="JVP26" s="163"/>
      <c r="JVQ26" s="163"/>
      <c r="JVR26" s="163"/>
      <c r="JVS26" s="163"/>
      <c r="JVT26" s="163"/>
      <c r="JVU26" s="163"/>
      <c r="JVV26" s="163"/>
      <c r="JVW26" s="163"/>
      <c r="JVX26" s="163"/>
      <c r="JVY26" s="163"/>
      <c r="JVZ26" s="163"/>
      <c r="JWA26" s="163"/>
      <c r="JWB26" s="163"/>
      <c r="JWC26" s="163"/>
      <c r="JWD26" s="163"/>
      <c r="JWE26" s="163"/>
      <c r="JWF26" s="163"/>
      <c r="JWG26" s="163"/>
      <c r="JWH26" s="163"/>
      <c r="JWI26" s="163"/>
      <c r="JWJ26" s="163"/>
      <c r="JWK26" s="163"/>
      <c r="JWL26" s="163"/>
      <c r="JWM26" s="163"/>
      <c r="JWN26" s="163"/>
      <c r="JWO26" s="163"/>
      <c r="JWP26" s="163"/>
      <c r="JWQ26" s="163"/>
      <c r="JWR26" s="163"/>
      <c r="JWS26" s="163"/>
      <c r="JWT26" s="163"/>
      <c r="JWU26" s="163"/>
      <c r="JWV26" s="163"/>
      <c r="JWW26" s="163"/>
      <c r="JWX26" s="163"/>
      <c r="JWY26" s="163"/>
      <c r="JWZ26" s="163"/>
      <c r="JXA26" s="163"/>
      <c r="JXB26" s="163"/>
      <c r="JXC26" s="163"/>
      <c r="JXD26" s="163"/>
      <c r="JXE26" s="163"/>
      <c r="JXF26" s="163"/>
      <c r="JXG26" s="163"/>
      <c r="JXH26" s="163"/>
      <c r="JXI26" s="163"/>
      <c r="JXJ26" s="163"/>
      <c r="JXK26" s="163"/>
      <c r="JXL26" s="163"/>
      <c r="JXM26" s="163"/>
      <c r="JXN26" s="163"/>
      <c r="JXO26" s="163"/>
      <c r="JXP26" s="163"/>
      <c r="JXQ26" s="163"/>
      <c r="JXR26" s="163"/>
      <c r="JXS26" s="163"/>
      <c r="JXT26" s="163"/>
      <c r="JXU26" s="163"/>
      <c r="JXV26" s="163"/>
      <c r="JXW26" s="163"/>
      <c r="JXX26" s="163"/>
      <c r="JXY26" s="163"/>
      <c r="JXZ26" s="163"/>
      <c r="JYA26" s="163"/>
      <c r="JYB26" s="163"/>
      <c r="JYC26" s="163"/>
      <c r="JYD26" s="163"/>
      <c r="JYE26" s="163"/>
      <c r="JYF26" s="163"/>
      <c r="JYG26" s="163"/>
      <c r="JYH26" s="163"/>
      <c r="JYI26" s="163"/>
      <c r="JYJ26" s="163"/>
      <c r="JYK26" s="163"/>
      <c r="JYL26" s="163"/>
      <c r="JYM26" s="163"/>
      <c r="JYN26" s="163"/>
      <c r="JYO26" s="163"/>
      <c r="JYP26" s="163"/>
      <c r="JYQ26" s="163"/>
      <c r="JYR26" s="163"/>
      <c r="JYS26" s="163"/>
      <c r="JYT26" s="163"/>
      <c r="JYU26" s="163"/>
      <c r="JYV26" s="163"/>
      <c r="JYW26" s="163"/>
      <c r="JYX26" s="163"/>
      <c r="JYY26" s="163"/>
      <c r="JYZ26" s="163"/>
      <c r="JZA26" s="163"/>
      <c r="JZB26" s="163"/>
      <c r="JZC26" s="163"/>
      <c r="JZD26" s="163"/>
      <c r="JZE26" s="163"/>
      <c r="JZF26" s="163"/>
      <c r="JZG26" s="163"/>
      <c r="JZH26" s="163"/>
      <c r="JZI26" s="163"/>
      <c r="JZJ26" s="163"/>
      <c r="JZK26" s="163"/>
      <c r="JZL26" s="163"/>
      <c r="JZM26" s="163"/>
      <c r="JZN26" s="163"/>
      <c r="JZO26" s="163"/>
      <c r="JZP26" s="163"/>
      <c r="JZQ26" s="163"/>
      <c r="JZR26" s="163"/>
      <c r="JZS26" s="163"/>
      <c r="JZT26" s="163"/>
      <c r="JZU26" s="163"/>
      <c r="JZV26" s="163"/>
      <c r="JZW26" s="163"/>
      <c r="JZX26" s="163"/>
      <c r="JZY26" s="163"/>
      <c r="JZZ26" s="163"/>
      <c r="KAA26" s="163"/>
      <c r="KAB26" s="163"/>
      <c r="KAC26" s="163"/>
      <c r="KAD26" s="163"/>
      <c r="KAE26" s="163"/>
      <c r="KAF26" s="163"/>
      <c r="KAG26" s="163"/>
      <c r="KAH26" s="163"/>
      <c r="KAI26" s="163"/>
      <c r="KAJ26" s="163"/>
      <c r="KAK26" s="163"/>
      <c r="KAL26" s="163"/>
      <c r="KAM26" s="163"/>
      <c r="KAN26" s="163"/>
      <c r="KAO26" s="163"/>
      <c r="KAP26" s="163"/>
      <c r="KAQ26" s="163"/>
      <c r="KAR26" s="163"/>
      <c r="KAS26" s="163"/>
      <c r="KAT26" s="163"/>
      <c r="KAU26" s="163"/>
      <c r="KAV26" s="163"/>
      <c r="KAW26" s="163"/>
      <c r="KAX26" s="163"/>
      <c r="KAY26" s="163"/>
      <c r="KAZ26" s="163"/>
      <c r="KBA26" s="163"/>
      <c r="KBB26" s="163"/>
      <c r="KBC26" s="163"/>
      <c r="KBD26" s="163"/>
      <c r="KBE26" s="163"/>
      <c r="KBF26" s="163"/>
      <c r="KBG26" s="163"/>
      <c r="KBH26" s="163"/>
      <c r="KBI26" s="163"/>
      <c r="KBJ26" s="163"/>
      <c r="KBK26" s="163"/>
      <c r="KBL26" s="163"/>
      <c r="KBM26" s="163"/>
      <c r="KBN26" s="163"/>
      <c r="KBO26" s="163"/>
      <c r="KBP26" s="163"/>
      <c r="KBQ26" s="163"/>
      <c r="KBR26" s="163"/>
      <c r="KBS26" s="163"/>
      <c r="KBT26" s="163"/>
      <c r="KBU26" s="163"/>
      <c r="KBV26" s="163"/>
      <c r="KBW26" s="163"/>
      <c r="KBX26" s="163"/>
      <c r="KBY26" s="163"/>
      <c r="KBZ26" s="163"/>
      <c r="KCA26" s="163"/>
      <c r="KCB26" s="163"/>
      <c r="KCC26" s="163"/>
      <c r="KCD26" s="163"/>
      <c r="KCE26" s="163"/>
      <c r="KCF26" s="163"/>
      <c r="KCG26" s="163"/>
      <c r="KCH26" s="163"/>
      <c r="KCI26" s="163"/>
      <c r="KCJ26" s="163"/>
      <c r="KCK26" s="163"/>
      <c r="KCL26" s="163"/>
      <c r="KCM26" s="163"/>
      <c r="KCN26" s="163"/>
      <c r="KCO26" s="163"/>
      <c r="KCP26" s="163"/>
      <c r="KCQ26" s="163"/>
      <c r="KCR26" s="163"/>
      <c r="KCS26" s="163"/>
      <c r="KCT26" s="163"/>
      <c r="KCU26" s="163"/>
      <c r="KCV26" s="163"/>
      <c r="KCW26" s="163"/>
      <c r="KCX26" s="163"/>
      <c r="KCY26" s="163"/>
      <c r="KCZ26" s="163"/>
      <c r="KDA26" s="163"/>
      <c r="KDB26" s="163"/>
      <c r="KDC26" s="163"/>
      <c r="KDD26" s="163"/>
      <c r="KDE26" s="163"/>
      <c r="KDF26" s="163"/>
      <c r="KDG26" s="163"/>
      <c r="KDH26" s="163"/>
      <c r="KDI26" s="163"/>
      <c r="KDJ26" s="163"/>
      <c r="KDK26" s="163"/>
      <c r="KDL26" s="163"/>
      <c r="KDM26" s="163"/>
      <c r="KDN26" s="163"/>
      <c r="KDO26" s="163"/>
      <c r="KDP26" s="163"/>
      <c r="KDQ26" s="163"/>
      <c r="KDR26" s="163"/>
      <c r="KDS26" s="163"/>
      <c r="KDT26" s="163"/>
      <c r="KDU26" s="163"/>
      <c r="KDV26" s="163"/>
      <c r="KDW26" s="163"/>
      <c r="KDX26" s="163"/>
      <c r="KDY26" s="163"/>
      <c r="KDZ26" s="163"/>
      <c r="KEA26" s="163"/>
      <c r="KEB26" s="163"/>
      <c r="KEC26" s="163"/>
      <c r="KED26" s="163"/>
      <c r="KEE26" s="163"/>
      <c r="KEF26" s="163"/>
      <c r="KEG26" s="163"/>
      <c r="KEH26" s="163"/>
      <c r="KEI26" s="163"/>
      <c r="KEJ26" s="163"/>
      <c r="KEK26" s="163"/>
      <c r="KEL26" s="163"/>
      <c r="KEM26" s="163"/>
      <c r="KEN26" s="163"/>
      <c r="KEO26" s="163"/>
      <c r="KEP26" s="163"/>
      <c r="KEQ26" s="163"/>
      <c r="KER26" s="163"/>
      <c r="KES26" s="163"/>
      <c r="KET26" s="163"/>
      <c r="KEU26" s="163"/>
      <c r="KEV26" s="163"/>
      <c r="KEW26" s="163"/>
      <c r="KEX26" s="163"/>
      <c r="KEY26" s="163"/>
      <c r="KEZ26" s="163"/>
      <c r="KFA26" s="163"/>
      <c r="KFB26" s="163"/>
      <c r="KFC26" s="163"/>
      <c r="KFD26" s="163"/>
      <c r="KFE26" s="163"/>
      <c r="KFF26" s="163"/>
      <c r="KFG26" s="163"/>
      <c r="KFH26" s="163"/>
      <c r="KFI26" s="163"/>
      <c r="KFJ26" s="163"/>
      <c r="KFK26" s="163"/>
      <c r="KFL26" s="163"/>
      <c r="KFM26" s="163"/>
      <c r="KFN26" s="163"/>
      <c r="KFO26" s="163"/>
      <c r="KFP26" s="163"/>
      <c r="KFQ26" s="163"/>
      <c r="KFR26" s="163"/>
      <c r="KFS26" s="163"/>
      <c r="KFT26" s="163"/>
      <c r="KFU26" s="163"/>
      <c r="KFV26" s="163"/>
      <c r="KFW26" s="163"/>
      <c r="KFX26" s="163"/>
      <c r="KFY26" s="163"/>
      <c r="KFZ26" s="163"/>
      <c r="KGA26" s="163"/>
      <c r="KGB26" s="163"/>
      <c r="KGC26" s="163"/>
      <c r="KGD26" s="163"/>
      <c r="KGE26" s="163"/>
      <c r="KGF26" s="163"/>
      <c r="KGG26" s="163"/>
      <c r="KGH26" s="163"/>
      <c r="KGI26" s="163"/>
      <c r="KGJ26" s="163"/>
      <c r="KGK26" s="163"/>
      <c r="KGL26" s="163"/>
      <c r="KGM26" s="163"/>
      <c r="KGN26" s="163"/>
      <c r="KGO26" s="163"/>
      <c r="KGP26" s="163"/>
      <c r="KGQ26" s="163"/>
      <c r="KGR26" s="163"/>
      <c r="KGS26" s="163"/>
      <c r="KGT26" s="163"/>
      <c r="KGU26" s="163"/>
      <c r="KGV26" s="163"/>
      <c r="KGW26" s="163"/>
      <c r="KGX26" s="163"/>
      <c r="KGY26" s="163"/>
      <c r="KGZ26" s="163"/>
      <c r="KHA26" s="163"/>
      <c r="KHB26" s="163"/>
      <c r="KHC26" s="163"/>
      <c r="KHD26" s="163"/>
      <c r="KHE26" s="163"/>
      <c r="KHF26" s="163"/>
      <c r="KHG26" s="163"/>
      <c r="KHH26" s="163"/>
      <c r="KHI26" s="163"/>
      <c r="KHJ26" s="163"/>
      <c r="KHK26" s="163"/>
      <c r="KHL26" s="163"/>
      <c r="KHM26" s="163"/>
      <c r="KHN26" s="163"/>
      <c r="KHO26" s="163"/>
      <c r="KHP26" s="163"/>
      <c r="KHQ26" s="163"/>
      <c r="KHR26" s="163"/>
      <c r="KHS26" s="163"/>
      <c r="KHT26" s="163"/>
      <c r="KHU26" s="163"/>
      <c r="KHV26" s="163"/>
      <c r="KHW26" s="163"/>
      <c r="KHX26" s="163"/>
      <c r="KHY26" s="163"/>
      <c r="KHZ26" s="163"/>
      <c r="KIA26" s="163"/>
      <c r="KIB26" s="163"/>
      <c r="KIC26" s="163"/>
      <c r="KID26" s="163"/>
      <c r="KIE26" s="163"/>
      <c r="KIF26" s="163"/>
      <c r="KIG26" s="163"/>
      <c r="KIH26" s="163"/>
      <c r="KII26" s="163"/>
      <c r="KIJ26" s="163"/>
      <c r="KIK26" s="163"/>
      <c r="KIL26" s="163"/>
      <c r="KIM26" s="163"/>
      <c r="KIN26" s="163"/>
      <c r="KIO26" s="163"/>
      <c r="KIP26" s="163"/>
      <c r="KIQ26" s="163"/>
      <c r="KIR26" s="163"/>
      <c r="KIS26" s="163"/>
      <c r="KIT26" s="163"/>
      <c r="KIU26" s="163"/>
      <c r="KIV26" s="163"/>
      <c r="KIW26" s="163"/>
      <c r="KIX26" s="163"/>
      <c r="KIY26" s="163"/>
      <c r="KIZ26" s="163"/>
      <c r="KJA26" s="163"/>
      <c r="KJB26" s="163"/>
      <c r="KJC26" s="163"/>
      <c r="KJD26" s="163"/>
      <c r="KJE26" s="163"/>
      <c r="KJF26" s="163"/>
      <c r="KJG26" s="163"/>
      <c r="KJH26" s="163"/>
      <c r="KJI26" s="163"/>
      <c r="KJJ26" s="163"/>
      <c r="KJK26" s="163"/>
      <c r="KJL26" s="163"/>
      <c r="KJM26" s="163"/>
      <c r="KJN26" s="163"/>
      <c r="KJO26" s="163"/>
      <c r="KJP26" s="163"/>
      <c r="KJQ26" s="163"/>
      <c r="KJR26" s="163"/>
      <c r="KJS26" s="163"/>
      <c r="KJT26" s="163"/>
      <c r="KJU26" s="163"/>
      <c r="KJV26" s="163"/>
      <c r="KJW26" s="163"/>
      <c r="KJX26" s="163"/>
      <c r="KJY26" s="163"/>
      <c r="KJZ26" s="163"/>
      <c r="KKA26" s="163"/>
      <c r="KKB26" s="163"/>
      <c r="KKC26" s="163"/>
      <c r="KKD26" s="163"/>
      <c r="KKE26" s="163"/>
      <c r="KKF26" s="163"/>
      <c r="KKG26" s="163"/>
      <c r="KKH26" s="163"/>
      <c r="KKI26" s="163"/>
      <c r="KKJ26" s="163"/>
      <c r="KKK26" s="163"/>
      <c r="KKL26" s="163"/>
      <c r="KKM26" s="163"/>
      <c r="KKN26" s="163"/>
      <c r="KKO26" s="163"/>
      <c r="KKP26" s="163"/>
      <c r="KKQ26" s="163"/>
      <c r="KKR26" s="163"/>
      <c r="KKS26" s="163"/>
      <c r="KKT26" s="163"/>
      <c r="KKU26" s="163"/>
      <c r="KKV26" s="163"/>
      <c r="KKW26" s="163"/>
      <c r="KKX26" s="163"/>
      <c r="KKY26" s="163"/>
      <c r="KKZ26" s="163"/>
      <c r="KLA26" s="163"/>
      <c r="KLB26" s="163"/>
      <c r="KLC26" s="163"/>
      <c r="KLD26" s="163"/>
      <c r="KLE26" s="163"/>
      <c r="KLF26" s="163"/>
      <c r="KLG26" s="163"/>
      <c r="KLH26" s="163"/>
      <c r="KLI26" s="163"/>
      <c r="KLJ26" s="163"/>
      <c r="KLK26" s="163"/>
      <c r="KLL26" s="163"/>
      <c r="KLM26" s="163"/>
      <c r="KLN26" s="163"/>
      <c r="KLO26" s="163"/>
      <c r="KLP26" s="163"/>
      <c r="KLQ26" s="163"/>
      <c r="KLR26" s="163"/>
      <c r="KLS26" s="163"/>
      <c r="KLT26" s="163"/>
      <c r="KLU26" s="163"/>
      <c r="KLV26" s="163"/>
      <c r="KLW26" s="163"/>
      <c r="KLX26" s="163"/>
      <c r="KLY26" s="163"/>
      <c r="KLZ26" s="163"/>
      <c r="KMA26" s="163"/>
      <c r="KMB26" s="163"/>
      <c r="KMC26" s="163"/>
      <c r="KMD26" s="163"/>
      <c r="KME26" s="163"/>
      <c r="KMF26" s="163"/>
      <c r="KMG26" s="163"/>
      <c r="KMH26" s="163"/>
      <c r="KMI26" s="163"/>
      <c r="KMJ26" s="163"/>
      <c r="KMK26" s="163"/>
      <c r="KML26" s="163"/>
      <c r="KMM26" s="163"/>
      <c r="KMN26" s="163"/>
      <c r="KMO26" s="163"/>
      <c r="KMP26" s="163"/>
      <c r="KMQ26" s="163"/>
      <c r="KMR26" s="163"/>
      <c r="KMS26" s="163"/>
      <c r="KMT26" s="163"/>
      <c r="KMU26" s="163"/>
      <c r="KMV26" s="163"/>
      <c r="KMW26" s="163"/>
      <c r="KMX26" s="163"/>
      <c r="KMY26" s="163"/>
      <c r="KMZ26" s="163"/>
      <c r="KNA26" s="163"/>
      <c r="KNB26" s="163"/>
      <c r="KNC26" s="163"/>
      <c r="KND26" s="163"/>
      <c r="KNE26" s="163"/>
      <c r="KNF26" s="163"/>
      <c r="KNG26" s="163"/>
      <c r="KNH26" s="163"/>
      <c r="KNI26" s="163"/>
      <c r="KNJ26" s="163"/>
      <c r="KNK26" s="163"/>
      <c r="KNL26" s="163"/>
      <c r="KNM26" s="163"/>
      <c r="KNN26" s="163"/>
      <c r="KNO26" s="163"/>
      <c r="KNP26" s="163"/>
      <c r="KNQ26" s="163"/>
      <c r="KNR26" s="163"/>
      <c r="KNS26" s="163"/>
      <c r="KNT26" s="163"/>
      <c r="KNU26" s="163"/>
      <c r="KNV26" s="163"/>
      <c r="KNW26" s="163"/>
      <c r="KNX26" s="163"/>
      <c r="KNY26" s="163"/>
      <c r="KNZ26" s="163"/>
      <c r="KOA26" s="163"/>
      <c r="KOB26" s="163"/>
      <c r="KOC26" s="163"/>
      <c r="KOD26" s="163"/>
      <c r="KOE26" s="163"/>
      <c r="KOF26" s="163"/>
      <c r="KOG26" s="163"/>
      <c r="KOH26" s="163"/>
      <c r="KOI26" s="163"/>
      <c r="KOJ26" s="163"/>
      <c r="KOK26" s="163"/>
      <c r="KOL26" s="163"/>
      <c r="KOM26" s="163"/>
      <c r="KON26" s="163"/>
      <c r="KOO26" s="163"/>
      <c r="KOP26" s="163"/>
      <c r="KOQ26" s="163"/>
      <c r="KOR26" s="163"/>
      <c r="KOS26" s="163"/>
      <c r="KOT26" s="163"/>
      <c r="KOU26" s="163"/>
      <c r="KOV26" s="163"/>
      <c r="KOW26" s="163"/>
      <c r="KOX26" s="163"/>
      <c r="KOY26" s="163"/>
      <c r="KOZ26" s="163"/>
      <c r="KPA26" s="163"/>
      <c r="KPB26" s="163"/>
      <c r="KPC26" s="163"/>
      <c r="KPD26" s="163"/>
      <c r="KPE26" s="163"/>
      <c r="KPF26" s="163"/>
      <c r="KPG26" s="163"/>
      <c r="KPH26" s="163"/>
      <c r="KPI26" s="163"/>
      <c r="KPJ26" s="163"/>
      <c r="KPK26" s="163"/>
      <c r="KPL26" s="163"/>
      <c r="KPM26" s="163"/>
      <c r="KPN26" s="163"/>
      <c r="KPO26" s="163"/>
      <c r="KPP26" s="163"/>
      <c r="KPQ26" s="163"/>
      <c r="KPR26" s="163"/>
      <c r="KPS26" s="163"/>
      <c r="KPT26" s="163"/>
      <c r="KPU26" s="163"/>
      <c r="KPV26" s="163"/>
      <c r="KPW26" s="163"/>
      <c r="KPX26" s="163"/>
      <c r="KPY26" s="163"/>
      <c r="KPZ26" s="163"/>
      <c r="KQA26" s="163"/>
      <c r="KQB26" s="163"/>
      <c r="KQC26" s="163"/>
      <c r="KQD26" s="163"/>
      <c r="KQE26" s="163"/>
      <c r="KQF26" s="163"/>
      <c r="KQG26" s="163"/>
      <c r="KQH26" s="163"/>
      <c r="KQI26" s="163"/>
      <c r="KQJ26" s="163"/>
      <c r="KQK26" s="163"/>
      <c r="KQL26" s="163"/>
      <c r="KQM26" s="163"/>
      <c r="KQN26" s="163"/>
      <c r="KQO26" s="163"/>
      <c r="KQP26" s="163"/>
      <c r="KQQ26" s="163"/>
      <c r="KQR26" s="163"/>
      <c r="KQS26" s="163"/>
      <c r="KQT26" s="163"/>
      <c r="KQU26" s="163"/>
      <c r="KQV26" s="163"/>
      <c r="KQW26" s="163"/>
      <c r="KQX26" s="163"/>
      <c r="KQY26" s="163"/>
      <c r="KQZ26" s="163"/>
      <c r="KRA26" s="163"/>
      <c r="KRB26" s="163"/>
      <c r="KRC26" s="163"/>
      <c r="KRD26" s="163"/>
      <c r="KRE26" s="163"/>
      <c r="KRF26" s="163"/>
      <c r="KRG26" s="163"/>
      <c r="KRH26" s="163"/>
      <c r="KRI26" s="163"/>
      <c r="KRJ26" s="163"/>
      <c r="KRK26" s="163"/>
      <c r="KRL26" s="163"/>
      <c r="KRM26" s="163"/>
      <c r="KRN26" s="163"/>
      <c r="KRO26" s="163"/>
      <c r="KRP26" s="163"/>
      <c r="KRQ26" s="163"/>
      <c r="KRR26" s="163"/>
      <c r="KRS26" s="163"/>
      <c r="KRT26" s="163"/>
      <c r="KRU26" s="163"/>
      <c r="KRV26" s="163"/>
      <c r="KRW26" s="163"/>
      <c r="KRX26" s="163"/>
      <c r="KRY26" s="163"/>
      <c r="KRZ26" s="163"/>
      <c r="KSA26" s="163"/>
      <c r="KSB26" s="163"/>
      <c r="KSC26" s="163"/>
      <c r="KSD26" s="163"/>
      <c r="KSE26" s="163"/>
      <c r="KSF26" s="163"/>
      <c r="KSG26" s="163"/>
      <c r="KSH26" s="163"/>
      <c r="KSI26" s="163"/>
      <c r="KSJ26" s="163"/>
      <c r="KSK26" s="163"/>
      <c r="KSL26" s="163"/>
      <c r="KSM26" s="163"/>
      <c r="KSN26" s="163"/>
      <c r="KSO26" s="163"/>
      <c r="KSP26" s="163"/>
      <c r="KSQ26" s="163"/>
      <c r="KSR26" s="163"/>
      <c r="KSS26" s="163"/>
      <c r="KST26" s="163"/>
      <c r="KSU26" s="163"/>
      <c r="KSV26" s="163"/>
      <c r="KSW26" s="163"/>
      <c r="KSX26" s="163"/>
      <c r="KSY26" s="163"/>
      <c r="KSZ26" s="163"/>
      <c r="KTA26" s="163"/>
      <c r="KTB26" s="163"/>
      <c r="KTC26" s="163"/>
      <c r="KTD26" s="163"/>
      <c r="KTE26" s="163"/>
      <c r="KTF26" s="163"/>
      <c r="KTG26" s="163"/>
      <c r="KTH26" s="163"/>
      <c r="KTI26" s="163"/>
      <c r="KTJ26" s="163"/>
      <c r="KTK26" s="163"/>
      <c r="KTL26" s="163"/>
      <c r="KTM26" s="163"/>
      <c r="KTN26" s="163"/>
      <c r="KTO26" s="163"/>
      <c r="KTP26" s="163"/>
      <c r="KTQ26" s="163"/>
      <c r="KTR26" s="163"/>
      <c r="KTS26" s="163"/>
      <c r="KTT26" s="163"/>
      <c r="KTU26" s="163"/>
      <c r="KTV26" s="163"/>
      <c r="KTW26" s="163"/>
      <c r="KTX26" s="163"/>
      <c r="KTY26" s="163"/>
      <c r="KTZ26" s="163"/>
      <c r="KUA26" s="163"/>
      <c r="KUB26" s="163"/>
      <c r="KUC26" s="163"/>
      <c r="KUD26" s="163"/>
      <c r="KUE26" s="163"/>
      <c r="KUF26" s="163"/>
      <c r="KUG26" s="163"/>
      <c r="KUH26" s="163"/>
      <c r="KUI26" s="163"/>
      <c r="KUJ26" s="163"/>
      <c r="KUK26" s="163"/>
      <c r="KUL26" s="163"/>
      <c r="KUM26" s="163"/>
      <c r="KUN26" s="163"/>
      <c r="KUO26" s="163"/>
      <c r="KUP26" s="163"/>
      <c r="KUQ26" s="163"/>
      <c r="KUR26" s="163"/>
      <c r="KUS26" s="163"/>
      <c r="KUT26" s="163"/>
      <c r="KUU26" s="163"/>
      <c r="KUV26" s="163"/>
      <c r="KUW26" s="163"/>
      <c r="KUX26" s="163"/>
      <c r="KUY26" s="163"/>
      <c r="KUZ26" s="163"/>
      <c r="KVA26" s="163"/>
      <c r="KVB26" s="163"/>
      <c r="KVC26" s="163"/>
      <c r="KVD26" s="163"/>
      <c r="KVE26" s="163"/>
      <c r="KVF26" s="163"/>
      <c r="KVG26" s="163"/>
      <c r="KVH26" s="163"/>
      <c r="KVI26" s="163"/>
      <c r="KVJ26" s="163"/>
      <c r="KVK26" s="163"/>
      <c r="KVL26" s="163"/>
      <c r="KVM26" s="163"/>
      <c r="KVN26" s="163"/>
      <c r="KVO26" s="163"/>
      <c r="KVP26" s="163"/>
      <c r="KVQ26" s="163"/>
      <c r="KVR26" s="163"/>
      <c r="KVS26" s="163"/>
      <c r="KVT26" s="163"/>
      <c r="KVU26" s="163"/>
      <c r="KVV26" s="163"/>
      <c r="KVW26" s="163"/>
      <c r="KVX26" s="163"/>
      <c r="KVY26" s="163"/>
      <c r="KVZ26" s="163"/>
      <c r="KWA26" s="163"/>
      <c r="KWB26" s="163"/>
      <c r="KWC26" s="163"/>
      <c r="KWD26" s="163"/>
      <c r="KWE26" s="163"/>
      <c r="KWF26" s="163"/>
      <c r="KWG26" s="163"/>
      <c r="KWH26" s="163"/>
      <c r="KWI26" s="163"/>
      <c r="KWJ26" s="163"/>
      <c r="KWK26" s="163"/>
      <c r="KWL26" s="163"/>
      <c r="KWM26" s="163"/>
      <c r="KWN26" s="163"/>
      <c r="KWO26" s="163"/>
      <c r="KWP26" s="163"/>
      <c r="KWQ26" s="163"/>
      <c r="KWR26" s="163"/>
      <c r="KWS26" s="163"/>
      <c r="KWT26" s="163"/>
      <c r="KWU26" s="163"/>
      <c r="KWV26" s="163"/>
      <c r="KWW26" s="163"/>
      <c r="KWX26" s="163"/>
      <c r="KWY26" s="163"/>
      <c r="KWZ26" s="163"/>
      <c r="KXA26" s="163"/>
      <c r="KXB26" s="163"/>
      <c r="KXC26" s="163"/>
      <c r="KXD26" s="163"/>
      <c r="KXE26" s="163"/>
      <c r="KXF26" s="163"/>
      <c r="KXG26" s="163"/>
      <c r="KXH26" s="163"/>
      <c r="KXI26" s="163"/>
      <c r="KXJ26" s="163"/>
      <c r="KXK26" s="163"/>
      <c r="KXL26" s="163"/>
      <c r="KXM26" s="163"/>
      <c r="KXN26" s="163"/>
      <c r="KXO26" s="163"/>
      <c r="KXP26" s="163"/>
      <c r="KXQ26" s="163"/>
      <c r="KXR26" s="163"/>
      <c r="KXS26" s="163"/>
      <c r="KXT26" s="163"/>
      <c r="KXU26" s="163"/>
      <c r="KXV26" s="163"/>
      <c r="KXW26" s="163"/>
      <c r="KXX26" s="163"/>
      <c r="KXY26" s="163"/>
      <c r="KXZ26" s="163"/>
      <c r="KYA26" s="163"/>
      <c r="KYB26" s="163"/>
      <c r="KYC26" s="163"/>
      <c r="KYD26" s="163"/>
      <c r="KYE26" s="163"/>
      <c r="KYF26" s="163"/>
      <c r="KYG26" s="163"/>
      <c r="KYH26" s="163"/>
      <c r="KYI26" s="163"/>
      <c r="KYJ26" s="163"/>
      <c r="KYK26" s="163"/>
      <c r="KYL26" s="163"/>
      <c r="KYM26" s="163"/>
      <c r="KYN26" s="163"/>
      <c r="KYO26" s="163"/>
      <c r="KYP26" s="163"/>
      <c r="KYQ26" s="163"/>
      <c r="KYR26" s="163"/>
      <c r="KYS26" s="163"/>
      <c r="KYT26" s="163"/>
      <c r="KYU26" s="163"/>
      <c r="KYV26" s="163"/>
      <c r="KYW26" s="163"/>
      <c r="KYX26" s="163"/>
      <c r="KYY26" s="163"/>
      <c r="KYZ26" s="163"/>
      <c r="KZA26" s="163"/>
      <c r="KZB26" s="163"/>
      <c r="KZC26" s="163"/>
      <c r="KZD26" s="163"/>
      <c r="KZE26" s="163"/>
      <c r="KZF26" s="163"/>
      <c r="KZG26" s="163"/>
      <c r="KZH26" s="163"/>
      <c r="KZI26" s="163"/>
      <c r="KZJ26" s="163"/>
      <c r="KZK26" s="163"/>
      <c r="KZL26" s="163"/>
      <c r="KZM26" s="163"/>
      <c r="KZN26" s="163"/>
      <c r="KZO26" s="163"/>
      <c r="KZP26" s="163"/>
      <c r="KZQ26" s="163"/>
      <c r="KZR26" s="163"/>
      <c r="KZS26" s="163"/>
      <c r="KZT26" s="163"/>
      <c r="KZU26" s="163"/>
      <c r="KZV26" s="163"/>
      <c r="KZW26" s="163"/>
      <c r="KZX26" s="163"/>
      <c r="KZY26" s="163"/>
      <c r="KZZ26" s="163"/>
      <c r="LAA26" s="163"/>
      <c r="LAB26" s="163"/>
      <c r="LAC26" s="163"/>
      <c r="LAD26" s="163"/>
      <c r="LAE26" s="163"/>
      <c r="LAF26" s="163"/>
      <c r="LAG26" s="163"/>
      <c r="LAH26" s="163"/>
      <c r="LAI26" s="163"/>
      <c r="LAJ26" s="163"/>
      <c r="LAK26" s="163"/>
      <c r="LAL26" s="163"/>
      <c r="LAM26" s="163"/>
      <c r="LAN26" s="163"/>
      <c r="LAO26" s="163"/>
      <c r="LAP26" s="163"/>
      <c r="LAQ26" s="163"/>
      <c r="LAR26" s="163"/>
      <c r="LAS26" s="163"/>
      <c r="LAT26" s="163"/>
      <c r="LAU26" s="163"/>
      <c r="LAV26" s="163"/>
      <c r="LAW26" s="163"/>
      <c r="LAX26" s="163"/>
      <c r="LAY26" s="163"/>
      <c r="LAZ26" s="163"/>
      <c r="LBA26" s="163"/>
      <c r="LBB26" s="163"/>
      <c r="LBC26" s="163"/>
      <c r="LBD26" s="163"/>
      <c r="LBE26" s="163"/>
      <c r="LBF26" s="163"/>
      <c r="LBG26" s="163"/>
      <c r="LBH26" s="163"/>
      <c r="LBI26" s="163"/>
      <c r="LBJ26" s="163"/>
      <c r="LBK26" s="163"/>
      <c r="LBL26" s="163"/>
      <c r="LBM26" s="163"/>
      <c r="LBN26" s="163"/>
      <c r="LBO26" s="163"/>
      <c r="LBP26" s="163"/>
      <c r="LBQ26" s="163"/>
      <c r="LBR26" s="163"/>
      <c r="LBS26" s="163"/>
      <c r="LBT26" s="163"/>
      <c r="LBU26" s="163"/>
      <c r="LBV26" s="163"/>
      <c r="LBW26" s="163"/>
      <c r="LBX26" s="163"/>
      <c r="LBY26" s="163"/>
      <c r="LBZ26" s="163"/>
      <c r="LCA26" s="163"/>
      <c r="LCB26" s="163"/>
      <c r="LCC26" s="163"/>
      <c r="LCD26" s="163"/>
      <c r="LCE26" s="163"/>
      <c r="LCF26" s="163"/>
      <c r="LCG26" s="163"/>
      <c r="LCH26" s="163"/>
      <c r="LCI26" s="163"/>
      <c r="LCJ26" s="163"/>
      <c r="LCK26" s="163"/>
      <c r="LCL26" s="163"/>
      <c r="LCM26" s="163"/>
      <c r="LCN26" s="163"/>
      <c r="LCO26" s="163"/>
      <c r="LCP26" s="163"/>
      <c r="LCQ26" s="163"/>
      <c r="LCR26" s="163"/>
      <c r="LCS26" s="163"/>
      <c r="LCT26" s="163"/>
      <c r="LCU26" s="163"/>
      <c r="LCV26" s="163"/>
      <c r="LCW26" s="163"/>
      <c r="LCX26" s="163"/>
      <c r="LCY26" s="163"/>
      <c r="LCZ26" s="163"/>
      <c r="LDA26" s="163"/>
      <c r="LDB26" s="163"/>
      <c r="LDC26" s="163"/>
      <c r="LDD26" s="163"/>
      <c r="LDE26" s="163"/>
      <c r="LDF26" s="163"/>
      <c r="LDG26" s="163"/>
      <c r="LDH26" s="163"/>
      <c r="LDI26" s="163"/>
      <c r="LDJ26" s="163"/>
      <c r="LDK26" s="163"/>
      <c r="LDL26" s="163"/>
      <c r="LDM26" s="163"/>
      <c r="LDN26" s="163"/>
      <c r="LDO26" s="163"/>
      <c r="LDP26" s="163"/>
      <c r="LDQ26" s="163"/>
      <c r="LDR26" s="163"/>
      <c r="LDS26" s="163"/>
      <c r="LDT26" s="163"/>
      <c r="LDU26" s="163"/>
      <c r="LDV26" s="163"/>
      <c r="LDW26" s="163"/>
      <c r="LDX26" s="163"/>
      <c r="LDY26" s="163"/>
      <c r="LDZ26" s="163"/>
      <c r="LEA26" s="163"/>
      <c r="LEB26" s="163"/>
      <c r="LEC26" s="163"/>
      <c r="LED26" s="163"/>
      <c r="LEE26" s="163"/>
      <c r="LEF26" s="163"/>
      <c r="LEG26" s="163"/>
      <c r="LEH26" s="163"/>
      <c r="LEI26" s="163"/>
      <c r="LEJ26" s="163"/>
      <c r="LEK26" s="163"/>
      <c r="LEL26" s="163"/>
      <c r="LEM26" s="163"/>
      <c r="LEN26" s="163"/>
      <c r="LEO26" s="163"/>
      <c r="LEP26" s="163"/>
      <c r="LEQ26" s="163"/>
      <c r="LER26" s="163"/>
      <c r="LES26" s="163"/>
      <c r="LET26" s="163"/>
      <c r="LEU26" s="163"/>
      <c r="LEV26" s="163"/>
      <c r="LEW26" s="163"/>
      <c r="LEX26" s="163"/>
      <c r="LEY26" s="163"/>
      <c r="LEZ26" s="163"/>
      <c r="LFA26" s="163"/>
      <c r="LFB26" s="163"/>
      <c r="LFC26" s="163"/>
      <c r="LFD26" s="163"/>
      <c r="LFE26" s="163"/>
      <c r="LFF26" s="163"/>
      <c r="LFG26" s="163"/>
      <c r="LFH26" s="163"/>
      <c r="LFI26" s="163"/>
      <c r="LFJ26" s="163"/>
      <c r="LFK26" s="163"/>
      <c r="LFL26" s="163"/>
      <c r="LFM26" s="163"/>
      <c r="LFN26" s="163"/>
      <c r="LFO26" s="163"/>
      <c r="LFP26" s="163"/>
      <c r="LFQ26" s="163"/>
      <c r="LFR26" s="163"/>
      <c r="LFS26" s="163"/>
      <c r="LFT26" s="163"/>
      <c r="LFU26" s="163"/>
      <c r="LFV26" s="163"/>
      <c r="LFW26" s="163"/>
      <c r="LFX26" s="163"/>
      <c r="LFY26" s="163"/>
      <c r="LFZ26" s="163"/>
      <c r="LGA26" s="163"/>
      <c r="LGB26" s="163"/>
      <c r="LGC26" s="163"/>
      <c r="LGD26" s="163"/>
      <c r="LGE26" s="163"/>
      <c r="LGF26" s="163"/>
      <c r="LGG26" s="163"/>
      <c r="LGH26" s="163"/>
      <c r="LGI26" s="163"/>
      <c r="LGJ26" s="163"/>
      <c r="LGK26" s="163"/>
      <c r="LGL26" s="163"/>
      <c r="LGM26" s="163"/>
      <c r="LGN26" s="163"/>
      <c r="LGO26" s="163"/>
      <c r="LGP26" s="163"/>
      <c r="LGQ26" s="163"/>
      <c r="LGR26" s="163"/>
      <c r="LGS26" s="163"/>
      <c r="LGT26" s="163"/>
      <c r="LGU26" s="163"/>
      <c r="LGV26" s="163"/>
      <c r="LGW26" s="163"/>
      <c r="LGX26" s="163"/>
      <c r="LGY26" s="163"/>
      <c r="LGZ26" s="163"/>
      <c r="LHA26" s="163"/>
      <c r="LHB26" s="163"/>
      <c r="LHC26" s="163"/>
      <c r="LHD26" s="163"/>
      <c r="LHE26" s="163"/>
      <c r="LHF26" s="163"/>
      <c r="LHG26" s="163"/>
      <c r="LHH26" s="163"/>
      <c r="LHI26" s="163"/>
      <c r="LHJ26" s="163"/>
      <c r="LHK26" s="163"/>
      <c r="LHL26" s="163"/>
      <c r="LHM26" s="163"/>
      <c r="LHN26" s="163"/>
      <c r="LHO26" s="163"/>
      <c r="LHP26" s="163"/>
      <c r="LHQ26" s="163"/>
      <c r="LHR26" s="163"/>
      <c r="LHS26" s="163"/>
      <c r="LHT26" s="163"/>
      <c r="LHU26" s="163"/>
      <c r="LHV26" s="163"/>
      <c r="LHW26" s="163"/>
      <c r="LHX26" s="163"/>
      <c r="LHY26" s="163"/>
      <c r="LHZ26" s="163"/>
      <c r="LIA26" s="163"/>
      <c r="LIB26" s="163"/>
      <c r="LIC26" s="163"/>
      <c r="LID26" s="163"/>
      <c r="LIE26" s="163"/>
      <c r="LIF26" s="163"/>
      <c r="LIG26" s="163"/>
      <c r="LIH26" s="163"/>
      <c r="LII26" s="163"/>
      <c r="LIJ26" s="163"/>
      <c r="LIK26" s="163"/>
      <c r="LIL26" s="163"/>
      <c r="LIM26" s="163"/>
      <c r="LIN26" s="163"/>
      <c r="LIO26" s="163"/>
      <c r="LIP26" s="163"/>
      <c r="LIQ26" s="163"/>
      <c r="LIR26" s="163"/>
      <c r="LIS26" s="163"/>
      <c r="LIT26" s="163"/>
      <c r="LIU26" s="163"/>
      <c r="LIV26" s="163"/>
      <c r="LIW26" s="163"/>
      <c r="LIX26" s="163"/>
      <c r="LIY26" s="163"/>
      <c r="LIZ26" s="163"/>
      <c r="LJA26" s="163"/>
      <c r="LJB26" s="163"/>
      <c r="LJC26" s="163"/>
      <c r="LJD26" s="163"/>
      <c r="LJE26" s="163"/>
      <c r="LJF26" s="163"/>
      <c r="LJG26" s="163"/>
      <c r="LJH26" s="163"/>
      <c r="LJI26" s="163"/>
      <c r="LJJ26" s="163"/>
      <c r="LJK26" s="163"/>
      <c r="LJL26" s="163"/>
      <c r="LJM26" s="163"/>
      <c r="LJN26" s="163"/>
      <c r="LJO26" s="163"/>
      <c r="LJP26" s="163"/>
      <c r="LJQ26" s="163"/>
      <c r="LJR26" s="163"/>
      <c r="LJS26" s="163"/>
      <c r="LJT26" s="163"/>
      <c r="LJU26" s="163"/>
      <c r="LJV26" s="163"/>
      <c r="LJW26" s="163"/>
      <c r="LJX26" s="163"/>
      <c r="LJY26" s="163"/>
      <c r="LJZ26" s="163"/>
      <c r="LKA26" s="163"/>
      <c r="LKB26" s="163"/>
      <c r="LKC26" s="163"/>
      <c r="LKD26" s="163"/>
      <c r="LKE26" s="163"/>
      <c r="LKF26" s="163"/>
      <c r="LKG26" s="163"/>
      <c r="LKH26" s="163"/>
      <c r="LKI26" s="163"/>
      <c r="LKJ26" s="163"/>
      <c r="LKK26" s="163"/>
      <c r="LKL26" s="163"/>
      <c r="LKM26" s="163"/>
      <c r="LKN26" s="163"/>
      <c r="LKO26" s="163"/>
      <c r="LKP26" s="163"/>
      <c r="LKQ26" s="163"/>
      <c r="LKR26" s="163"/>
      <c r="LKS26" s="163"/>
      <c r="LKT26" s="163"/>
      <c r="LKU26" s="163"/>
      <c r="LKV26" s="163"/>
      <c r="LKW26" s="163"/>
      <c r="LKX26" s="163"/>
      <c r="LKY26" s="163"/>
      <c r="LKZ26" s="163"/>
      <c r="LLA26" s="163"/>
      <c r="LLB26" s="163"/>
      <c r="LLC26" s="163"/>
      <c r="LLD26" s="163"/>
      <c r="LLE26" s="163"/>
      <c r="LLF26" s="163"/>
      <c r="LLG26" s="163"/>
      <c r="LLH26" s="163"/>
      <c r="LLI26" s="163"/>
      <c r="LLJ26" s="163"/>
      <c r="LLK26" s="163"/>
      <c r="LLL26" s="163"/>
      <c r="LLM26" s="163"/>
      <c r="LLN26" s="163"/>
      <c r="LLO26" s="163"/>
      <c r="LLP26" s="163"/>
      <c r="LLQ26" s="163"/>
      <c r="LLR26" s="163"/>
      <c r="LLS26" s="163"/>
      <c r="LLT26" s="163"/>
      <c r="LLU26" s="163"/>
      <c r="LLV26" s="163"/>
      <c r="LLW26" s="163"/>
      <c r="LLX26" s="163"/>
      <c r="LLY26" s="163"/>
      <c r="LLZ26" s="163"/>
      <c r="LMA26" s="163"/>
      <c r="LMB26" s="163"/>
      <c r="LMC26" s="163"/>
      <c r="LMD26" s="163"/>
      <c r="LME26" s="163"/>
      <c r="LMF26" s="163"/>
      <c r="LMG26" s="163"/>
      <c r="LMH26" s="163"/>
      <c r="LMI26" s="163"/>
      <c r="LMJ26" s="163"/>
      <c r="LMK26" s="163"/>
      <c r="LML26" s="163"/>
      <c r="LMM26" s="163"/>
      <c r="LMN26" s="163"/>
      <c r="LMO26" s="163"/>
      <c r="LMP26" s="163"/>
      <c r="LMQ26" s="163"/>
      <c r="LMR26" s="163"/>
      <c r="LMS26" s="163"/>
      <c r="LMT26" s="163"/>
      <c r="LMU26" s="163"/>
      <c r="LMV26" s="163"/>
      <c r="LMW26" s="163"/>
      <c r="LMX26" s="163"/>
      <c r="LMY26" s="163"/>
      <c r="LMZ26" s="163"/>
      <c r="LNA26" s="163"/>
      <c r="LNB26" s="163"/>
      <c r="LNC26" s="163"/>
      <c r="LND26" s="163"/>
      <c r="LNE26" s="163"/>
      <c r="LNF26" s="163"/>
      <c r="LNG26" s="163"/>
      <c r="LNH26" s="163"/>
      <c r="LNI26" s="163"/>
      <c r="LNJ26" s="163"/>
      <c r="LNK26" s="163"/>
      <c r="LNL26" s="163"/>
      <c r="LNM26" s="163"/>
      <c r="LNN26" s="163"/>
      <c r="LNO26" s="163"/>
      <c r="LNP26" s="163"/>
      <c r="LNQ26" s="163"/>
      <c r="LNR26" s="163"/>
      <c r="LNS26" s="163"/>
      <c r="LNT26" s="163"/>
      <c r="LNU26" s="163"/>
      <c r="LNV26" s="163"/>
      <c r="LNW26" s="163"/>
      <c r="LNX26" s="163"/>
      <c r="LNY26" s="163"/>
      <c r="LNZ26" s="163"/>
      <c r="LOA26" s="163"/>
      <c r="LOB26" s="163"/>
      <c r="LOC26" s="163"/>
      <c r="LOD26" s="163"/>
      <c r="LOE26" s="163"/>
      <c r="LOF26" s="163"/>
      <c r="LOG26" s="163"/>
      <c r="LOH26" s="163"/>
      <c r="LOI26" s="163"/>
      <c r="LOJ26" s="163"/>
      <c r="LOK26" s="163"/>
      <c r="LOL26" s="163"/>
      <c r="LOM26" s="163"/>
      <c r="LON26" s="163"/>
      <c r="LOO26" s="163"/>
      <c r="LOP26" s="163"/>
      <c r="LOQ26" s="163"/>
      <c r="LOR26" s="163"/>
      <c r="LOS26" s="163"/>
      <c r="LOT26" s="163"/>
      <c r="LOU26" s="163"/>
      <c r="LOV26" s="163"/>
      <c r="LOW26" s="163"/>
      <c r="LOX26" s="163"/>
      <c r="LOY26" s="163"/>
      <c r="LOZ26" s="163"/>
      <c r="LPA26" s="163"/>
      <c r="LPB26" s="163"/>
      <c r="LPC26" s="163"/>
      <c r="LPD26" s="163"/>
      <c r="LPE26" s="163"/>
      <c r="LPF26" s="163"/>
      <c r="LPG26" s="163"/>
      <c r="LPH26" s="163"/>
      <c r="LPI26" s="163"/>
      <c r="LPJ26" s="163"/>
      <c r="LPK26" s="163"/>
      <c r="LPL26" s="163"/>
      <c r="LPM26" s="163"/>
      <c r="LPN26" s="163"/>
      <c r="LPO26" s="163"/>
      <c r="LPP26" s="163"/>
      <c r="LPQ26" s="163"/>
      <c r="LPR26" s="163"/>
      <c r="LPS26" s="163"/>
      <c r="LPT26" s="163"/>
      <c r="LPU26" s="163"/>
      <c r="LPV26" s="163"/>
      <c r="LPW26" s="163"/>
      <c r="LPX26" s="163"/>
      <c r="LPY26" s="163"/>
      <c r="LPZ26" s="163"/>
      <c r="LQA26" s="163"/>
      <c r="LQB26" s="163"/>
      <c r="LQC26" s="163"/>
      <c r="LQD26" s="163"/>
      <c r="LQE26" s="163"/>
      <c r="LQF26" s="163"/>
      <c r="LQG26" s="163"/>
      <c r="LQH26" s="163"/>
      <c r="LQI26" s="163"/>
      <c r="LQJ26" s="163"/>
      <c r="LQK26" s="163"/>
      <c r="LQL26" s="163"/>
      <c r="LQM26" s="163"/>
      <c r="LQN26" s="163"/>
      <c r="LQO26" s="163"/>
      <c r="LQP26" s="163"/>
      <c r="LQQ26" s="163"/>
      <c r="LQR26" s="163"/>
      <c r="LQS26" s="163"/>
      <c r="LQT26" s="163"/>
      <c r="LQU26" s="163"/>
      <c r="LQV26" s="163"/>
      <c r="LQW26" s="163"/>
      <c r="LQX26" s="163"/>
      <c r="LQY26" s="163"/>
      <c r="LQZ26" s="163"/>
      <c r="LRA26" s="163"/>
      <c r="LRB26" s="163"/>
      <c r="LRC26" s="163"/>
      <c r="LRD26" s="163"/>
      <c r="LRE26" s="163"/>
      <c r="LRF26" s="163"/>
      <c r="LRG26" s="163"/>
      <c r="LRH26" s="163"/>
      <c r="LRI26" s="163"/>
      <c r="LRJ26" s="163"/>
      <c r="LRK26" s="163"/>
      <c r="LRL26" s="163"/>
      <c r="LRM26" s="163"/>
      <c r="LRN26" s="163"/>
      <c r="LRO26" s="163"/>
      <c r="LRP26" s="163"/>
      <c r="LRQ26" s="163"/>
      <c r="LRR26" s="163"/>
      <c r="LRS26" s="163"/>
      <c r="LRT26" s="163"/>
      <c r="LRU26" s="163"/>
      <c r="LRV26" s="163"/>
      <c r="LRW26" s="163"/>
      <c r="LRX26" s="163"/>
      <c r="LRY26" s="163"/>
      <c r="LRZ26" s="163"/>
      <c r="LSA26" s="163"/>
      <c r="LSB26" s="163"/>
      <c r="LSC26" s="163"/>
      <c r="LSD26" s="163"/>
      <c r="LSE26" s="163"/>
      <c r="LSF26" s="163"/>
      <c r="LSG26" s="163"/>
      <c r="LSH26" s="163"/>
      <c r="LSI26" s="163"/>
      <c r="LSJ26" s="163"/>
      <c r="LSK26" s="163"/>
      <c r="LSL26" s="163"/>
      <c r="LSM26" s="163"/>
      <c r="LSN26" s="163"/>
      <c r="LSO26" s="163"/>
      <c r="LSP26" s="163"/>
      <c r="LSQ26" s="163"/>
      <c r="LSR26" s="163"/>
      <c r="LSS26" s="163"/>
      <c r="LST26" s="163"/>
      <c r="LSU26" s="163"/>
      <c r="LSV26" s="163"/>
      <c r="LSW26" s="163"/>
      <c r="LSX26" s="163"/>
      <c r="LSY26" s="163"/>
      <c r="LSZ26" s="163"/>
      <c r="LTA26" s="163"/>
      <c r="LTB26" s="163"/>
      <c r="LTC26" s="163"/>
      <c r="LTD26" s="163"/>
      <c r="LTE26" s="163"/>
      <c r="LTF26" s="163"/>
      <c r="LTG26" s="163"/>
      <c r="LTH26" s="163"/>
      <c r="LTI26" s="163"/>
      <c r="LTJ26" s="163"/>
      <c r="LTK26" s="163"/>
      <c r="LTL26" s="163"/>
      <c r="LTM26" s="163"/>
      <c r="LTN26" s="163"/>
      <c r="LTO26" s="163"/>
      <c r="LTP26" s="163"/>
      <c r="LTQ26" s="163"/>
      <c r="LTR26" s="163"/>
      <c r="LTS26" s="163"/>
      <c r="LTT26" s="163"/>
      <c r="LTU26" s="163"/>
      <c r="LTV26" s="163"/>
      <c r="LTW26" s="163"/>
      <c r="LTX26" s="163"/>
      <c r="LTY26" s="163"/>
      <c r="LTZ26" s="163"/>
      <c r="LUA26" s="163"/>
      <c r="LUB26" s="163"/>
      <c r="LUC26" s="163"/>
      <c r="LUD26" s="163"/>
      <c r="LUE26" s="163"/>
      <c r="LUF26" s="163"/>
      <c r="LUG26" s="163"/>
      <c r="LUH26" s="163"/>
      <c r="LUI26" s="163"/>
      <c r="LUJ26" s="163"/>
      <c r="LUK26" s="163"/>
      <c r="LUL26" s="163"/>
      <c r="LUM26" s="163"/>
      <c r="LUN26" s="163"/>
      <c r="LUO26" s="163"/>
      <c r="LUP26" s="163"/>
      <c r="LUQ26" s="163"/>
      <c r="LUR26" s="163"/>
      <c r="LUS26" s="163"/>
      <c r="LUT26" s="163"/>
      <c r="LUU26" s="163"/>
      <c r="LUV26" s="163"/>
      <c r="LUW26" s="163"/>
      <c r="LUX26" s="163"/>
      <c r="LUY26" s="163"/>
      <c r="LUZ26" s="163"/>
      <c r="LVA26" s="163"/>
      <c r="LVB26" s="163"/>
      <c r="LVC26" s="163"/>
      <c r="LVD26" s="163"/>
      <c r="LVE26" s="163"/>
      <c r="LVF26" s="163"/>
      <c r="LVG26" s="163"/>
      <c r="LVH26" s="163"/>
      <c r="LVI26" s="163"/>
      <c r="LVJ26" s="163"/>
      <c r="LVK26" s="163"/>
      <c r="LVL26" s="163"/>
      <c r="LVM26" s="163"/>
      <c r="LVN26" s="163"/>
      <c r="LVO26" s="163"/>
      <c r="LVP26" s="163"/>
      <c r="LVQ26" s="163"/>
      <c r="LVR26" s="163"/>
      <c r="LVS26" s="163"/>
      <c r="LVT26" s="163"/>
      <c r="LVU26" s="163"/>
      <c r="LVV26" s="163"/>
      <c r="LVW26" s="163"/>
      <c r="LVX26" s="163"/>
      <c r="LVY26" s="163"/>
      <c r="LVZ26" s="163"/>
      <c r="LWA26" s="163"/>
      <c r="LWB26" s="163"/>
      <c r="LWC26" s="163"/>
      <c r="LWD26" s="163"/>
      <c r="LWE26" s="163"/>
      <c r="LWF26" s="163"/>
      <c r="LWG26" s="163"/>
      <c r="LWH26" s="163"/>
      <c r="LWI26" s="163"/>
      <c r="LWJ26" s="163"/>
      <c r="LWK26" s="163"/>
      <c r="LWL26" s="163"/>
      <c r="LWM26" s="163"/>
      <c r="LWN26" s="163"/>
      <c r="LWO26" s="163"/>
      <c r="LWP26" s="163"/>
      <c r="LWQ26" s="163"/>
      <c r="LWR26" s="163"/>
      <c r="LWS26" s="163"/>
      <c r="LWT26" s="163"/>
      <c r="LWU26" s="163"/>
      <c r="LWV26" s="163"/>
      <c r="LWW26" s="163"/>
      <c r="LWX26" s="163"/>
      <c r="LWY26" s="163"/>
      <c r="LWZ26" s="163"/>
      <c r="LXA26" s="163"/>
      <c r="LXB26" s="163"/>
      <c r="LXC26" s="163"/>
      <c r="LXD26" s="163"/>
      <c r="LXE26" s="163"/>
      <c r="LXF26" s="163"/>
      <c r="LXG26" s="163"/>
      <c r="LXH26" s="163"/>
      <c r="LXI26" s="163"/>
      <c r="LXJ26" s="163"/>
      <c r="LXK26" s="163"/>
      <c r="LXL26" s="163"/>
      <c r="LXM26" s="163"/>
      <c r="LXN26" s="163"/>
      <c r="LXO26" s="163"/>
      <c r="LXP26" s="163"/>
      <c r="LXQ26" s="163"/>
      <c r="LXR26" s="163"/>
      <c r="LXS26" s="163"/>
      <c r="LXT26" s="163"/>
      <c r="LXU26" s="163"/>
      <c r="LXV26" s="163"/>
      <c r="LXW26" s="163"/>
      <c r="LXX26" s="163"/>
      <c r="LXY26" s="163"/>
      <c r="LXZ26" s="163"/>
      <c r="LYA26" s="163"/>
      <c r="LYB26" s="163"/>
      <c r="LYC26" s="163"/>
      <c r="LYD26" s="163"/>
      <c r="LYE26" s="163"/>
      <c r="LYF26" s="163"/>
      <c r="LYG26" s="163"/>
      <c r="LYH26" s="163"/>
      <c r="LYI26" s="163"/>
      <c r="LYJ26" s="163"/>
      <c r="LYK26" s="163"/>
      <c r="LYL26" s="163"/>
      <c r="LYM26" s="163"/>
      <c r="LYN26" s="163"/>
      <c r="LYO26" s="163"/>
      <c r="LYP26" s="163"/>
      <c r="LYQ26" s="163"/>
      <c r="LYR26" s="163"/>
      <c r="LYS26" s="163"/>
      <c r="LYT26" s="163"/>
      <c r="LYU26" s="163"/>
      <c r="LYV26" s="163"/>
      <c r="LYW26" s="163"/>
      <c r="LYX26" s="163"/>
      <c r="LYY26" s="163"/>
      <c r="LYZ26" s="163"/>
      <c r="LZA26" s="163"/>
      <c r="LZB26" s="163"/>
      <c r="LZC26" s="163"/>
      <c r="LZD26" s="163"/>
      <c r="LZE26" s="163"/>
      <c r="LZF26" s="163"/>
      <c r="LZG26" s="163"/>
      <c r="LZH26" s="163"/>
      <c r="LZI26" s="163"/>
      <c r="LZJ26" s="163"/>
      <c r="LZK26" s="163"/>
      <c r="LZL26" s="163"/>
      <c r="LZM26" s="163"/>
      <c r="LZN26" s="163"/>
      <c r="LZO26" s="163"/>
      <c r="LZP26" s="163"/>
      <c r="LZQ26" s="163"/>
      <c r="LZR26" s="163"/>
      <c r="LZS26" s="163"/>
      <c r="LZT26" s="163"/>
      <c r="LZU26" s="163"/>
      <c r="LZV26" s="163"/>
      <c r="LZW26" s="163"/>
      <c r="LZX26" s="163"/>
      <c r="LZY26" s="163"/>
      <c r="LZZ26" s="163"/>
      <c r="MAA26" s="163"/>
      <c r="MAB26" s="163"/>
      <c r="MAC26" s="163"/>
      <c r="MAD26" s="163"/>
      <c r="MAE26" s="163"/>
      <c r="MAF26" s="163"/>
      <c r="MAG26" s="163"/>
      <c r="MAH26" s="163"/>
      <c r="MAI26" s="163"/>
      <c r="MAJ26" s="163"/>
      <c r="MAK26" s="163"/>
      <c r="MAL26" s="163"/>
      <c r="MAM26" s="163"/>
      <c r="MAN26" s="163"/>
      <c r="MAO26" s="163"/>
      <c r="MAP26" s="163"/>
      <c r="MAQ26" s="163"/>
      <c r="MAR26" s="163"/>
      <c r="MAS26" s="163"/>
      <c r="MAT26" s="163"/>
      <c r="MAU26" s="163"/>
      <c r="MAV26" s="163"/>
      <c r="MAW26" s="163"/>
      <c r="MAX26" s="163"/>
      <c r="MAY26" s="163"/>
      <c r="MAZ26" s="163"/>
      <c r="MBA26" s="163"/>
      <c r="MBB26" s="163"/>
      <c r="MBC26" s="163"/>
      <c r="MBD26" s="163"/>
      <c r="MBE26" s="163"/>
      <c r="MBF26" s="163"/>
      <c r="MBG26" s="163"/>
      <c r="MBH26" s="163"/>
      <c r="MBI26" s="163"/>
      <c r="MBJ26" s="163"/>
      <c r="MBK26" s="163"/>
      <c r="MBL26" s="163"/>
      <c r="MBM26" s="163"/>
      <c r="MBN26" s="163"/>
      <c r="MBO26" s="163"/>
      <c r="MBP26" s="163"/>
      <c r="MBQ26" s="163"/>
      <c r="MBR26" s="163"/>
      <c r="MBS26" s="163"/>
      <c r="MBT26" s="163"/>
      <c r="MBU26" s="163"/>
      <c r="MBV26" s="163"/>
      <c r="MBW26" s="163"/>
      <c r="MBX26" s="163"/>
      <c r="MBY26" s="163"/>
      <c r="MBZ26" s="163"/>
      <c r="MCA26" s="163"/>
      <c r="MCB26" s="163"/>
      <c r="MCC26" s="163"/>
      <c r="MCD26" s="163"/>
      <c r="MCE26" s="163"/>
      <c r="MCF26" s="163"/>
      <c r="MCG26" s="163"/>
      <c r="MCH26" s="163"/>
      <c r="MCI26" s="163"/>
      <c r="MCJ26" s="163"/>
      <c r="MCK26" s="163"/>
      <c r="MCL26" s="163"/>
      <c r="MCM26" s="163"/>
      <c r="MCN26" s="163"/>
      <c r="MCO26" s="163"/>
      <c r="MCP26" s="163"/>
      <c r="MCQ26" s="163"/>
      <c r="MCR26" s="163"/>
      <c r="MCS26" s="163"/>
      <c r="MCT26" s="163"/>
      <c r="MCU26" s="163"/>
      <c r="MCV26" s="163"/>
      <c r="MCW26" s="163"/>
      <c r="MCX26" s="163"/>
      <c r="MCY26" s="163"/>
      <c r="MCZ26" s="163"/>
      <c r="MDA26" s="163"/>
      <c r="MDB26" s="163"/>
      <c r="MDC26" s="163"/>
      <c r="MDD26" s="163"/>
      <c r="MDE26" s="163"/>
      <c r="MDF26" s="163"/>
      <c r="MDG26" s="163"/>
      <c r="MDH26" s="163"/>
      <c r="MDI26" s="163"/>
      <c r="MDJ26" s="163"/>
      <c r="MDK26" s="163"/>
      <c r="MDL26" s="163"/>
      <c r="MDM26" s="163"/>
      <c r="MDN26" s="163"/>
      <c r="MDO26" s="163"/>
      <c r="MDP26" s="163"/>
      <c r="MDQ26" s="163"/>
      <c r="MDR26" s="163"/>
      <c r="MDS26" s="163"/>
      <c r="MDT26" s="163"/>
      <c r="MDU26" s="163"/>
      <c r="MDV26" s="163"/>
      <c r="MDW26" s="163"/>
      <c r="MDX26" s="163"/>
      <c r="MDY26" s="163"/>
      <c r="MDZ26" s="163"/>
      <c r="MEA26" s="163"/>
      <c r="MEB26" s="163"/>
      <c r="MEC26" s="163"/>
      <c r="MED26" s="163"/>
      <c r="MEE26" s="163"/>
      <c r="MEF26" s="163"/>
      <c r="MEG26" s="163"/>
      <c r="MEH26" s="163"/>
      <c r="MEI26" s="163"/>
      <c r="MEJ26" s="163"/>
      <c r="MEK26" s="163"/>
      <c r="MEL26" s="163"/>
      <c r="MEM26" s="163"/>
      <c r="MEN26" s="163"/>
      <c r="MEO26" s="163"/>
      <c r="MEP26" s="163"/>
      <c r="MEQ26" s="163"/>
      <c r="MER26" s="163"/>
      <c r="MES26" s="163"/>
      <c r="MET26" s="163"/>
      <c r="MEU26" s="163"/>
      <c r="MEV26" s="163"/>
      <c r="MEW26" s="163"/>
      <c r="MEX26" s="163"/>
      <c r="MEY26" s="163"/>
      <c r="MEZ26" s="163"/>
      <c r="MFA26" s="163"/>
      <c r="MFB26" s="163"/>
      <c r="MFC26" s="163"/>
      <c r="MFD26" s="163"/>
      <c r="MFE26" s="163"/>
      <c r="MFF26" s="163"/>
      <c r="MFG26" s="163"/>
      <c r="MFH26" s="163"/>
      <c r="MFI26" s="163"/>
      <c r="MFJ26" s="163"/>
      <c r="MFK26" s="163"/>
      <c r="MFL26" s="163"/>
      <c r="MFM26" s="163"/>
      <c r="MFN26" s="163"/>
      <c r="MFO26" s="163"/>
      <c r="MFP26" s="163"/>
      <c r="MFQ26" s="163"/>
      <c r="MFR26" s="163"/>
      <c r="MFS26" s="163"/>
      <c r="MFT26" s="163"/>
      <c r="MFU26" s="163"/>
      <c r="MFV26" s="163"/>
      <c r="MFW26" s="163"/>
      <c r="MFX26" s="163"/>
      <c r="MFY26" s="163"/>
      <c r="MFZ26" s="163"/>
      <c r="MGA26" s="163"/>
      <c r="MGB26" s="163"/>
      <c r="MGC26" s="163"/>
      <c r="MGD26" s="163"/>
      <c r="MGE26" s="163"/>
      <c r="MGF26" s="163"/>
      <c r="MGG26" s="163"/>
      <c r="MGH26" s="163"/>
      <c r="MGI26" s="163"/>
      <c r="MGJ26" s="163"/>
      <c r="MGK26" s="163"/>
      <c r="MGL26" s="163"/>
      <c r="MGM26" s="163"/>
      <c r="MGN26" s="163"/>
      <c r="MGO26" s="163"/>
      <c r="MGP26" s="163"/>
      <c r="MGQ26" s="163"/>
      <c r="MGR26" s="163"/>
      <c r="MGS26" s="163"/>
      <c r="MGT26" s="163"/>
      <c r="MGU26" s="163"/>
      <c r="MGV26" s="163"/>
      <c r="MGW26" s="163"/>
      <c r="MGX26" s="163"/>
      <c r="MGY26" s="163"/>
      <c r="MGZ26" s="163"/>
      <c r="MHA26" s="163"/>
      <c r="MHB26" s="163"/>
      <c r="MHC26" s="163"/>
      <c r="MHD26" s="163"/>
      <c r="MHE26" s="163"/>
      <c r="MHF26" s="163"/>
      <c r="MHG26" s="163"/>
      <c r="MHH26" s="163"/>
      <c r="MHI26" s="163"/>
      <c r="MHJ26" s="163"/>
      <c r="MHK26" s="163"/>
      <c r="MHL26" s="163"/>
      <c r="MHM26" s="163"/>
      <c r="MHN26" s="163"/>
      <c r="MHO26" s="163"/>
      <c r="MHP26" s="163"/>
      <c r="MHQ26" s="163"/>
      <c r="MHR26" s="163"/>
      <c r="MHS26" s="163"/>
      <c r="MHT26" s="163"/>
      <c r="MHU26" s="163"/>
      <c r="MHV26" s="163"/>
      <c r="MHW26" s="163"/>
      <c r="MHX26" s="163"/>
      <c r="MHY26" s="163"/>
      <c r="MHZ26" s="163"/>
      <c r="MIA26" s="163"/>
      <c r="MIB26" s="163"/>
      <c r="MIC26" s="163"/>
      <c r="MID26" s="163"/>
      <c r="MIE26" s="163"/>
      <c r="MIF26" s="163"/>
      <c r="MIG26" s="163"/>
      <c r="MIH26" s="163"/>
      <c r="MII26" s="163"/>
      <c r="MIJ26" s="163"/>
      <c r="MIK26" s="163"/>
      <c r="MIL26" s="163"/>
      <c r="MIM26" s="163"/>
      <c r="MIN26" s="163"/>
      <c r="MIO26" s="163"/>
      <c r="MIP26" s="163"/>
      <c r="MIQ26" s="163"/>
      <c r="MIR26" s="163"/>
      <c r="MIS26" s="163"/>
      <c r="MIT26" s="163"/>
      <c r="MIU26" s="163"/>
      <c r="MIV26" s="163"/>
      <c r="MIW26" s="163"/>
      <c r="MIX26" s="163"/>
      <c r="MIY26" s="163"/>
      <c r="MIZ26" s="163"/>
      <c r="MJA26" s="163"/>
      <c r="MJB26" s="163"/>
      <c r="MJC26" s="163"/>
      <c r="MJD26" s="163"/>
      <c r="MJE26" s="163"/>
      <c r="MJF26" s="163"/>
      <c r="MJG26" s="163"/>
      <c r="MJH26" s="163"/>
      <c r="MJI26" s="163"/>
      <c r="MJJ26" s="163"/>
      <c r="MJK26" s="163"/>
      <c r="MJL26" s="163"/>
      <c r="MJM26" s="163"/>
      <c r="MJN26" s="163"/>
      <c r="MJO26" s="163"/>
      <c r="MJP26" s="163"/>
      <c r="MJQ26" s="163"/>
      <c r="MJR26" s="163"/>
      <c r="MJS26" s="163"/>
      <c r="MJT26" s="163"/>
      <c r="MJU26" s="163"/>
      <c r="MJV26" s="163"/>
      <c r="MJW26" s="163"/>
      <c r="MJX26" s="163"/>
      <c r="MJY26" s="163"/>
      <c r="MJZ26" s="163"/>
      <c r="MKA26" s="163"/>
      <c r="MKB26" s="163"/>
      <c r="MKC26" s="163"/>
      <c r="MKD26" s="163"/>
      <c r="MKE26" s="163"/>
      <c r="MKF26" s="163"/>
      <c r="MKG26" s="163"/>
      <c r="MKH26" s="163"/>
      <c r="MKI26" s="163"/>
      <c r="MKJ26" s="163"/>
      <c r="MKK26" s="163"/>
      <c r="MKL26" s="163"/>
      <c r="MKM26" s="163"/>
      <c r="MKN26" s="163"/>
      <c r="MKO26" s="163"/>
      <c r="MKP26" s="163"/>
      <c r="MKQ26" s="163"/>
      <c r="MKR26" s="163"/>
      <c r="MKS26" s="163"/>
      <c r="MKT26" s="163"/>
      <c r="MKU26" s="163"/>
      <c r="MKV26" s="163"/>
      <c r="MKW26" s="163"/>
      <c r="MKX26" s="163"/>
      <c r="MKY26" s="163"/>
      <c r="MKZ26" s="163"/>
      <c r="MLA26" s="163"/>
      <c r="MLB26" s="163"/>
      <c r="MLC26" s="163"/>
      <c r="MLD26" s="163"/>
      <c r="MLE26" s="163"/>
      <c r="MLF26" s="163"/>
      <c r="MLG26" s="163"/>
      <c r="MLH26" s="163"/>
      <c r="MLI26" s="163"/>
      <c r="MLJ26" s="163"/>
      <c r="MLK26" s="163"/>
      <c r="MLL26" s="163"/>
      <c r="MLM26" s="163"/>
      <c r="MLN26" s="163"/>
      <c r="MLO26" s="163"/>
      <c r="MLP26" s="163"/>
      <c r="MLQ26" s="163"/>
      <c r="MLR26" s="163"/>
      <c r="MLS26" s="163"/>
      <c r="MLT26" s="163"/>
      <c r="MLU26" s="163"/>
      <c r="MLV26" s="163"/>
      <c r="MLW26" s="163"/>
      <c r="MLX26" s="163"/>
      <c r="MLY26" s="163"/>
      <c r="MLZ26" s="163"/>
      <c r="MMA26" s="163"/>
      <c r="MMB26" s="163"/>
      <c r="MMC26" s="163"/>
      <c r="MMD26" s="163"/>
      <c r="MME26" s="163"/>
      <c r="MMF26" s="163"/>
      <c r="MMG26" s="163"/>
      <c r="MMH26" s="163"/>
      <c r="MMI26" s="163"/>
      <c r="MMJ26" s="163"/>
      <c r="MMK26" s="163"/>
      <c r="MML26" s="163"/>
      <c r="MMM26" s="163"/>
      <c r="MMN26" s="163"/>
      <c r="MMO26" s="163"/>
      <c r="MMP26" s="163"/>
      <c r="MMQ26" s="163"/>
      <c r="MMR26" s="163"/>
      <c r="MMS26" s="163"/>
      <c r="MMT26" s="163"/>
      <c r="MMU26" s="163"/>
      <c r="MMV26" s="163"/>
      <c r="MMW26" s="163"/>
      <c r="MMX26" s="163"/>
      <c r="MMY26" s="163"/>
      <c r="MMZ26" s="163"/>
      <c r="MNA26" s="163"/>
      <c r="MNB26" s="163"/>
      <c r="MNC26" s="163"/>
      <c r="MND26" s="163"/>
      <c r="MNE26" s="163"/>
      <c r="MNF26" s="163"/>
      <c r="MNG26" s="163"/>
      <c r="MNH26" s="163"/>
      <c r="MNI26" s="163"/>
      <c r="MNJ26" s="163"/>
      <c r="MNK26" s="163"/>
      <c r="MNL26" s="163"/>
      <c r="MNM26" s="163"/>
      <c r="MNN26" s="163"/>
      <c r="MNO26" s="163"/>
      <c r="MNP26" s="163"/>
      <c r="MNQ26" s="163"/>
      <c r="MNR26" s="163"/>
      <c r="MNS26" s="163"/>
      <c r="MNT26" s="163"/>
      <c r="MNU26" s="163"/>
      <c r="MNV26" s="163"/>
      <c r="MNW26" s="163"/>
      <c r="MNX26" s="163"/>
      <c r="MNY26" s="163"/>
      <c r="MNZ26" s="163"/>
      <c r="MOA26" s="163"/>
      <c r="MOB26" s="163"/>
      <c r="MOC26" s="163"/>
      <c r="MOD26" s="163"/>
      <c r="MOE26" s="163"/>
      <c r="MOF26" s="163"/>
      <c r="MOG26" s="163"/>
      <c r="MOH26" s="163"/>
      <c r="MOI26" s="163"/>
      <c r="MOJ26" s="163"/>
      <c r="MOK26" s="163"/>
      <c r="MOL26" s="163"/>
      <c r="MOM26" s="163"/>
      <c r="MON26" s="163"/>
      <c r="MOO26" s="163"/>
      <c r="MOP26" s="163"/>
      <c r="MOQ26" s="163"/>
      <c r="MOR26" s="163"/>
      <c r="MOS26" s="163"/>
      <c r="MOT26" s="163"/>
      <c r="MOU26" s="163"/>
      <c r="MOV26" s="163"/>
      <c r="MOW26" s="163"/>
      <c r="MOX26" s="163"/>
      <c r="MOY26" s="163"/>
      <c r="MOZ26" s="163"/>
      <c r="MPA26" s="163"/>
      <c r="MPB26" s="163"/>
      <c r="MPC26" s="163"/>
      <c r="MPD26" s="163"/>
      <c r="MPE26" s="163"/>
      <c r="MPF26" s="163"/>
      <c r="MPG26" s="163"/>
      <c r="MPH26" s="163"/>
      <c r="MPI26" s="163"/>
      <c r="MPJ26" s="163"/>
      <c r="MPK26" s="163"/>
      <c r="MPL26" s="163"/>
      <c r="MPM26" s="163"/>
      <c r="MPN26" s="163"/>
      <c r="MPO26" s="163"/>
      <c r="MPP26" s="163"/>
      <c r="MPQ26" s="163"/>
      <c r="MPR26" s="163"/>
      <c r="MPS26" s="163"/>
      <c r="MPT26" s="163"/>
      <c r="MPU26" s="163"/>
      <c r="MPV26" s="163"/>
      <c r="MPW26" s="163"/>
      <c r="MPX26" s="163"/>
      <c r="MPY26" s="163"/>
      <c r="MPZ26" s="163"/>
      <c r="MQA26" s="163"/>
      <c r="MQB26" s="163"/>
      <c r="MQC26" s="163"/>
      <c r="MQD26" s="163"/>
      <c r="MQE26" s="163"/>
      <c r="MQF26" s="163"/>
      <c r="MQG26" s="163"/>
      <c r="MQH26" s="163"/>
      <c r="MQI26" s="163"/>
      <c r="MQJ26" s="163"/>
      <c r="MQK26" s="163"/>
      <c r="MQL26" s="163"/>
      <c r="MQM26" s="163"/>
      <c r="MQN26" s="163"/>
      <c r="MQO26" s="163"/>
      <c r="MQP26" s="163"/>
      <c r="MQQ26" s="163"/>
      <c r="MQR26" s="163"/>
      <c r="MQS26" s="163"/>
      <c r="MQT26" s="163"/>
      <c r="MQU26" s="163"/>
      <c r="MQV26" s="163"/>
      <c r="MQW26" s="163"/>
      <c r="MQX26" s="163"/>
      <c r="MQY26" s="163"/>
      <c r="MQZ26" s="163"/>
      <c r="MRA26" s="163"/>
      <c r="MRB26" s="163"/>
      <c r="MRC26" s="163"/>
      <c r="MRD26" s="163"/>
      <c r="MRE26" s="163"/>
      <c r="MRF26" s="163"/>
      <c r="MRG26" s="163"/>
      <c r="MRH26" s="163"/>
      <c r="MRI26" s="163"/>
      <c r="MRJ26" s="163"/>
      <c r="MRK26" s="163"/>
      <c r="MRL26" s="163"/>
      <c r="MRM26" s="163"/>
      <c r="MRN26" s="163"/>
      <c r="MRO26" s="163"/>
      <c r="MRP26" s="163"/>
      <c r="MRQ26" s="163"/>
      <c r="MRR26" s="163"/>
      <c r="MRS26" s="163"/>
      <c r="MRT26" s="163"/>
      <c r="MRU26" s="163"/>
      <c r="MRV26" s="163"/>
      <c r="MRW26" s="163"/>
      <c r="MRX26" s="163"/>
      <c r="MRY26" s="163"/>
      <c r="MRZ26" s="163"/>
      <c r="MSA26" s="163"/>
      <c r="MSB26" s="163"/>
      <c r="MSC26" s="163"/>
      <c r="MSD26" s="163"/>
      <c r="MSE26" s="163"/>
      <c r="MSF26" s="163"/>
      <c r="MSG26" s="163"/>
      <c r="MSH26" s="163"/>
      <c r="MSI26" s="163"/>
      <c r="MSJ26" s="163"/>
      <c r="MSK26" s="163"/>
      <c r="MSL26" s="163"/>
      <c r="MSM26" s="163"/>
      <c r="MSN26" s="163"/>
      <c r="MSO26" s="163"/>
      <c r="MSP26" s="163"/>
      <c r="MSQ26" s="163"/>
      <c r="MSR26" s="163"/>
      <c r="MSS26" s="163"/>
      <c r="MST26" s="163"/>
      <c r="MSU26" s="163"/>
      <c r="MSV26" s="163"/>
      <c r="MSW26" s="163"/>
      <c r="MSX26" s="163"/>
      <c r="MSY26" s="163"/>
      <c r="MSZ26" s="163"/>
      <c r="MTA26" s="163"/>
      <c r="MTB26" s="163"/>
      <c r="MTC26" s="163"/>
      <c r="MTD26" s="163"/>
      <c r="MTE26" s="163"/>
      <c r="MTF26" s="163"/>
      <c r="MTG26" s="163"/>
      <c r="MTH26" s="163"/>
      <c r="MTI26" s="163"/>
      <c r="MTJ26" s="163"/>
      <c r="MTK26" s="163"/>
      <c r="MTL26" s="163"/>
      <c r="MTM26" s="163"/>
      <c r="MTN26" s="163"/>
      <c r="MTO26" s="163"/>
      <c r="MTP26" s="163"/>
      <c r="MTQ26" s="163"/>
      <c r="MTR26" s="163"/>
      <c r="MTS26" s="163"/>
      <c r="MTT26" s="163"/>
      <c r="MTU26" s="163"/>
      <c r="MTV26" s="163"/>
      <c r="MTW26" s="163"/>
      <c r="MTX26" s="163"/>
      <c r="MTY26" s="163"/>
      <c r="MTZ26" s="163"/>
      <c r="MUA26" s="163"/>
      <c r="MUB26" s="163"/>
      <c r="MUC26" s="163"/>
      <c r="MUD26" s="163"/>
      <c r="MUE26" s="163"/>
      <c r="MUF26" s="163"/>
      <c r="MUG26" s="163"/>
      <c r="MUH26" s="163"/>
      <c r="MUI26" s="163"/>
      <c r="MUJ26" s="163"/>
      <c r="MUK26" s="163"/>
      <c r="MUL26" s="163"/>
      <c r="MUM26" s="163"/>
      <c r="MUN26" s="163"/>
      <c r="MUO26" s="163"/>
      <c r="MUP26" s="163"/>
      <c r="MUQ26" s="163"/>
      <c r="MUR26" s="163"/>
      <c r="MUS26" s="163"/>
      <c r="MUT26" s="163"/>
      <c r="MUU26" s="163"/>
      <c r="MUV26" s="163"/>
      <c r="MUW26" s="163"/>
      <c r="MUX26" s="163"/>
      <c r="MUY26" s="163"/>
      <c r="MUZ26" s="163"/>
      <c r="MVA26" s="163"/>
      <c r="MVB26" s="163"/>
      <c r="MVC26" s="163"/>
      <c r="MVD26" s="163"/>
      <c r="MVE26" s="163"/>
      <c r="MVF26" s="163"/>
      <c r="MVG26" s="163"/>
      <c r="MVH26" s="163"/>
      <c r="MVI26" s="163"/>
      <c r="MVJ26" s="163"/>
      <c r="MVK26" s="163"/>
      <c r="MVL26" s="163"/>
      <c r="MVM26" s="163"/>
      <c r="MVN26" s="163"/>
      <c r="MVO26" s="163"/>
      <c r="MVP26" s="163"/>
      <c r="MVQ26" s="163"/>
      <c r="MVR26" s="163"/>
      <c r="MVS26" s="163"/>
      <c r="MVT26" s="163"/>
      <c r="MVU26" s="163"/>
      <c r="MVV26" s="163"/>
      <c r="MVW26" s="163"/>
      <c r="MVX26" s="163"/>
      <c r="MVY26" s="163"/>
      <c r="MVZ26" s="163"/>
      <c r="MWA26" s="163"/>
      <c r="MWB26" s="163"/>
      <c r="MWC26" s="163"/>
      <c r="MWD26" s="163"/>
      <c r="MWE26" s="163"/>
      <c r="MWF26" s="163"/>
      <c r="MWG26" s="163"/>
      <c r="MWH26" s="163"/>
      <c r="MWI26" s="163"/>
      <c r="MWJ26" s="163"/>
      <c r="MWK26" s="163"/>
      <c r="MWL26" s="163"/>
      <c r="MWM26" s="163"/>
      <c r="MWN26" s="163"/>
      <c r="MWO26" s="163"/>
      <c r="MWP26" s="163"/>
      <c r="MWQ26" s="163"/>
      <c r="MWR26" s="163"/>
      <c r="MWS26" s="163"/>
      <c r="MWT26" s="163"/>
      <c r="MWU26" s="163"/>
      <c r="MWV26" s="163"/>
      <c r="MWW26" s="163"/>
      <c r="MWX26" s="163"/>
      <c r="MWY26" s="163"/>
      <c r="MWZ26" s="163"/>
      <c r="MXA26" s="163"/>
      <c r="MXB26" s="163"/>
      <c r="MXC26" s="163"/>
      <c r="MXD26" s="163"/>
      <c r="MXE26" s="163"/>
      <c r="MXF26" s="163"/>
      <c r="MXG26" s="163"/>
      <c r="MXH26" s="163"/>
      <c r="MXI26" s="163"/>
      <c r="MXJ26" s="163"/>
      <c r="MXK26" s="163"/>
      <c r="MXL26" s="163"/>
      <c r="MXM26" s="163"/>
      <c r="MXN26" s="163"/>
      <c r="MXO26" s="163"/>
      <c r="MXP26" s="163"/>
      <c r="MXQ26" s="163"/>
      <c r="MXR26" s="163"/>
      <c r="MXS26" s="163"/>
      <c r="MXT26" s="163"/>
      <c r="MXU26" s="163"/>
      <c r="MXV26" s="163"/>
      <c r="MXW26" s="163"/>
      <c r="MXX26" s="163"/>
      <c r="MXY26" s="163"/>
      <c r="MXZ26" s="163"/>
      <c r="MYA26" s="163"/>
      <c r="MYB26" s="163"/>
      <c r="MYC26" s="163"/>
      <c r="MYD26" s="163"/>
      <c r="MYE26" s="163"/>
      <c r="MYF26" s="163"/>
      <c r="MYG26" s="163"/>
      <c r="MYH26" s="163"/>
      <c r="MYI26" s="163"/>
      <c r="MYJ26" s="163"/>
      <c r="MYK26" s="163"/>
      <c r="MYL26" s="163"/>
      <c r="MYM26" s="163"/>
      <c r="MYN26" s="163"/>
      <c r="MYO26" s="163"/>
      <c r="MYP26" s="163"/>
      <c r="MYQ26" s="163"/>
      <c r="MYR26" s="163"/>
      <c r="MYS26" s="163"/>
      <c r="MYT26" s="163"/>
      <c r="MYU26" s="163"/>
      <c r="MYV26" s="163"/>
      <c r="MYW26" s="163"/>
      <c r="MYX26" s="163"/>
      <c r="MYY26" s="163"/>
      <c r="MYZ26" s="163"/>
      <c r="MZA26" s="163"/>
      <c r="MZB26" s="163"/>
      <c r="MZC26" s="163"/>
      <c r="MZD26" s="163"/>
      <c r="MZE26" s="163"/>
      <c r="MZF26" s="163"/>
      <c r="MZG26" s="163"/>
      <c r="MZH26" s="163"/>
      <c r="MZI26" s="163"/>
      <c r="MZJ26" s="163"/>
      <c r="MZK26" s="163"/>
      <c r="MZL26" s="163"/>
      <c r="MZM26" s="163"/>
      <c r="MZN26" s="163"/>
      <c r="MZO26" s="163"/>
      <c r="MZP26" s="163"/>
      <c r="MZQ26" s="163"/>
      <c r="MZR26" s="163"/>
      <c r="MZS26" s="163"/>
      <c r="MZT26" s="163"/>
      <c r="MZU26" s="163"/>
      <c r="MZV26" s="163"/>
      <c r="MZW26" s="163"/>
      <c r="MZX26" s="163"/>
      <c r="MZY26" s="163"/>
      <c r="MZZ26" s="163"/>
      <c r="NAA26" s="163"/>
      <c r="NAB26" s="163"/>
      <c r="NAC26" s="163"/>
      <c r="NAD26" s="163"/>
      <c r="NAE26" s="163"/>
      <c r="NAF26" s="163"/>
      <c r="NAG26" s="163"/>
      <c r="NAH26" s="163"/>
      <c r="NAI26" s="163"/>
      <c r="NAJ26" s="163"/>
      <c r="NAK26" s="163"/>
      <c r="NAL26" s="163"/>
      <c r="NAM26" s="163"/>
      <c r="NAN26" s="163"/>
      <c r="NAO26" s="163"/>
      <c r="NAP26" s="163"/>
      <c r="NAQ26" s="163"/>
      <c r="NAR26" s="163"/>
      <c r="NAS26" s="163"/>
      <c r="NAT26" s="163"/>
      <c r="NAU26" s="163"/>
      <c r="NAV26" s="163"/>
      <c r="NAW26" s="163"/>
      <c r="NAX26" s="163"/>
      <c r="NAY26" s="163"/>
      <c r="NAZ26" s="163"/>
      <c r="NBA26" s="163"/>
      <c r="NBB26" s="163"/>
      <c r="NBC26" s="163"/>
      <c r="NBD26" s="163"/>
      <c r="NBE26" s="163"/>
      <c r="NBF26" s="163"/>
      <c r="NBG26" s="163"/>
      <c r="NBH26" s="163"/>
      <c r="NBI26" s="163"/>
      <c r="NBJ26" s="163"/>
      <c r="NBK26" s="163"/>
      <c r="NBL26" s="163"/>
      <c r="NBM26" s="163"/>
      <c r="NBN26" s="163"/>
      <c r="NBO26" s="163"/>
      <c r="NBP26" s="163"/>
      <c r="NBQ26" s="163"/>
      <c r="NBR26" s="163"/>
      <c r="NBS26" s="163"/>
      <c r="NBT26" s="163"/>
      <c r="NBU26" s="163"/>
      <c r="NBV26" s="163"/>
      <c r="NBW26" s="163"/>
      <c r="NBX26" s="163"/>
      <c r="NBY26" s="163"/>
      <c r="NBZ26" s="163"/>
      <c r="NCA26" s="163"/>
      <c r="NCB26" s="163"/>
      <c r="NCC26" s="163"/>
      <c r="NCD26" s="163"/>
      <c r="NCE26" s="163"/>
      <c r="NCF26" s="163"/>
      <c r="NCG26" s="163"/>
      <c r="NCH26" s="163"/>
      <c r="NCI26" s="163"/>
      <c r="NCJ26" s="163"/>
      <c r="NCK26" s="163"/>
      <c r="NCL26" s="163"/>
      <c r="NCM26" s="163"/>
      <c r="NCN26" s="163"/>
      <c r="NCO26" s="163"/>
      <c r="NCP26" s="163"/>
      <c r="NCQ26" s="163"/>
      <c r="NCR26" s="163"/>
      <c r="NCS26" s="163"/>
      <c r="NCT26" s="163"/>
      <c r="NCU26" s="163"/>
      <c r="NCV26" s="163"/>
      <c r="NCW26" s="163"/>
      <c r="NCX26" s="163"/>
      <c r="NCY26" s="163"/>
      <c r="NCZ26" s="163"/>
      <c r="NDA26" s="163"/>
      <c r="NDB26" s="163"/>
      <c r="NDC26" s="163"/>
      <c r="NDD26" s="163"/>
      <c r="NDE26" s="163"/>
      <c r="NDF26" s="163"/>
      <c r="NDG26" s="163"/>
      <c r="NDH26" s="163"/>
      <c r="NDI26" s="163"/>
      <c r="NDJ26" s="163"/>
      <c r="NDK26" s="163"/>
      <c r="NDL26" s="163"/>
      <c r="NDM26" s="163"/>
      <c r="NDN26" s="163"/>
      <c r="NDO26" s="163"/>
      <c r="NDP26" s="163"/>
      <c r="NDQ26" s="163"/>
      <c r="NDR26" s="163"/>
      <c r="NDS26" s="163"/>
      <c r="NDT26" s="163"/>
      <c r="NDU26" s="163"/>
      <c r="NDV26" s="163"/>
      <c r="NDW26" s="163"/>
      <c r="NDX26" s="163"/>
      <c r="NDY26" s="163"/>
      <c r="NDZ26" s="163"/>
      <c r="NEA26" s="163"/>
      <c r="NEB26" s="163"/>
      <c r="NEC26" s="163"/>
      <c r="NED26" s="163"/>
      <c r="NEE26" s="163"/>
      <c r="NEF26" s="163"/>
      <c r="NEG26" s="163"/>
      <c r="NEH26" s="163"/>
      <c r="NEI26" s="163"/>
      <c r="NEJ26" s="163"/>
      <c r="NEK26" s="163"/>
      <c r="NEL26" s="163"/>
      <c r="NEM26" s="163"/>
      <c r="NEN26" s="163"/>
      <c r="NEO26" s="163"/>
      <c r="NEP26" s="163"/>
      <c r="NEQ26" s="163"/>
      <c r="NER26" s="163"/>
      <c r="NES26" s="163"/>
      <c r="NET26" s="163"/>
      <c r="NEU26" s="163"/>
      <c r="NEV26" s="163"/>
      <c r="NEW26" s="163"/>
      <c r="NEX26" s="163"/>
      <c r="NEY26" s="163"/>
      <c r="NEZ26" s="163"/>
      <c r="NFA26" s="163"/>
      <c r="NFB26" s="163"/>
      <c r="NFC26" s="163"/>
      <c r="NFD26" s="163"/>
      <c r="NFE26" s="163"/>
      <c r="NFF26" s="163"/>
      <c r="NFG26" s="163"/>
      <c r="NFH26" s="163"/>
      <c r="NFI26" s="163"/>
      <c r="NFJ26" s="163"/>
      <c r="NFK26" s="163"/>
      <c r="NFL26" s="163"/>
      <c r="NFM26" s="163"/>
      <c r="NFN26" s="163"/>
      <c r="NFO26" s="163"/>
      <c r="NFP26" s="163"/>
      <c r="NFQ26" s="163"/>
      <c r="NFR26" s="163"/>
      <c r="NFS26" s="163"/>
      <c r="NFT26" s="163"/>
      <c r="NFU26" s="163"/>
      <c r="NFV26" s="163"/>
      <c r="NFW26" s="163"/>
      <c r="NFX26" s="163"/>
      <c r="NFY26" s="163"/>
      <c r="NFZ26" s="163"/>
      <c r="NGA26" s="163"/>
      <c r="NGB26" s="163"/>
      <c r="NGC26" s="163"/>
      <c r="NGD26" s="163"/>
      <c r="NGE26" s="163"/>
      <c r="NGF26" s="163"/>
      <c r="NGG26" s="163"/>
      <c r="NGH26" s="163"/>
      <c r="NGI26" s="163"/>
      <c r="NGJ26" s="163"/>
      <c r="NGK26" s="163"/>
      <c r="NGL26" s="163"/>
      <c r="NGM26" s="163"/>
      <c r="NGN26" s="163"/>
      <c r="NGO26" s="163"/>
      <c r="NGP26" s="163"/>
      <c r="NGQ26" s="163"/>
      <c r="NGR26" s="163"/>
      <c r="NGS26" s="163"/>
      <c r="NGT26" s="163"/>
      <c r="NGU26" s="163"/>
      <c r="NGV26" s="163"/>
      <c r="NGW26" s="163"/>
      <c r="NGX26" s="163"/>
      <c r="NGY26" s="163"/>
      <c r="NGZ26" s="163"/>
      <c r="NHA26" s="163"/>
      <c r="NHB26" s="163"/>
      <c r="NHC26" s="163"/>
      <c r="NHD26" s="163"/>
      <c r="NHE26" s="163"/>
      <c r="NHF26" s="163"/>
      <c r="NHG26" s="163"/>
      <c r="NHH26" s="163"/>
      <c r="NHI26" s="163"/>
      <c r="NHJ26" s="163"/>
      <c r="NHK26" s="163"/>
      <c r="NHL26" s="163"/>
      <c r="NHM26" s="163"/>
      <c r="NHN26" s="163"/>
      <c r="NHO26" s="163"/>
      <c r="NHP26" s="163"/>
      <c r="NHQ26" s="163"/>
      <c r="NHR26" s="163"/>
      <c r="NHS26" s="163"/>
      <c r="NHT26" s="163"/>
      <c r="NHU26" s="163"/>
      <c r="NHV26" s="163"/>
      <c r="NHW26" s="163"/>
      <c r="NHX26" s="163"/>
      <c r="NHY26" s="163"/>
      <c r="NHZ26" s="163"/>
      <c r="NIA26" s="163"/>
      <c r="NIB26" s="163"/>
      <c r="NIC26" s="163"/>
      <c r="NID26" s="163"/>
      <c r="NIE26" s="163"/>
      <c r="NIF26" s="163"/>
      <c r="NIG26" s="163"/>
      <c r="NIH26" s="163"/>
      <c r="NII26" s="163"/>
      <c r="NIJ26" s="163"/>
      <c r="NIK26" s="163"/>
      <c r="NIL26" s="163"/>
      <c r="NIM26" s="163"/>
      <c r="NIN26" s="163"/>
      <c r="NIO26" s="163"/>
      <c r="NIP26" s="163"/>
      <c r="NIQ26" s="163"/>
      <c r="NIR26" s="163"/>
      <c r="NIS26" s="163"/>
      <c r="NIT26" s="163"/>
      <c r="NIU26" s="163"/>
      <c r="NIV26" s="163"/>
      <c r="NIW26" s="163"/>
      <c r="NIX26" s="163"/>
      <c r="NIY26" s="163"/>
      <c r="NIZ26" s="163"/>
      <c r="NJA26" s="163"/>
      <c r="NJB26" s="163"/>
      <c r="NJC26" s="163"/>
      <c r="NJD26" s="163"/>
      <c r="NJE26" s="163"/>
      <c r="NJF26" s="163"/>
      <c r="NJG26" s="163"/>
      <c r="NJH26" s="163"/>
      <c r="NJI26" s="163"/>
      <c r="NJJ26" s="163"/>
      <c r="NJK26" s="163"/>
      <c r="NJL26" s="163"/>
      <c r="NJM26" s="163"/>
      <c r="NJN26" s="163"/>
      <c r="NJO26" s="163"/>
      <c r="NJP26" s="163"/>
      <c r="NJQ26" s="163"/>
      <c r="NJR26" s="163"/>
      <c r="NJS26" s="163"/>
      <c r="NJT26" s="163"/>
      <c r="NJU26" s="163"/>
      <c r="NJV26" s="163"/>
      <c r="NJW26" s="163"/>
      <c r="NJX26" s="163"/>
      <c r="NJY26" s="163"/>
      <c r="NJZ26" s="163"/>
      <c r="NKA26" s="163"/>
      <c r="NKB26" s="163"/>
      <c r="NKC26" s="163"/>
      <c r="NKD26" s="163"/>
      <c r="NKE26" s="163"/>
      <c r="NKF26" s="163"/>
      <c r="NKG26" s="163"/>
      <c r="NKH26" s="163"/>
      <c r="NKI26" s="163"/>
      <c r="NKJ26" s="163"/>
      <c r="NKK26" s="163"/>
      <c r="NKL26" s="163"/>
      <c r="NKM26" s="163"/>
      <c r="NKN26" s="163"/>
      <c r="NKO26" s="163"/>
      <c r="NKP26" s="163"/>
      <c r="NKQ26" s="163"/>
      <c r="NKR26" s="163"/>
      <c r="NKS26" s="163"/>
      <c r="NKT26" s="163"/>
      <c r="NKU26" s="163"/>
      <c r="NKV26" s="163"/>
      <c r="NKW26" s="163"/>
      <c r="NKX26" s="163"/>
      <c r="NKY26" s="163"/>
      <c r="NKZ26" s="163"/>
      <c r="NLA26" s="163"/>
      <c r="NLB26" s="163"/>
      <c r="NLC26" s="163"/>
      <c r="NLD26" s="163"/>
      <c r="NLE26" s="163"/>
      <c r="NLF26" s="163"/>
      <c r="NLG26" s="163"/>
      <c r="NLH26" s="163"/>
      <c r="NLI26" s="163"/>
      <c r="NLJ26" s="163"/>
      <c r="NLK26" s="163"/>
      <c r="NLL26" s="163"/>
      <c r="NLM26" s="163"/>
      <c r="NLN26" s="163"/>
      <c r="NLO26" s="163"/>
      <c r="NLP26" s="163"/>
      <c r="NLQ26" s="163"/>
      <c r="NLR26" s="163"/>
      <c r="NLS26" s="163"/>
      <c r="NLT26" s="163"/>
      <c r="NLU26" s="163"/>
      <c r="NLV26" s="163"/>
      <c r="NLW26" s="163"/>
      <c r="NLX26" s="163"/>
      <c r="NLY26" s="163"/>
      <c r="NLZ26" s="163"/>
      <c r="NMA26" s="163"/>
      <c r="NMB26" s="163"/>
      <c r="NMC26" s="163"/>
      <c r="NMD26" s="163"/>
      <c r="NME26" s="163"/>
      <c r="NMF26" s="163"/>
      <c r="NMG26" s="163"/>
      <c r="NMH26" s="163"/>
      <c r="NMI26" s="163"/>
      <c r="NMJ26" s="163"/>
      <c r="NMK26" s="163"/>
      <c r="NML26" s="163"/>
      <c r="NMM26" s="163"/>
      <c r="NMN26" s="163"/>
      <c r="NMO26" s="163"/>
      <c r="NMP26" s="163"/>
      <c r="NMQ26" s="163"/>
      <c r="NMR26" s="163"/>
      <c r="NMS26" s="163"/>
      <c r="NMT26" s="163"/>
      <c r="NMU26" s="163"/>
      <c r="NMV26" s="163"/>
      <c r="NMW26" s="163"/>
      <c r="NMX26" s="163"/>
      <c r="NMY26" s="163"/>
      <c r="NMZ26" s="163"/>
      <c r="NNA26" s="163"/>
      <c r="NNB26" s="163"/>
      <c r="NNC26" s="163"/>
      <c r="NND26" s="163"/>
      <c r="NNE26" s="163"/>
      <c r="NNF26" s="163"/>
      <c r="NNG26" s="163"/>
      <c r="NNH26" s="163"/>
      <c r="NNI26" s="163"/>
      <c r="NNJ26" s="163"/>
      <c r="NNK26" s="163"/>
      <c r="NNL26" s="163"/>
      <c r="NNM26" s="163"/>
      <c r="NNN26" s="163"/>
      <c r="NNO26" s="163"/>
      <c r="NNP26" s="163"/>
      <c r="NNQ26" s="163"/>
      <c r="NNR26" s="163"/>
      <c r="NNS26" s="163"/>
      <c r="NNT26" s="163"/>
      <c r="NNU26" s="163"/>
      <c r="NNV26" s="163"/>
      <c r="NNW26" s="163"/>
      <c r="NNX26" s="163"/>
      <c r="NNY26" s="163"/>
      <c r="NNZ26" s="163"/>
      <c r="NOA26" s="163"/>
      <c r="NOB26" s="163"/>
      <c r="NOC26" s="163"/>
      <c r="NOD26" s="163"/>
      <c r="NOE26" s="163"/>
      <c r="NOF26" s="163"/>
      <c r="NOG26" s="163"/>
      <c r="NOH26" s="163"/>
      <c r="NOI26" s="163"/>
      <c r="NOJ26" s="163"/>
      <c r="NOK26" s="163"/>
      <c r="NOL26" s="163"/>
      <c r="NOM26" s="163"/>
      <c r="NON26" s="163"/>
      <c r="NOO26" s="163"/>
      <c r="NOP26" s="163"/>
      <c r="NOQ26" s="163"/>
      <c r="NOR26" s="163"/>
      <c r="NOS26" s="163"/>
      <c r="NOT26" s="163"/>
      <c r="NOU26" s="163"/>
      <c r="NOV26" s="163"/>
      <c r="NOW26" s="163"/>
      <c r="NOX26" s="163"/>
      <c r="NOY26" s="163"/>
      <c r="NOZ26" s="163"/>
      <c r="NPA26" s="163"/>
      <c r="NPB26" s="163"/>
      <c r="NPC26" s="163"/>
      <c r="NPD26" s="163"/>
      <c r="NPE26" s="163"/>
      <c r="NPF26" s="163"/>
      <c r="NPG26" s="163"/>
      <c r="NPH26" s="163"/>
      <c r="NPI26" s="163"/>
      <c r="NPJ26" s="163"/>
      <c r="NPK26" s="163"/>
      <c r="NPL26" s="163"/>
      <c r="NPM26" s="163"/>
      <c r="NPN26" s="163"/>
      <c r="NPO26" s="163"/>
      <c r="NPP26" s="163"/>
      <c r="NPQ26" s="163"/>
      <c r="NPR26" s="163"/>
      <c r="NPS26" s="163"/>
      <c r="NPT26" s="163"/>
      <c r="NPU26" s="163"/>
      <c r="NPV26" s="163"/>
      <c r="NPW26" s="163"/>
      <c r="NPX26" s="163"/>
      <c r="NPY26" s="163"/>
      <c r="NPZ26" s="163"/>
      <c r="NQA26" s="163"/>
      <c r="NQB26" s="163"/>
      <c r="NQC26" s="163"/>
      <c r="NQD26" s="163"/>
      <c r="NQE26" s="163"/>
      <c r="NQF26" s="163"/>
      <c r="NQG26" s="163"/>
      <c r="NQH26" s="163"/>
      <c r="NQI26" s="163"/>
      <c r="NQJ26" s="163"/>
      <c r="NQK26" s="163"/>
      <c r="NQL26" s="163"/>
      <c r="NQM26" s="163"/>
      <c r="NQN26" s="163"/>
      <c r="NQO26" s="163"/>
      <c r="NQP26" s="163"/>
      <c r="NQQ26" s="163"/>
      <c r="NQR26" s="163"/>
      <c r="NQS26" s="163"/>
      <c r="NQT26" s="163"/>
      <c r="NQU26" s="163"/>
      <c r="NQV26" s="163"/>
      <c r="NQW26" s="163"/>
      <c r="NQX26" s="163"/>
      <c r="NQY26" s="163"/>
      <c r="NQZ26" s="163"/>
      <c r="NRA26" s="163"/>
      <c r="NRB26" s="163"/>
      <c r="NRC26" s="163"/>
      <c r="NRD26" s="163"/>
      <c r="NRE26" s="163"/>
      <c r="NRF26" s="163"/>
      <c r="NRG26" s="163"/>
      <c r="NRH26" s="163"/>
      <c r="NRI26" s="163"/>
      <c r="NRJ26" s="163"/>
      <c r="NRK26" s="163"/>
      <c r="NRL26" s="163"/>
      <c r="NRM26" s="163"/>
      <c r="NRN26" s="163"/>
      <c r="NRO26" s="163"/>
      <c r="NRP26" s="163"/>
      <c r="NRQ26" s="163"/>
      <c r="NRR26" s="163"/>
      <c r="NRS26" s="163"/>
      <c r="NRT26" s="163"/>
      <c r="NRU26" s="163"/>
      <c r="NRV26" s="163"/>
      <c r="NRW26" s="163"/>
      <c r="NRX26" s="163"/>
      <c r="NRY26" s="163"/>
      <c r="NRZ26" s="163"/>
      <c r="NSA26" s="163"/>
      <c r="NSB26" s="163"/>
      <c r="NSC26" s="163"/>
      <c r="NSD26" s="163"/>
      <c r="NSE26" s="163"/>
      <c r="NSF26" s="163"/>
      <c r="NSG26" s="163"/>
      <c r="NSH26" s="163"/>
      <c r="NSI26" s="163"/>
      <c r="NSJ26" s="163"/>
      <c r="NSK26" s="163"/>
      <c r="NSL26" s="163"/>
      <c r="NSM26" s="163"/>
      <c r="NSN26" s="163"/>
      <c r="NSO26" s="163"/>
      <c r="NSP26" s="163"/>
      <c r="NSQ26" s="163"/>
      <c r="NSR26" s="163"/>
      <c r="NSS26" s="163"/>
      <c r="NST26" s="163"/>
      <c r="NSU26" s="163"/>
      <c r="NSV26" s="163"/>
      <c r="NSW26" s="163"/>
      <c r="NSX26" s="163"/>
      <c r="NSY26" s="163"/>
      <c r="NSZ26" s="163"/>
      <c r="NTA26" s="163"/>
      <c r="NTB26" s="163"/>
      <c r="NTC26" s="163"/>
      <c r="NTD26" s="163"/>
      <c r="NTE26" s="163"/>
      <c r="NTF26" s="163"/>
      <c r="NTG26" s="163"/>
      <c r="NTH26" s="163"/>
      <c r="NTI26" s="163"/>
      <c r="NTJ26" s="163"/>
      <c r="NTK26" s="163"/>
      <c r="NTL26" s="163"/>
      <c r="NTM26" s="163"/>
      <c r="NTN26" s="163"/>
      <c r="NTO26" s="163"/>
      <c r="NTP26" s="163"/>
      <c r="NTQ26" s="163"/>
      <c r="NTR26" s="163"/>
      <c r="NTS26" s="163"/>
      <c r="NTT26" s="163"/>
      <c r="NTU26" s="163"/>
      <c r="NTV26" s="163"/>
      <c r="NTW26" s="163"/>
      <c r="NTX26" s="163"/>
      <c r="NTY26" s="163"/>
      <c r="NTZ26" s="163"/>
      <c r="NUA26" s="163"/>
      <c r="NUB26" s="163"/>
      <c r="NUC26" s="163"/>
      <c r="NUD26" s="163"/>
      <c r="NUE26" s="163"/>
      <c r="NUF26" s="163"/>
      <c r="NUG26" s="163"/>
      <c r="NUH26" s="163"/>
      <c r="NUI26" s="163"/>
      <c r="NUJ26" s="163"/>
      <c r="NUK26" s="163"/>
      <c r="NUL26" s="163"/>
      <c r="NUM26" s="163"/>
      <c r="NUN26" s="163"/>
      <c r="NUO26" s="163"/>
      <c r="NUP26" s="163"/>
      <c r="NUQ26" s="163"/>
      <c r="NUR26" s="163"/>
      <c r="NUS26" s="163"/>
      <c r="NUT26" s="163"/>
      <c r="NUU26" s="163"/>
      <c r="NUV26" s="163"/>
      <c r="NUW26" s="163"/>
      <c r="NUX26" s="163"/>
      <c r="NUY26" s="163"/>
      <c r="NUZ26" s="163"/>
      <c r="NVA26" s="163"/>
      <c r="NVB26" s="163"/>
      <c r="NVC26" s="163"/>
      <c r="NVD26" s="163"/>
      <c r="NVE26" s="163"/>
      <c r="NVF26" s="163"/>
      <c r="NVG26" s="163"/>
      <c r="NVH26" s="163"/>
      <c r="NVI26" s="163"/>
      <c r="NVJ26" s="163"/>
      <c r="NVK26" s="163"/>
      <c r="NVL26" s="163"/>
      <c r="NVM26" s="163"/>
      <c r="NVN26" s="163"/>
      <c r="NVO26" s="163"/>
      <c r="NVP26" s="163"/>
      <c r="NVQ26" s="163"/>
      <c r="NVR26" s="163"/>
      <c r="NVS26" s="163"/>
      <c r="NVT26" s="163"/>
      <c r="NVU26" s="163"/>
      <c r="NVV26" s="163"/>
      <c r="NVW26" s="163"/>
      <c r="NVX26" s="163"/>
      <c r="NVY26" s="163"/>
      <c r="NVZ26" s="163"/>
      <c r="NWA26" s="163"/>
      <c r="NWB26" s="163"/>
      <c r="NWC26" s="163"/>
      <c r="NWD26" s="163"/>
      <c r="NWE26" s="163"/>
      <c r="NWF26" s="163"/>
      <c r="NWG26" s="163"/>
      <c r="NWH26" s="163"/>
      <c r="NWI26" s="163"/>
      <c r="NWJ26" s="163"/>
      <c r="NWK26" s="163"/>
      <c r="NWL26" s="163"/>
      <c r="NWM26" s="163"/>
      <c r="NWN26" s="163"/>
      <c r="NWO26" s="163"/>
      <c r="NWP26" s="163"/>
      <c r="NWQ26" s="163"/>
      <c r="NWR26" s="163"/>
      <c r="NWS26" s="163"/>
      <c r="NWT26" s="163"/>
      <c r="NWU26" s="163"/>
      <c r="NWV26" s="163"/>
      <c r="NWW26" s="163"/>
      <c r="NWX26" s="163"/>
      <c r="NWY26" s="163"/>
      <c r="NWZ26" s="163"/>
      <c r="NXA26" s="163"/>
      <c r="NXB26" s="163"/>
      <c r="NXC26" s="163"/>
      <c r="NXD26" s="163"/>
      <c r="NXE26" s="163"/>
      <c r="NXF26" s="163"/>
      <c r="NXG26" s="163"/>
      <c r="NXH26" s="163"/>
      <c r="NXI26" s="163"/>
      <c r="NXJ26" s="163"/>
      <c r="NXK26" s="163"/>
      <c r="NXL26" s="163"/>
      <c r="NXM26" s="163"/>
      <c r="NXN26" s="163"/>
      <c r="NXO26" s="163"/>
      <c r="NXP26" s="163"/>
      <c r="NXQ26" s="163"/>
      <c r="NXR26" s="163"/>
      <c r="NXS26" s="163"/>
      <c r="NXT26" s="163"/>
      <c r="NXU26" s="163"/>
      <c r="NXV26" s="163"/>
      <c r="NXW26" s="163"/>
      <c r="NXX26" s="163"/>
      <c r="NXY26" s="163"/>
      <c r="NXZ26" s="163"/>
      <c r="NYA26" s="163"/>
      <c r="NYB26" s="163"/>
      <c r="NYC26" s="163"/>
      <c r="NYD26" s="163"/>
      <c r="NYE26" s="163"/>
      <c r="NYF26" s="163"/>
      <c r="NYG26" s="163"/>
      <c r="NYH26" s="163"/>
      <c r="NYI26" s="163"/>
      <c r="NYJ26" s="163"/>
      <c r="NYK26" s="163"/>
      <c r="NYL26" s="163"/>
      <c r="NYM26" s="163"/>
      <c r="NYN26" s="163"/>
      <c r="NYO26" s="163"/>
      <c r="NYP26" s="163"/>
      <c r="NYQ26" s="163"/>
      <c r="NYR26" s="163"/>
      <c r="NYS26" s="163"/>
      <c r="NYT26" s="163"/>
      <c r="NYU26" s="163"/>
      <c r="NYV26" s="163"/>
      <c r="NYW26" s="163"/>
      <c r="NYX26" s="163"/>
      <c r="NYY26" s="163"/>
      <c r="NYZ26" s="163"/>
      <c r="NZA26" s="163"/>
      <c r="NZB26" s="163"/>
      <c r="NZC26" s="163"/>
      <c r="NZD26" s="163"/>
      <c r="NZE26" s="163"/>
      <c r="NZF26" s="163"/>
      <c r="NZG26" s="163"/>
      <c r="NZH26" s="163"/>
      <c r="NZI26" s="163"/>
      <c r="NZJ26" s="163"/>
      <c r="NZK26" s="163"/>
      <c r="NZL26" s="163"/>
      <c r="NZM26" s="163"/>
      <c r="NZN26" s="163"/>
      <c r="NZO26" s="163"/>
      <c r="NZP26" s="163"/>
      <c r="NZQ26" s="163"/>
      <c r="NZR26" s="163"/>
      <c r="NZS26" s="163"/>
      <c r="NZT26" s="163"/>
      <c r="NZU26" s="163"/>
      <c r="NZV26" s="163"/>
      <c r="NZW26" s="163"/>
      <c r="NZX26" s="163"/>
      <c r="NZY26" s="163"/>
      <c r="NZZ26" s="163"/>
      <c r="OAA26" s="163"/>
      <c r="OAB26" s="163"/>
      <c r="OAC26" s="163"/>
      <c r="OAD26" s="163"/>
      <c r="OAE26" s="163"/>
      <c r="OAF26" s="163"/>
      <c r="OAG26" s="163"/>
      <c r="OAH26" s="163"/>
      <c r="OAI26" s="163"/>
      <c r="OAJ26" s="163"/>
      <c r="OAK26" s="163"/>
      <c r="OAL26" s="163"/>
      <c r="OAM26" s="163"/>
      <c r="OAN26" s="163"/>
      <c r="OAO26" s="163"/>
      <c r="OAP26" s="163"/>
      <c r="OAQ26" s="163"/>
      <c r="OAR26" s="163"/>
      <c r="OAS26" s="163"/>
      <c r="OAT26" s="163"/>
      <c r="OAU26" s="163"/>
      <c r="OAV26" s="163"/>
      <c r="OAW26" s="163"/>
      <c r="OAX26" s="163"/>
      <c r="OAY26" s="163"/>
      <c r="OAZ26" s="163"/>
      <c r="OBA26" s="163"/>
      <c r="OBB26" s="163"/>
      <c r="OBC26" s="163"/>
      <c r="OBD26" s="163"/>
      <c r="OBE26" s="163"/>
      <c r="OBF26" s="163"/>
      <c r="OBG26" s="163"/>
      <c r="OBH26" s="163"/>
      <c r="OBI26" s="163"/>
      <c r="OBJ26" s="163"/>
      <c r="OBK26" s="163"/>
      <c r="OBL26" s="163"/>
      <c r="OBM26" s="163"/>
      <c r="OBN26" s="163"/>
      <c r="OBO26" s="163"/>
      <c r="OBP26" s="163"/>
      <c r="OBQ26" s="163"/>
      <c r="OBR26" s="163"/>
      <c r="OBS26" s="163"/>
      <c r="OBT26" s="163"/>
      <c r="OBU26" s="163"/>
      <c r="OBV26" s="163"/>
      <c r="OBW26" s="163"/>
      <c r="OBX26" s="163"/>
      <c r="OBY26" s="163"/>
      <c r="OBZ26" s="163"/>
      <c r="OCA26" s="163"/>
      <c r="OCB26" s="163"/>
      <c r="OCC26" s="163"/>
      <c r="OCD26" s="163"/>
      <c r="OCE26" s="163"/>
      <c r="OCF26" s="163"/>
      <c r="OCG26" s="163"/>
      <c r="OCH26" s="163"/>
      <c r="OCI26" s="163"/>
      <c r="OCJ26" s="163"/>
      <c r="OCK26" s="163"/>
      <c r="OCL26" s="163"/>
      <c r="OCM26" s="163"/>
      <c r="OCN26" s="163"/>
      <c r="OCO26" s="163"/>
      <c r="OCP26" s="163"/>
      <c r="OCQ26" s="163"/>
      <c r="OCR26" s="163"/>
      <c r="OCS26" s="163"/>
      <c r="OCT26" s="163"/>
      <c r="OCU26" s="163"/>
      <c r="OCV26" s="163"/>
      <c r="OCW26" s="163"/>
      <c r="OCX26" s="163"/>
      <c r="OCY26" s="163"/>
      <c r="OCZ26" s="163"/>
      <c r="ODA26" s="163"/>
      <c r="ODB26" s="163"/>
      <c r="ODC26" s="163"/>
      <c r="ODD26" s="163"/>
      <c r="ODE26" s="163"/>
      <c r="ODF26" s="163"/>
      <c r="ODG26" s="163"/>
      <c r="ODH26" s="163"/>
      <c r="ODI26" s="163"/>
      <c r="ODJ26" s="163"/>
      <c r="ODK26" s="163"/>
      <c r="ODL26" s="163"/>
      <c r="ODM26" s="163"/>
      <c r="ODN26" s="163"/>
      <c r="ODO26" s="163"/>
      <c r="ODP26" s="163"/>
      <c r="ODQ26" s="163"/>
      <c r="ODR26" s="163"/>
      <c r="ODS26" s="163"/>
      <c r="ODT26" s="163"/>
      <c r="ODU26" s="163"/>
      <c r="ODV26" s="163"/>
      <c r="ODW26" s="163"/>
      <c r="ODX26" s="163"/>
      <c r="ODY26" s="163"/>
      <c r="ODZ26" s="163"/>
      <c r="OEA26" s="163"/>
      <c r="OEB26" s="163"/>
      <c r="OEC26" s="163"/>
      <c r="OED26" s="163"/>
      <c r="OEE26" s="163"/>
      <c r="OEF26" s="163"/>
      <c r="OEG26" s="163"/>
      <c r="OEH26" s="163"/>
      <c r="OEI26" s="163"/>
      <c r="OEJ26" s="163"/>
      <c r="OEK26" s="163"/>
      <c r="OEL26" s="163"/>
      <c r="OEM26" s="163"/>
      <c r="OEN26" s="163"/>
      <c r="OEO26" s="163"/>
      <c r="OEP26" s="163"/>
      <c r="OEQ26" s="163"/>
      <c r="OER26" s="163"/>
      <c r="OES26" s="163"/>
      <c r="OET26" s="163"/>
      <c r="OEU26" s="163"/>
      <c r="OEV26" s="163"/>
      <c r="OEW26" s="163"/>
      <c r="OEX26" s="163"/>
      <c r="OEY26" s="163"/>
      <c r="OEZ26" s="163"/>
      <c r="OFA26" s="163"/>
      <c r="OFB26" s="163"/>
      <c r="OFC26" s="163"/>
      <c r="OFD26" s="163"/>
      <c r="OFE26" s="163"/>
      <c r="OFF26" s="163"/>
      <c r="OFG26" s="163"/>
      <c r="OFH26" s="163"/>
      <c r="OFI26" s="163"/>
      <c r="OFJ26" s="163"/>
      <c r="OFK26" s="163"/>
      <c r="OFL26" s="163"/>
      <c r="OFM26" s="163"/>
      <c r="OFN26" s="163"/>
      <c r="OFO26" s="163"/>
      <c r="OFP26" s="163"/>
      <c r="OFQ26" s="163"/>
      <c r="OFR26" s="163"/>
      <c r="OFS26" s="163"/>
      <c r="OFT26" s="163"/>
      <c r="OFU26" s="163"/>
      <c r="OFV26" s="163"/>
      <c r="OFW26" s="163"/>
      <c r="OFX26" s="163"/>
      <c r="OFY26" s="163"/>
      <c r="OFZ26" s="163"/>
      <c r="OGA26" s="163"/>
      <c r="OGB26" s="163"/>
      <c r="OGC26" s="163"/>
      <c r="OGD26" s="163"/>
      <c r="OGE26" s="163"/>
      <c r="OGF26" s="163"/>
      <c r="OGG26" s="163"/>
      <c r="OGH26" s="163"/>
      <c r="OGI26" s="163"/>
      <c r="OGJ26" s="163"/>
      <c r="OGK26" s="163"/>
      <c r="OGL26" s="163"/>
      <c r="OGM26" s="163"/>
      <c r="OGN26" s="163"/>
      <c r="OGO26" s="163"/>
      <c r="OGP26" s="163"/>
      <c r="OGQ26" s="163"/>
      <c r="OGR26" s="163"/>
      <c r="OGS26" s="163"/>
      <c r="OGT26" s="163"/>
      <c r="OGU26" s="163"/>
      <c r="OGV26" s="163"/>
      <c r="OGW26" s="163"/>
      <c r="OGX26" s="163"/>
      <c r="OGY26" s="163"/>
      <c r="OGZ26" s="163"/>
      <c r="OHA26" s="163"/>
      <c r="OHB26" s="163"/>
      <c r="OHC26" s="163"/>
      <c r="OHD26" s="163"/>
      <c r="OHE26" s="163"/>
      <c r="OHF26" s="163"/>
      <c r="OHG26" s="163"/>
      <c r="OHH26" s="163"/>
      <c r="OHI26" s="163"/>
      <c r="OHJ26" s="163"/>
      <c r="OHK26" s="163"/>
      <c r="OHL26" s="163"/>
      <c r="OHM26" s="163"/>
      <c r="OHN26" s="163"/>
      <c r="OHO26" s="163"/>
      <c r="OHP26" s="163"/>
      <c r="OHQ26" s="163"/>
      <c r="OHR26" s="163"/>
      <c r="OHS26" s="163"/>
      <c r="OHT26" s="163"/>
      <c r="OHU26" s="163"/>
      <c r="OHV26" s="163"/>
      <c r="OHW26" s="163"/>
      <c r="OHX26" s="163"/>
      <c r="OHY26" s="163"/>
      <c r="OHZ26" s="163"/>
      <c r="OIA26" s="163"/>
      <c r="OIB26" s="163"/>
      <c r="OIC26" s="163"/>
      <c r="OID26" s="163"/>
      <c r="OIE26" s="163"/>
      <c r="OIF26" s="163"/>
      <c r="OIG26" s="163"/>
      <c r="OIH26" s="163"/>
      <c r="OII26" s="163"/>
      <c r="OIJ26" s="163"/>
      <c r="OIK26" s="163"/>
      <c r="OIL26" s="163"/>
      <c r="OIM26" s="163"/>
      <c r="OIN26" s="163"/>
      <c r="OIO26" s="163"/>
      <c r="OIP26" s="163"/>
      <c r="OIQ26" s="163"/>
      <c r="OIR26" s="163"/>
      <c r="OIS26" s="163"/>
      <c r="OIT26" s="163"/>
      <c r="OIU26" s="163"/>
      <c r="OIV26" s="163"/>
      <c r="OIW26" s="163"/>
      <c r="OIX26" s="163"/>
      <c r="OIY26" s="163"/>
      <c r="OIZ26" s="163"/>
      <c r="OJA26" s="163"/>
      <c r="OJB26" s="163"/>
      <c r="OJC26" s="163"/>
      <c r="OJD26" s="163"/>
      <c r="OJE26" s="163"/>
      <c r="OJF26" s="163"/>
      <c r="OJG26" s="163"/>
      <c r="OJH26" s="163"/>
      <c r="OJI26" s="163"/>
      <c r="OJJ26" s="163"/>
      <c r="OJK26" s="163"/>
      <c r="OJL26" s="163"/>
      <c r="OJM26" s="163"/>
      <c r="OJN26" s="163"/>
      <c r="OJO26" s="163"/>
      <c r="OJP26" s="163"/>
      <c r="OJQ26" s="163"/>
      <c r="OJR26" s="163"/>
      <c r="OJS26" s="163"/>
      <c r="OJT26" s="163"/>
      <c r="OJU26" s="163"/>
      <c r="OJV26" s="163"/>
      <c r="OJW26" s="163"/>
      <c r="OJX26" s="163"/>
      <c r="OJY26" s="163"/>
      <c r="OJZ26" s="163"/>
      <c r="OKA26" s="163"/>
      <c r="OKB26" s="163"/>
      <c r="OKC26" s="163"/>
      <c r="OKD26" s="163"/>
      <c r="OKE26" s="163"/>
      <c r="OKF26" s="163"/>
      <c r="OKG26" s="163"/>
      <c r="OKH26" s="163"/>
      <c r="OKI26" s="163"/>
      <c r="OKJ26" s="163"/>
      <c r="OKK26" s="163"/>
      <c r="OKL26" s="163"/>
      <c r="OKM26" s="163"/>
      <c r="OKN26" s="163"/>
      <c r="OKO26" s="163"/>
      <c r="OKP26" s="163"/>
      <c r="OKQ26" s="163"/>
      <c r="OKR26" s="163"/>
      <c r="OKS26" s="163"/>
      <c r="OKT26" s="163"/>
      <c r="OKU26" s="163"/>
      <c r="OKV26" s="163"/>
      <c r="OKW26" s="163"/>
      <c r="OKX26" s="163"/>
      <c r="OKY26" s="163"/>
      <c r="OKZ26" s="163"/>
      <c r="OLA26" s="163"/>
      <c r="OLB26" s="163"/>
      <c r="OLC26" s="163"/>
      <c r="OLD26" s="163"/>
      <c r="OLE26" s="163"/>
      <c r="OLF26" s="163"/>
      <c r="OLG26" s="163"/>
      <c r="OLH26" s="163"/>
      <c r="OLI26" s="163"/>
      <c r="OLJ26" s="163"/>
      <c r="OLK26" s="163"/>
      <c r="OLL26" s="163"/>
      <c r="OLM26" s="163"/>
      <c r="OLN26" s="163"/>
      <c r="OLO26" s="163"/>
      <c r="OLP26" s="163"/>
      <c r="OLQ26" s="163"/>
      <c r="OLR26" s="163"/>
      <c r="OLS26" s="163"/>
      <c r="OLT26" s="163"/>
      <c r="OLU26" s="163"/>
      <c r="OLV26" s="163"/>
      <c r="OLW26" s="163"/>
      <c r="OLX26" s="163"/>
      <c r="OLY26" s="163"/>
      <c r="OLZ26" s="163"/>
      <c r="OMA26" s="163"/>
      <c r="OMB26" s="163"/>
      <c r="OMC26" s="163"/>
      <c r="OMD26" s="163"/>
      <c r="OME26" s="163"/>
      <c r="OMF26" s="163"/>
      <c r="OMG26" s="163"/>
      <c r="OMH26" s="163"/>
      <c r="OMI26" s="163"/>
      <c r="OMJ26" s="163"/>
      <c r="OMK26" s="163"/>
      <c r="OML26" s="163"/>
      <c r="OMM26" s="163"/>
      <c r="OMN26" s="163"/>
      <c r="OMO26" s="163"/>
      <c r="OMP26" s="163"/>
      <c r="OMQ26" s="163"/>
      <c r="OMR26" s="163"/>
      <c r="OMS26" s="163"/>
      <c r="OMT26" s="163"/>
      <c r="OMU26" s="163"/>
      <c r="OMV26" s="163"/>
      <c r="OMW26" s="163"/>
      <c r="OMX26" s="163"/>
      <c r="OMY26" s="163"/>
      <c r="OMZ26" s="163"/>
      <c r="ONA26" s="163"/>
      <c r="ONB26" s="163"/>
      <c r="ONC26" s="163"/>
      <c r="OND26" s="163"/>
      <c r="ONE26" s="163"/>
      <c r="ONF26" s="163"/>
      <c r="ONG26" s="163"/>
      <c r="ONH26" s="163"/>
      <c r="ONI26" s="163"/>
      <c r="ONJ26" s="163"/>
      <c r="ONK26" s="163"/>
      <c r="ONL26" s="163"/>
      <c r="ONM26" s="163"/>
      <c r="ONN26" s="163"/>
      <c r="ONO26" s="163"/>
      <c r="ONP26" s="163"/>
      <c r="ONQ26" s="163"/>
      <c r="ONR26" s="163"/>
      <c r="ONS26" s="163"/>
      <c r="ONT26" s="163"/>
      <c r="ONU26" s="163"/>
      <c r="ONV26" s="163"/>
      <c r="ONW26" s="163"/>
      <c r="ONX26" s="163"/>
      <c r="ONY26" s="163"/>
      <c r="ONZ26" s="163"/>
      <c r="OOA26" s="163"/>
      <c r="OOB26" s="163"/>
      <c r="OOC26" s="163"/>
      <c r="OOD26" s="163"/>
      <c r="OOE26" s="163"/>
      <c r="OOF26" s="163"/>
      <c r="OOG26" s="163"/>
      <c r="OOH26" s="163"/>
      <c r="OOI26" s="163"/>
      <c r="OOJ26" s="163"/>
      <c r="OOK26" s="163"/>
      <c r="OOL26" s="163"/>
      <c r="OOM26" s="163"/>
      <c r="OON26" s="163"/>
      <c r="OOO26" s="163"/>
      <c r="OOP26" s="163"/>
      <c r="OOQ26" s="163"/>
      <c r="OOR26" s="163"/>
      <c r="OOS26" s="163"/>
      <c r="OOT26" s="163"/>
      <c r="OOU26" s="163"/>
      <c r="OOV26" s="163"/>
      <c r="OOW26" s="163"/>
      <c r="OOX26" s="163"/>
      <c r="OOY26" s="163"/>
      <c r="OOZ26" s="163"/>
      <c r="OPA26" s="163"/>
      <c r="OPB26" s="163"/>
      <c r="OPC26" s="163"/>
      <c r="OPD26" s="163"/>
      <c r="OPE26" s="163"/>
      <c r="OPF26" s="163"/>
      <c r="OPG26" s="163"/>
      <c r="OPH26" s="163"/>
      <c r="OPI26" s="163"/>
      <c r="OPJ26" s="163"/>
      <c r="OPK26" s="163"/>
      <c r="OPL26" s="163"/>
      <c r="OPM26" s="163"/>
      <c r="OPN26" s="163"/>
      <c r="OPO26" s="163"/>
      <c r="OPP26" s="163"/>
      <c r="OPQ26" s="163"/>
      <c r="OPR26" s="163"/>
      <c r="OPS26" s="163"/>
      <c r="OPT26" s="163"/>
      <c r="OPU26" s="163"/>
      <c r="OPV26" s="163"/>
      <c r="OPW26" s="163"/>
      <c r="OPX26" s="163"/>
      <c r="OPY26" s="163"/>
      <c r="OPZ26" s="163"/>
      <c r="OQA26" s="163"/>
      <c r="OQB26" s="163"/>
      <c r="OQC26" s="163"/>
      <c r="OQD26" s="163"/>
      <c r="OQE26" s="163"/>
      <c r="OQF26" s="163"/>
      <c r="OQG26" s="163"/>
      <c r="OQH26" s="163"/>
      <c r="OQI26" s="163"/>
      <c r="OQJ26" s="163"/>
      <c r="OQK26" s="163"/>
      <c r="OQL26" s="163"/>
      <c r="OQM26" s="163"/>
      <c r="OQN26" s="163"/>
      <c r="OQO26" s="163"/>
      <c r="OQP26" s="163"/>
      <c r="OQQ26" s="163"/>
      <c r="OQR26" s="163"/>
      <c r="OQS26" s="163"/>
      <c r="OQT26" s="163"/>
      <c r="OQU26" s="163"/>
      <c r="OQV26" s="163"/>
      <c r="OQW26" s="163"/>
      <c r="OQX26" s="163"/>
      <c r="OQY26" s="163"/>
      <c r="OQZ26" s="163"/>
      <c r="ORA26" s="163"/>
      <c r="ORB26" s="163"/>
      <c r="ORC26" s="163"/>
      <c r="ORD26" s="163"/>
      <c r="ORE26" s="163"/>
      <c r="ORF26" s="163"/>
      <c r="ORG26" s="163"/>
      <c r="ORH26" s="163"/>
      <c r="ORI26" s="163"/>
      <c r="ORJ26" s="163"/>
      <c r="ORK26" s="163"/>
      <c r="ORL26" s="163"/>
      <c r="ORM26" s="163"/>
      <c r="ORN26" s="163"/>
      <c r="ORO26" s="163"/>
      <c r="ORP26" s="163"/>
      <c r="ORQ26" s="163"/>
      <c r="ORR26" s="163"/>
      <c r="ORS26" s="163"/>
      <c r="ORT26" s="163"/>
      <c r="ORU26" s="163"/>
      <c r="ORV26" s="163"/>
      <c r="ORW26" s="163"/>
      <c r="ORX26" s="163"/>
      <c r="ORY26" s="163"/>
      <c r="ORZ26" s="163"/>
      <c r="OSA26" s="163"/>
      <c r="OSB26" s="163"/>
      <c r="OSC26" s="163"/>
      <c r="OSD26" s="163"/>
      <c r="OSE26" s="163"/>
      <c r="OSF26" s="163"/>
      <c r="OSG26" s="163"/>
      <c r="OSH26" s="163"/>
      <c r="OSI26" s="163"/>
      <c r="OSJ26" s="163"/>
      <c r="OSK26" s="163"/>
      <c r="OSL26" s="163"/>
      <c r="OSM26" s="163"/>
      <c r="OSN26" s="163"/>
      <c r="OSO26" s="163"/>
      <c r="OSP26" s="163"/>
      <c r="OSQ26" s="163"/>
      <c r="OSR26" s="163"/>
      <c r="OSS26" s="163"/>
      <c r="OST26" s="163"/>
      <c r="OSU26" s="163"/>
      <c r="OSV26" s="163"/>
      <c r="OSW26" s="163"/>
      <c r="OSX26" s="163"/>
      <c r="OSY26" s="163"/>
      <c r="OSZ26" s="163"/>
      <c r="OTA26" s="163"/>
      <c r="OTB26" s="163"/>
      <c r="OTC26" s="163"/>
      <c r="OTD26" s="163"/>
      <c r="OTE26" s="163"/>
      <c r="OTF26" s="163"/>
      <c r="OTG26" s="163"/>
      <c r="OTH26" s="163"/>
      <c r="OTI26" s="163"/>
      <c r="OTJ26" s="163"/>
      <c r="OTK26" s="163"/>
      <c r="OTL26" s="163"/>
      <c r="OTM26" s="163"/>
      <c r="OTN26" s="163"/>
      <c r="OTO26" s="163"/>
      <c r="OTP26" s="163"/>
      <c r="OTQ26" s="163"/>
      <c r="OTR26" s="163"/>
      <c r="OTS26" s="163"/>
      <c r="OTT26" s="163"/>
      <c r="OTU26" s="163"/>
      <c r="OTV26" s="163"/>
      <c r="OTW26" s="163"/>
      <c r="OTX26" s="163"/>
      <c r="OTY26" s="163"/>
      <c r="OTZ26" s="163"/>
      <c r="OUA26" s="163"/>
      <c r="OUB26" s="163"/>
      <c r="OUC26" s="163"/>
      <c r="OUD26" s="163"/>
      <c r="OUE26" s="163"/>
      <c r="OUF26" s="163"/>
      <c r="OUG26" s="163"/>
      <c r="OUH26" s="163"/>
      <c r="OUI26" s="163"/>
      <c r="OUJ26" s="163"/>
      <c r="OUK26" s="163"/>
      <c r="OUL26" s="163"/>
      <c r="OUM26" s="163"/>
      <c r="OUN26" s="163"/>
      <c r="OUO26" s="163"/>
      <c r="OUP26" s="163"/>
      <c r="OUQ26" s="163"/>
      <c r="OUR26" s="163"/>
      <c r="OUS26" s="163"/>
      <c r="OUT26" s="163"/>
      <c r="OUU26" s="163"/>
      <c r="OUV26" s="163"/>
      <c r="OUW26" s="163"/>
      <c r="OUX26" s="163"/>
      <c r="OUY26" s="163"/>
      <c r="OUZ26" s="163"/>
      <c r="OVA26" s="163"/>
      <c r="OVB26" s="163"/>
      <c r="OVC26" s="163"/>
      <c r="OVD26" s="163"/>
      <c r="OVE26" s="163"/>
      <c r="OVF26" s="163"/>
      <c r="OVG26" s="163"/>
      <c r="OVH26" s="163"/>
      <c r="OVI26" s="163"/>
      <c r="OVJ26" s="163"/>
      <c r="OVK26" s="163"/>
      <c r="OVL26" s="163"/>
      <c r="OVM26" s="163"/>
      <c r="OVN26" s="163"/>
      <c r="OVO26" s="163"/>
      <c r="OVP26" s="163"/>
      <c r="OVQ26" s="163"/>
      <c r="OVR26" s="163"/>
      <c r="OVS26" s="163"/>
      <c r="OVT26" s="163"/>
      <c r="OVU26" s="163"/>
      <c r="OVV26" s="163"/>
      <c r="OVW26" s="163"/>
      <c r="OVX26" s="163"/>
      <c r="OVY26" s="163"/>
      <c r="OVZ26" s="163"/>
      <c r="OWA26" s="163"/>
      <c r="OWB26" s="163"/>
      <c r="OWC26" s="163"/>
      <c r="OWD26" s="163"/>
      <c r="OWE26" s="163"/>
      <c r="OWF26" s="163"/>
      <c r="OWG26" s="163"/>
      <c r="OWH26" s="163"/>
      <c r="OWI26" s="163"/>
      <c r="OWJ26" s="163"/>
      <c r="OWK26" s="163"/>
      <c r="OWL26" s="163"/>
      <c r="OWM26" s="163"/>
      <c r="OWN26" s="163"/>
      <c r="OWO26" s="163"/>
      <c r="OWP26" s="163"/>
      <c r="OWQ26" s="163"/>
      <c r="OWR26" s="163"/>
      <c r="OWS26" s="163"/>
      <c r="OWT26" s="163"/>
      <c r="OWU26" s="163"/>
      <c r="OWV26" s="163"/>
      <c r="OWW26" s="163"/>
      <c r="OWX26" s="163"/>
      <c r="OWY26" s="163"/>
      <c r="OWZ26" s="163"/>
      <c r="OXA26" s="163"/>
      <c r="OXB26" s="163"/>
      <c r="OXC26" s="163"/>
      <c r="OXD26" s="163"/>
      <c r="OXE26" s="163"/>
      <c r="OXF26" s="163"/>
      <c r="OXG26" s="163"/>
      <c r="OXH26" s="163"/>
      <c r="OXI26" s="163"/>
      <c r="OXJ26" s="163"/>
      <c r="OXK26" s="163"/>
      <c r="OXL26" s="163"/>
      <c r="OXM26" s="163"/>
      <c r="OXN26" s="163"/>
      <c r="OXO26" s="163"/>
      <c r="OXP26" s="163"/>
      <c r="OXQ26" s="163"/>
      <c r="OXR26" s="163"/>
      <c r="OXS26" s="163"/>
      <c r="OXT26" s="163"/>
      <c r="OXU26" s="163"/>
      <c r="OXV26" s="163"/>
      <c r="OXW26" s="163"/>
      <c r="OXX26" s="163"/>
      <c r="OXY26" s="163"/>
      <c r="OXZ26" s="163"/>
      <c r="OYA26" s="163"/>
      <c r="OYB26" s="163"/>
      <c r="OYC26" s="163"/>
      <c r="OYD26" s="163"/>
      <c r="OYE26" s="163"/>
      <c r="OYF26" s="163"/>
      <c r="OYG26" s="163"/>
      <c r="OYH26" s="163"/>
      <c r="OYI26" s="163"/>
      <c r="OYJ26" s="163"/>
      <c r="OYK26" s="163"/>
      <c r="OYL26" s="163"/>
      <c r="OYM26" s="163"/>
      <c r="OYN26" s="163"/>
      <c r="OYO26" s="163"/>
      <c r="OYP26" s="163"/>
      <c r="OYQ26" s="163"/>
      <c r="OYR26" s="163"/>
      <c r="OYS26" s="163"/>
      <c r="OYT26" s="163"/>
      <c r="OYU26" s="163"/>
      <c r="OYV26" s="163"/>
      <c r="OYW26" s="163"/>
      <c r="OYX26" s="163"/>
      <c r="OYY26" s="163"/>
      <c r="OYZ26" s="163"/>
      <c r="OZA26" s="163"/>
      <c r="OZB26" s="163"/>
      <c r="OZC26" s="163"/>
      <c r="OZD26" s="163"/>
      <c r="OZE26" s="163"/>
      <c r="OZF26" s="163"/>
      <c r="OZG26" s="163"/>
      <c r="OZH26" s="163"/>
      <c r="OZI26" s="163"/>
      <c r="OZJ26" s="163"/>
      <c r="OZK26" s="163"/>
      <c r="OZL26" s="163"/>
      <c r="OZM26" s="163"/>
      <c r="OZN26" s="163"/>
      <c r="OZO26" s="163"/>
      <c r="OZP26" s="163"/>
      <c r="OZQ26" s="163"/>
      <c r="OZR26" s="163"/>
      <c r="OZS26" s="163"/>
      <c r="OZT26" s="163"/>
      <c r="OZU26" s="163"/>
      <c r="OZV26" s="163"/>
      <c r="OZW26" s="163"/>
      <c r="OZX26" s="163"/>
      <c r="OZY26" s="163"/>
      <c r="OZZ26" s="163"/>
      <c r="PAA26" s="163"/>
      <c r="PAB26" s="163"/>
      <c r="PAC26" s="163"/>
      <c r="PAD26" s="163"/>
      <c r="PAE26" s="163"/>
      <c r="PAF26" s="163"/>
      <c r="PAG26" s="163"/>
      <c r="PAH26" s="163"/>
      <c r="PAI26" s="163"/>
      <c r="PAJ26" s="163"/>
      <c r="PAK26" s="163"/>
      <c r="PAL26" s="163"/>
      <c r="PAM26" s="163"/>
      <c r="PAN26" s="163"/>
      <c r="PAO26" s="163"/>
      <c r="PAP26" s="163"/>
      <c r="PAQ26" s="163"/>
      <c r="PAR26" s="163"/>
      <c r="PAS26" s="163"/>
      <c r="PAT26" s="163"/>
      <c r="PAU26" s="163"/>
      <c r="PAV26" s="163"/>
      <c r="PAW26" s="163"/>
      <c r="PAX26" s="163"/>
      <c r="PAY26" s="163"/>
      <c r="PAZ26" s="163"/>
      <c r="PBA26" s="163"/>
      <c r="PBB26" s="163"/>
      <c r="PBC26" s="163"/>
      <c r="PBD26" s="163"/>
      <c r="PBE26" s="163"/>
      <c r="PBF26" s="163"/>
      <c r="PBG26" s="163"/>
      <c r="PBH26" s="163"/>
      <c r="PBI26" s="163"/>
      <c r="PBJ26" s="163"/>
      <c r="PBK26" s="163"/>
      <c r="PBL26" s="163"/>
      <c r="PBM26" s="163"/>
      <c r="PBN26" s="163"/>
      <c r="PBO26" s="163"/>
      <c r="PBP26" s="163"/>
      <c r="PBQ26" s="163"/>
      <c r="PBR26" s="163"/>
      <c r="PBS26" s="163"/>
      <c r="PBT26" s="163"/>
      <c r="PBU26" s="163"/>
      <c r="PBV26" s="163"/>
      <c r="PBW26" s="163"/>
      <c r="PBX26" s="163"/>
      <c r="PBY26" s="163"/>
      <c r="PBZ26" s="163"/>
      <c r="PCA26" s="163"/>
      <c r="PCB26" s="163"/>
      <c r="PCC26" s="163"/>
      <c r="PCD26" s="163"/>
      <c r="PCE26" s="163"/>
      <c r="PCF26" s="163"/>
      <c r="PCG26" s="163"/>
      <c r="PCH26" s="163"/>
      <c r="PCI26" s="163"/>
      <c r="PCJ26" s="163"/>
      <c r="PCK26" s="163"/>
      <c r="PCL26" s="163"/>
      <c r="PCM26" s="163"/>
      <c r="PCN26" s="163"/>
      <c r="PCO26" s="163"/>
      <c r="PCP26" s="163"/>
      <c r="PCQ26" s="163"/>
      <c r="PCR26" s="163"/>
      <c r="PCS26" s="163"/>
      <c r="PCT26" s="163"/>
      <c r="PCU26" s="163"/>
      <c r="PCV26" s="163"/>
      <c r="PCW26" s="163"/>
      <c r="PCX26" s="163"/>
      <c r="PCY26" s="163"/>
      <c r="PCZ26" s="163"/>
      <c r="PDA26" s="163"/>
      <c r="PDB26" s="163"/>
      <c r="PDC26" s="163"/>
      <c r="PDD26" s="163"/>
      <c r="PDE26" s="163"/>
      <c r="PDF26" s="163"/>
      <c r="PDG26" s="163"/>
      <c r="PDH26" s="163"/>
      <c r="PDI26" s="163"/>
      <c r="PDJ26" s="163"/>
      <c r="PDK26" s="163"/>
      <c r="PDL26" s="163"/>
      <c r="PDM26" s="163"/>
      <c r="PDN26" s="163"/>
      <c r="PDO26" s="163"/>
      <c r="PDP26" s="163"/>
      <c r="PDQ26" s="163"/>
      <c r="PDR26" s="163"/>
      <c r="PDS26" s="163"/>
      <c r="PDT26" s="163"/>
      <c r="PDU26" s="163"/>
      <c r="PDV26" s="163"/>
      <c r="PDW26" s="163"/>
      <c r="PDX26" s="163"/>
      <c r="PDY26" s="163"/>
      <c r="PDZ26" s="163"/>
      <c r="PEA26" s="163"/>
      <c r="PEB26" s="163"/>
      <c r="PEC26" s="163"/>
      <c r="PED26" s="163"/>
      <c r="PEE26" s="163"/>
      <c r="PEF26" s="163"/>
      <c r="PEG26" s="163"/>
      <c r="PEH26" s="163"/>
      <c r="PEI26" s="163"/>
      <c r="PEJ26" s="163"/>
      <c r="PEK26" s="163"/>
      <c r="PEL26" s="163"/>
      <c r="PEM26" s="163"/>
      <c r="PEN26" s="163"/>
      <c r="PEO26" s="163"/>
      <c r="PEP26" s="163"/>
      <c r="PEQ26" s="163"/>
      <c r="PER26" s="163"/>
      <c r="PES26" s="163"/>
      <c r="PET26" s="163"/>
      <c r="PEU26" s="163"/>
      <c r="PEV26" s="163"/>
      <c r="PEW26" s="163"/>
      <c r="PEX26" s="163"/>
      <c r="PEY26" s="163"/>
      <c r="PEZ26" s="163"/>
      <c r="PFA26" s="163"/>
      <c r="PFB26" s="163"/>
      <c r="PFC26" s="163"/>
      <c r="PFD26" s="163"/>
      <c r="PFE26" s="163"/>
      <c r="PFF26" s="163"/>
      <c r="PFG26" s="163"/>
      <c r="PFH26" s="163"/>
      <c r="PFI26" s="163"/>
      <c r="PFJ26" s="163"/>
      <c r="PFK26" s="163"/>
      <c r="PFL26" s="163"/>
      <c r="PFM26" s="163"/>
      <c r="PFN26" s="163"/>
      <c r="PFO26" s="163"/>
      <c r="PFP26" s="163"/>
      <c r="PFQ26" s="163"/>
      <c r="PFR26" s="163"/>
      <c r="PFS26" s="163"/>
      <c r="PFT26" s="163"/>
      <c r="PFU26" s="163"/>
      <c r="PFV26" s="163"/>
      <c r="PFW26" s="163"/>
      <c r="PFX26" s="163"/>
      <c r="PFY26" s="163"/>
      <c r="PFZ26" s="163"/>
      <c r="PGA26" s="163"/>
      <c r="PGB26" s="163"/>
      <c r="PGC26" s="163"/>
      <c r="PGD26" s="163"/>
      <c r="PGE26" s="163"/>
      <c r="PGF26" s="163"/>
      <c r="PGG26" s="163"/>
      <c r="PGH26" s="163"/>
      <c r="PGI26" s="163"/>
      <c r="PGJ26" s="163"/>
      <c r="PGK26" s="163"/>
      <c r="PGL26" s="163"/>
      <c r="PGM26" s="163"/>
      <c r="PGN26" s="163"/>
      <c r="PGO26" s="163"/>
      <c r="PGP26" s="163"/>
      <c r="PGQ26" s="163"/>
      <c r="PGR26" s="163"/>
      <c r="PGS26" s="163"/>
      <c r="PGT26" s="163"/>
      <c r="PGU26" s="163"/>
      <c r="PGV26" s="163"/>
      <c r="PGW26" s="163"/>
      <c r="PGX26" s="163"/>
      <c r="PGY26" s="163"/>
      <c r="PGZ26" s="163"/>
      <c r="PHA26" s="163"/>
      <c r="PHB26" s="163"/>
      <c r="PHC26" s="163"/>
      <c r="PHD26" s="163"/>
      <c r="PHE26" s="163"/>
      <c r="PHF26" s="163"/>
      <c r="PHG26" s="163"/>
      <c r="PHH26" s="163"/>
      <c r="PHI26" s="163"/>
      <c r="PHJ26" s="163"/>
      <c r="PHK26" s="163"/>
      <c r="PHL26" s="163"/>
      <c r="PHM26" s="163"/>
      <c r="PHN26" s="163"/>
      <c r="PHO26" s="163"/>
      <c r="PHP26" s="163"/>
      <c r="PHQ26" s="163"/>
      <c r="PHR26" s="163"/>
      <c r="PHS26" s="163"/>
      <c r="PHT26" s="163"/>
      <c r="PHU26" s="163"/>
      <c r="PHV26" s="163"/>
      <c r="PHW26" s="163"/>
      <c r="PHX26" s="163"/>
      <c r="PHY26" s="163"/>
      <c r="PHZ26" s="163"/>
      <c r="PIA26" s="163"/>
      <c r="PIB26" s="163"/>
      <c r="PIC26" s="163"/>
      <c r="PID26" s="163"/>
      <c r="PIE26" s="163"/>
      <c r="PIF26" s="163"/>
      <c r="PIG26" s="163"/>
      <c r="PIH26" s="163"/>
      <c r="PII26" s="163"/>
      <c r="PIJ26" s="163"/>
      <c r="PIK26" s="163"/>
      <c r="PIL26" s="163"/>
      <c r="PIM26" s="163"/>
      <c r="PIN26" s="163"/>
      <c r="PIO26" s="163"/>
      <c r="PIP26" s="163"/>
      <c r="PIQ26" s="163"/>
      <c r="PIR26" s="163"/>
      <c r="PIS26" s="163"/>
      <c r="PIT26" s="163"/>
      <c r="PIU26" s="163"/>
      <c r="PIV26" s="163"/>
      <c r="PIW26" s="163"/>
      <c r="PIX26" s="163"/>
      <c r="PIY26" s="163"/>
      <c r="PIZ26" s="163"/>
      <c r="PJA26" s="163"/>
      <c r="PJB26" s="163"/>
      <c r="PJC26" s="163"/>
      <c r="PJD26" s="163"/>
      <c r="PJE26" s="163"/>
      <c r="PJF26" s="163"/>
      <c r="PJG26" s="163"/>
      <c r="PJH26" s="163"/>
      <c r="PJI26" s="163"/>
      <c r="PJJ26" s="163"/>
      <c r="PJK26" s="163"/>
      <c r="PJL26" s="163"/>
      <c r="PJM26" s="163"/>
      <c r="PJN26" s="163"/>
      <c r="PJO26" s="163"/>
      <c r="PJP26" s="163"/>
      <c r="PJQ26" s="163"/>
      <c r="PJR26" s="163"/>
      <c r="PJS26" s="163"/>
      <c r="PJT26" s="163"/>
      <c r="PJU26" s="163"/>
      <c r="PJV26" s="163"/>
      <c r="PJW26" s="163"/>
      <c r="PJX26" s="163"/>
      <c r="PJY26" s="163"/>
      <c r="PJZ26" s="163"/>
      <c r="PKA26" s="163"/>
      <c r="PKB26" s="163"/>
      <c r="PKC26" s="163"/>
      <c r="PKD26" s="163"/>
      <c r="PKE26" s="163"/>
      <c r="PKF26" s="163"/>
      <c r="PKG26" s="163"/>
      <c r="PKH26" s="163"/>
      <c r="PKI26" s="163"/>
      <c r="PKJ26" s="163"/>
      <c r="PKK26" s="163"/>
      <c r="PKL26" s="163"/>
      <c r="PKM26" s="163"/>
      <c r="PKN26" s="163"/>
      <c r="PKO26" s="163"/>
      <c r="PKP26" s="163"/>
      <c r="PKQ26" s="163"/>
      <c r="PKR26" s="163"/>
      <c r="PKS26" s="163"/>
      <c r="PKT26" s="163"/>
      <c r="PKU26" s="163"/>
      <c r="PKV26" s="163"/>
      <c r="PKW26" s="163"/>
      <c r="PKX26" s="163"/>
      <c r="PKY26" s="163"/>
      <c r="PKZ26" s="163"/>
      <c r="PLA26" s="163"/>
      <c r="PLB26" s="163"/>
      <c r="PLC26" s="163"/>
      <c r="PLD26" s="163"/>
      <c r="PLE26" s="163"/>
      <c r="PLF26" s="163"/>
      <c r="PLG26" s="163"/>
      <c r="PLH26" s="163"/>
      <c r="PLI26" s="163"/>
      <c r="PLJ26" s="163"/>
      <c r="PLK26" s="163"/>
      <c r="PLL26" s="163"/>
      <c r="PLM26" s="163"/>
      <c r="PLN26" s="163"/>
      <c r="PLO26" s="163"/>
      <c r="PLP26" s="163"/>
      <c r="PLQ26" s="163"/>
      <c r="PLR26" s="163"/>
      <c r="PLS26" s="163"/>
      <c r="PLT26" s="163"/>
      <c r="PLU26" s="163"/>
      <c r="PLV26" s="163"/>
      <c r="PLW26" s="163"/>
      <c r="PLX26" s="163"/>
      <c r="PLY26" s="163"/>
      <c r="PLZ26" s="163"/>
      <c r="PMA26" s="163"/>
      <c r="PMB26" s="163"/>
      <c r="PMC26" s="163"/>
      <c r="PMD26" s="163"/>
      <c r="PME26" s="163"/>
      <c r="PMF26" s="163"/>
      <c r="PMG26" s="163"/>
      <c r="PMH26" s="163"/>
      <c r="PMI26" s="163"/>
      <c r="PMJ26" s="163"/>
      <c r="PMK26" s="163"/>
      <c r="PML26" s="163"/>
      <c r="PMM26" s="163"/>
      <c r="PMN26" s="163"/>
      <c r="PMO26" s="163"/>
      <c r="PMP26" s="163"/>
      <c r="PMQ26" s="163"/>
      <c r="PMR26" s="163"/>
      <c r="PMS26" s="163"/>
      <c r="PMT26" s="163"/>
      <c r="PMU26" s="163"/>
      <c r="PMV26" s="163"/>
      <c r="PMW26" s="163"/>
      <c r="PMX26" s="163"/>
      <c r="PMY26" s="163"/>
      <c r="PMZ26" s="163"/>
      <c r="PNA26" s="163"/>
      <c r="PNB26" s="163"/>
      <c r="PNC26" s="163"/>
      <c r="PND26" s="163"/>
      <c r="PNE26" s="163"/>
      <c r="PNF26" s="163"/>
      <c r="PNG26" s="163"/>
      <c r="PNH26" s="163"/>
      <c r="PNI26" s="163"/>
      <c r="PNJ26" s="163"/>
      <c r="PNK26" s="163"/>
      <c r="PNL26" s="163"/>
      <c r="PNM26" s="163"/>
      <c r="PNN26" s="163"/>
      <c r="PNO26" s="163"/>
      <c r="PNP26" s="163"/>
      <c r="PNQ26" s="163"/>
      <c r="PNR26" s="163"/>
      <c r="PNS26" s="163"/>
      <c r="PNT26" s="163"/>
      <c r="PNU26" s="163"/>
      <c r="PNV26" s="163"/>
      <c r="PNW26" s="163"/>
      <c r="PNX26" s="163"/>
      <c r="PNY26" s="163"/>
      <c r="PNZ26" s="163"/>
      <c r="POA26" s="163"/>
      <c r="POB26" s="163"/>
      <c r="POC26" s="163"/>
      <c r="POD26" s="163"/>
      <c r="POE26" s="163"/>
      <c r="POF26" s="163"/>
      <c r="POG26" s="163"/>
      <c r="POH26" s="163"/>
      <c r="POI26" s="163"/>
      <c r="POJ26" s="163"/>
      <c r="POK26" s="163"/>
      <c r="POL26" s="163"/>
      <c r="POM26" s="163"/>
      <c r="PON26" s="163"/>
      <c r="POO26" s="163"/>
      <c r="POP26" s="163"/>
      <c r="POQ26" s="163"/>
      <c r="POR26" s="163"/>
      <c r="POS26" s="163"/>
      <c r="POT26" s="163"/>
      <c r="POU26" s="163"/>
      <c r="POV26" s="163"/>
      <c r="POW26" s="163"/>
      <c r="POX26" s="163"/>
      <c r="POY26" s="163"/>
      <c r="POZ26" s="163"/>
      <c r="PPA26" s="163"/>
      <c r="PPB26" s="163"/>
      <c r="PPC26" s="163"/>
      <c r="PPD26" s="163"/>
      <c r="PPE26" s="163"/>
      <c r="PPF26" s="163"/>
      <c r="PPG26" s="163"/>
      <c r="PPH26" s="163"/>
      <c r="PPI26" s="163"/>
      <c r="PPJ26" s="163"/>
      <c r="PPK26" s="163"/>
      <c r="PPL26" s="163"/>
      <c r="PPM26" s="163"/>
      <c r="PPN26" s="163"/>
      <c r="PPO26" s="163"/>
      <c r="PPP26" s="163"/>
      <c r="PPQ26" s="163"/>
      <c r="PPR26" s="163"/>
      <c r="PPS26" s="163"/>
      <c r="PPT26" s="163"/>
      <c r="PPU26" s="163"/>
      <c r="PPV26" s="163"/>
      <c r="PPW26" s="163"/>
      <c r="PPX26" s="163"/>
      <c r="PPY26" s="163"/>
      <c r="PPZ26" s="163"/>
      <c r="PQA26" s="163"/>
      <c r="PQB26" s="163"/>
      <c r="PQC26" s="163"/>
      <c r="PQD26" s="163"/>
      <c r="PQE26" s="163"/>
      <c r="PQF26" s="163"/>
      <c r="PQG26" s="163"/>
      <c r="PQH26" s="163"/>
      <c r="PQI26" s="163"/>
      <c r="PQJ26" s="163"/>
      <c r="PQK26" s="163"/>
      <c r="PQL26" s="163"/>
      <c r="PQM26" s="163"/>
      <c r="PQN26" s="163"/>
      <c r="PQO26" s="163"/>
      <c r="PQP26" s="163"/>
      <c r="PQQ26" s="163"/>
      <c r="PQR26" s="163"/>
      <c r="PQS26" s="163"/>
      <c r="PQT26" s="163"/>
      <c r="PQU26" s="163"/>
      <c r="PQV26" s="163"/>
      <c r="PQW26" s="163"/>
      <c r="PQX26" s="163"/>
      <c r="PQY26" s="163"/>
      <c r="PQZ26" s="163"/>
      <c r="PRA26" s="163"/>
      <c r="PRB26" s="163"/>
      <c r="PRC26" s="163"/>
      <c r="PRD26" s="163"/>
      <c r="PRE26" s="163"/>
      <c r="PRF26" s="163"/>
      <c r="PRG26" s="163"/>
      <c r="PRH26" s="163"/>
      <c r="PRI26" s="163"/>
      <c r="PRJ26" s="163"/>
      <c r="PRK26" s="163"/>
      <c r="PRL26" s="163"/>
      <c r="PRM26" s="163"/>
      <c r="PRN26" s="163"/>
      <c r="PRO26" s="163"/>
      <c r="PRP26" s="163"/>
      <c r="PRQ26" s="163"/>
      <c r="PRR26" s="163"/>
      <c r="PRS26" s="163"/>
      <c r="PRT26" s="163"/>
      <c r="PRU26" s="163"/>
      <c r="PRV26" s="163"/>
      <c r="PRW26" s="163"/>
      <c r="PRX26" s="163"/>
      <c r="PRY26" s="163"/>
      <c r="PRZ26" s="163"/>
      <c r="PSA26" s="163"/>
      <c r="PSB26" s="163"/>
      <c r="PSC26" s="163"/>
      <c r="PSD26" s="163"/>
      <c r="PSE26" s="163"/>
      <c r="PSF26" s="163"/>
      <c r="PSG26" s="163"/>
      <c r="PSH26" s="163"/>
      <c r="PSI26" s="163"/>
      <c r="PSJ26" s="163"/>
      <c r="PSK26" s="163"/>
      <c r="PSL26" s="163"/>
      <c r="PSM26" s="163"/>
      <c r="PSN26" s="163"/>
      <c r="PSO26" s="163"/>
      <c r="PSP26" s="163"/>
      <c r="PSQ26" s="163"/>
      <c r="PSR26" s="163"/>
      <c r="PSS26" s="163"/>
      <c r="PST26" s="163"/>
      <c r="PSU26" s="163"/>
      <c r="PSV26" s="163"/>
      <c r="PSW26" s="163"/>
      <c r="PSX26" s="163"/>
      <c r="PSY26" s="163"/>
      <c r="PSZ26" s="163"/>
      <c r="PTA26" s="163"/>
      <c r="PTB26" s="163"/>
      <c r="PTC26" s="163"/>
      <c r="PTD26" s="163"/>
      <c r="PTE26" s="163"/>
      <c r="PTF26" s="163"/>
      <c r="PTG26" s="163"/>
      <c r="PTH26" s="163"/>
      <c r="PTI26" s="163"/>
      <c r="PTJ26" s="163"/>
      <c r="PTK26" s="163"/>
      <c r="PTL26" s="163"/>
      <c r="PTM26" s="163"/>
      <c r="PTN26" s="163"/>
      <c r="PTO26" s="163"/>
      <c r="PTP26" s="163"/>
      <c r="PTQ26" s="163"/>
      <c r="PTR26" s="163"/>
      <c r="PTS26" s="163"/>
      <c r="PTT26" s="163"/>
      <c r="PTU26" s="163"/>
      <c r="PTV26" s="163"/>
      <c r="PTW26" s="163"/>
      <c r="PTX26" s="163"/>
      <c r="PTY26" s="163"/>
      <c r="PTZ26" s="163"/>
      <c r="PUA26" s="163"/>
      <c r="PUB26" s="163"/>
      <c r="PUC26" s="163"/>
      <c r="PUD26" s="163"/>
      <c r="PUE26" s="163"/>
      <c r="PUF26" s="163"/>
      <c r="PUG26" s="163"/>
      <c r="PUH26" s="163"/>
      <c r="PUI26" s="163"/>
      <c r="PUJ26" s="163"/>
      <c r="PUK26" s="163"/>
      <c r="PUL26" s="163"/>
      <c r="PUM26" s="163"/>
      <c r="PUN26" s="163"/>
      <c r="PUO26" s="163"/>
      <c r="PUP26" s="163"/>
      <c r="PUQ26" s="163"/>
      <c r="PUR26" s="163"/>
      <c r="PUS26" s="163"/>
      <c r="PUT26" s="163"/>
      <c r="PUU26" s="163"/>
      <c r="PUV26" s="163"/>
      <c r="PUW26" s="163"/>
      <c r="PUX26" s="163"/>
      <c r="PUY26" s="163"/>
      <c r="PUZ26" s="163"/>
      <c r="PVA26" s="163"/>
      <c r="PVB26" s="163"/>
      <c r="PVC26" s="163"/>
      <c r="PVD26" s="163"/>
      <c r="PVE26" s="163"/>
      <c r="PVF26" s="163"/>
      <c r="PVG26" s="163"/>
      <c r="PVH26" s="163"/>
      <c r="PVI26" s="163"/>
      <c r="PVJ26" s="163"/>
      <c r="PVK26" s="163"/>
      <c r="PVL26" s="163"/>
      <c r="PVM26" s="163"/>
      <c r="PVN26" s="163"/>
      <c r="PVO26" s="163"/>
      <c r="PVP26" s="163"/>
      <c r="PVQ26" s="163"/>
      <c r="PVR26" s="163"/>
      <c r="PVS26" s="163"/>
      <c r="PVT26" s="163"/>
      <c r="PVU26" s="163"/>
      <c r="PVV26" s="163"/>
      <c r="PVW26" s="163"/>
      <c r="PVX26" s="163"/>
      <c r="PVY26" s="163"/>
      <c r="PVZ26" s="163"/>
      <c r="PWA26" s="163"/>
      <c r="PWB26" s="163"/>
      <c r="PWC26" s="163"/>
      <c r="PWD26" s="163"/>
      <c r="PWE26" s="163"/>
      <c r="PWF26" s="163"/>
      <c r="PWG26" s="163"/>
      <c r="PWH26" s="163"/>
      <c r="PWI26" s="163"/>
      <c r="PWJ26" s="163"/>
      <c r="PWK26" s="163"/>
      <c r="PWL26" s="163"/>
      <c r="PWM26" s="163"/>
      <c r="PWN26" s="163"/>
      <c r="PWO26" s="163"/>
      <c r="PWP26" s="163"/>
      <c r="PWQ26" s="163"/>
      <c r="PWR26" s="163"/>
      <c r="PWS26" s="163"/>
      <c r="PWT26" s="163"/>
      <c r="PWU26" s="163"/>
      <c r="PWV26" s="163"/>
      <c r="PWW26" s="163"/>
      <c r="PWX26" s="163"/>
      <c r="PWY26" s="163"/>
      <c r="PWZ26" s="163"/>
      <c r="PXA26" s="163"/>
      <c r="PXB26" s="163"/>
      <c r="PXC26" s="163"/>
      <c r="PXD26" s="163"/>
      <c r="PXE26" s="163"/>
      <c r="PXF26" s="163"/>
      <c r="PXG26" s="163"/>
      <c r="PXH26" s="163"/>
      <c r="PXI26" s="163"/>
      <c r="PXJ26" s="163"/>
      <c r="PXK26" s="163"/>
      <c r="PXL26" s="163"/>
      <c r="PXM26" s="163"/>
      <c r="PXN26" s="163"/>
      <c r="PXO26" s="163"/>
      <c r="PXP26" s="163"/>
      <c r="PXQ26" s="163"/>
      <c r="PXR26" s="163"/>
      <c r="PXS26" s="163"/>
      <c r="PXT26" s="163"/>
      <c r="PXU26" s="163"/>
      <c r="PXV26" s="163"/>
      <c r="PXW26" s="163"/>
      <c r="PXX26" s="163"/>
      <c r="PXY26" s="163"/>
      <c r="PXZ26" s="163"/>
      <c r="PYA26" s="163"/>
      <c r="PYB26" s="163"/>
      <c r="PYC26" s="163"/>
      <c r="PYD26" s="163"/>
      <c r="PYE26" s="163"/>
      <c r="PYF26" s="163"/>
      <c r="PYG26" s="163"/>
      <c r="PYH26" s="163"/>
      <c r="PYI26" s="163"/>
      <c r="PYJ26" s="163"/>
      <c r="PYK26" s="163"/>
      <c r="PYL26" s="163"/>
      <c r="PYM26" s="163"/>
      <c r="PYN26" s="163"/>
      <c r="PYO26" s="163"/>
      <c r="PYP26" s="163"/>
      <c r="PYQ26" s="163"/>
      <c r="PYR26" s="163"/>
      <c r="PYS26" s="163"/>
      <c r="PYT26" s="163"/>
      <c r="PYU26" s="163"/>
      <c r="PYV26" s="163"/>
      <c r="PYW26" s="163"/>
      <c r="PYX26" s="163"/>
      <c r="PYY26" s="163"/>
      <c r="PYZ26" s="163"/>
      <c r="PZA26" s="163"/>
      <c r="PZB26" s="163"/>
      <c r="PZC26" s="163"/>
      <c r="PZD26" s="163"/>
      <c r="PZE26" s="163"/>
      <c r="PZF26" s="163"/>
      <c r="PZG26" s="163"/>
      <c r="PZH26" s="163"/>
      <c r="PZI26" s="163"/>
      <c r="PZJ26" s="163"/>
      <c r="PZK26" s="163"/>
      <c r="PZL26" s="163"/>
      <c r="PZM26" s="163"/>
      <c r="PZN26" s="163"/>
      <c r="PZO26" s="163"/>
      <c r="PZP26" s="163"/>
      <c r="PZQ26" s="163"/>
      <c r="PZR26" s="163"/>
      <c r="PZS26" s="163"/>
      <c r="PZT26" s="163"/>
      <c r="PZU26" s="163"/>
      <c r="PZV26" s="163"/>
      <c r="PZW26" s="163"/>
      <c r="PZX26" s="163"/>
      <c r="PZY26" s="163"/>
      <c r="PZZ26" s="163"/>
      <c r="QAA26" s="163"/>
      <c r="QAB26" s="163"/>
      <c r="QAC26" s="163"/>
      <c r="QAD26" s="163"/>
      <c r="QAE26" s="163"/>
      <c r="QAF26" s="163"/>
      <c r="QAG26" s="163"/>
      <c r="QAH26" s="163"/>
      <c r="QAI26" s="163"/>
      <c r="QAJ26" s="163"/>
      <c r="QAK26" s="163"/>
      <c r="QAL26" s="163"/>
      <c r="QAM26" s="163"/>
      <c r="QAN26" s="163"/>
      <c r="QAO26" s="163"/>
      <c r="QAP26" s="163"/>
      <c r="QAQ26" s="163"/>
      <c r="QAR26" s="163"/>
      <c r="QAS26" s="163"/>
      <c r="QAT26" s="163"/>
      <c r="QAU26" s="163"/>
      <c r="QAV26" s="163"/>
      <c r="QAW26" s="163"/>
      <c r="QAX26" s="163"/>
      <c r="QAY26" s="163"/>
      <c r="QAZ26" s="163"/>
      <c r="QBA26" s="163"/>
      <c r="QBB26" s="163"/>
      <c r="QBC26" s="163"/>
      <c r="QBD26" s="163"/>
      <c r="QBE26" s="163"/>
      <c r="QBF26" s="163"/>
      <c r="QBG26" s="163"/>
      <c r="QBH26" s="163"/>
      <c r="QBI26" s="163"/>
      <c r="QBJ26" s="163"/>
      <c r="QBK26" s="163"/>
      <c r="QBL26" s="163"/>
      <c r="QBM26" s="163"/>
      <c r="QBN26" s="163"/>
      <c r="QBO26" s="163"/>
      <c r="QBP26" s="163"/>
      <c r="QBQ26" s="163"/>
      <c r="QBR26" s="163"/>
      <c r="QBS26" s="163"/>
      <c r="QBT26" s="163"/>
      <c r="QBU26" s="163"/>
      <c r="QBV26" s="163"/>
      <c r="QBW26" s="163"/>
      <c r="QBX26" s="163"/>
      <c r="QBY26" s="163"/>
      <c r="QBZ26" s="163"/>
      <c r="QCA26" s="163"/>
      <c r="QCB26" s="163"/>
      <c r="QCC26" s="163"/>
      <c r="QCD26" s="163"/>
      <c r="QCE26" s="163"/>
      <c r="QCF26" s="163"/>
      <c r="QCG26" s="163"/>
      <c r="QCH26" s="163"/>
      <c r="QCI26" s="163"/>
      <c r="QCJ26" s="163"/>
      <c r="QCK26" s="163"/>
      <c r="QCL26" s="163"/>
      <c r="QCM26" s="163"/>
      <c r="QCN26" s="163"/>
      <c r="QCO26" s="163"/>
      <c r="QCP26" s="163"/>
      <c r="QCQ26" s="163"/>
      <c r="QCR26" s="163"/>
      <c r="QCS26" s="163"/>
      <c r="QCT26" s="163"/>
      <c r="QCU26" s="163"/>
      <c r="QCV26" s="163"/>
      <c r="QCW26" s="163"/>
      <c r="QCX26" s="163"/>
      <c r="QCY26" s="163"/>
      <c r="QCZ26" s="163"/>
      <c r="QDA26" s="163"/>
      <c r="QDB26" s="163"/>
      <c r="QDC26" s="163"/>
      <c r="QDD26" s="163"/>
      <c r="QDE26" s="163"/>
      <c r="QDF26" s="163"/>
      <c r="QDG26" s="163"/>
      <c r="QDH26" s="163"/>
      <c r="QDI26" s="163"/>
      <c r="QDJ26" s="163"/>
      <c r="QDK26" s="163"/>
      <c r="QDL26" s="163"/>
      <c r="QDM26" s="163"/>
      <c r="QDN26" s="163"/>
      <c r="QDO26" s="163"/>
      <c r="QDP26" s="163"/>
      <c r="QDQ26" s="163"/>
      <c r="QDR26" s="163"/>
      <c r="QDS26" s="163"/>
      <c r="QDT26" s="163"/>
      <c r="QDU26" s="163"/>
      <c r="QDV26" s="163"/>
      <c r="QDW26" s="163"/>
      <c r="QDX26" s="163"/>
      <c r="QDY26" s="163"/>
      <c r="QDZ26" s="163"/>
      <c r="QEA26" s="163"/>
      <c r="QEB26" s="163"/>
      <c r="QEC26" s="163"/>
      <c r="QED26" s="163"/>
      <c r="QEE26" s="163"/>
      <c r="QEF26" s="163"/>
      <c r="QEG26" s="163"/>
      <c r="QEH26" s="163"/>
      <c r="QEI26" s="163"/>
      <c r="QEJ26" s="163"/>
      <c r="QEK26" s="163"/>
      <c r="QEL26" s="163"/>
      <c r="QEM26" s="163"/>
      <c r="QEN26" s="163"/>
      <c r="QEO26" s="163"/>
      <c r="QEP26" s="163"/>
      <c r="QEQ26" s="163"/>
      <c r="QER26" s="163"/>
      <c r="QES26" s="163"/>
      <c r="QET26" s="163"/>
      <c r="QEU26" s="163"/>
      <c r="QEV26" s="163"/>
      <c r="QEW26" s="163"/>
      <c r="QEX26" s="163"/>
      <c r="QEY26" s="163"/>
      <c r="QEZ26" s="163"/>
      <c r="QFA26" s="163"/>
      <c r="QFB26" s="163"/>
      <c r="QFC26" s="163"/>
      <c r="QFD26" s="163"/>
      <c r="QFE26" s="163"/>
      <c r="QFF26" s="163"/>
      <c r="QFG26" s="163"/>
      <c r="QFH26" s="163"/>
      <c r="QFI26" s="163"/>
      <c r="QFJ26" s="163"/>
      <c r="QFK26" s="163"/>
      <c r="QFL26" s="163"/>
      <c r="QFM26" s="163"/>
      <c r="QFN26" s="163"/>
      <c r="QFO26" s="163"/>
      <c r="QFP26" s="163"/>
      <c r="QFQ26" s="163"/>
      <c r="QFR26" s="163"/>
      <c r="QFS26" s="163"/>
      <c r="QFT26" s="163"/>
      <c r="QFU26" s="163"/>
      <c r="QFV26" s="163"/>
      <c r="QFW26" s="163"/>
      <c r="QFX26" s="163"/>
      <c r="QFY26" s="163"/>
      <c r="QFZ26" s="163"/>
      <c r="QGA26" s="163"/>
      <c r="QGB26" s="163"/>
      <c r="QGC26" s="163"/>
      <c r="QGD26" s="163"/>
      <c r="QGE26" s="163"/>
      <c r="QGF26" s="163"/>
      <c r="QGG26" s="163"/>
      <c r="QGH26" s="163"/>
      <c r="QGI26" s="163"/>
      <c r="QGJ26" s="163"/>
      <c r="QGK26" s="163"/>
      <c r="QGL26" s="163"/>
      <c r="QGM26" s="163"/>
      <c r="QGN26" s="163"/>
      <c r="QGO26" s="163"/>
      <c r="QGP26" s="163"/>
      <c r="QGQ26" s="163"/>
      <c r="QGR26" s="163"/>
      <c r="QGS26" s="163"/>
      <c r="QGT26" s="163"/>
      <c r="QGU26" s="163"/>
      <c r="QGV26" s="163"/>
      <c r="QGW26" s="163"/>
      <c r="QGX26" s="163"/>
      <c r="QGY26" s="163"/>
      <c r="QGZ26" s="163"/>
      <c r="QHA26" s="163"/>
      <c r="QHB26" s="163"/>
      <c r="QHC26" s="163"/>
      <c r="QHD26" s="163"/>
      <c r="QHE26" s="163"/>
      <c r="QHF26" s="163"/>
      <c r="QHG26" s="163"/>
      <c r="QHH26" s="163"/>
      <c r="QHI26" s="163"/>
      <c r="QHJ26" s="163"/>
      <c r="QHK26" s="163"/>
      <c r="QHL26" s="163"/>
      <c r="QHM26" s="163"/>
      <c r="QHN26" s="163"/>
      <c r="QHO26" s="163"/>
      <c r="QHP26" s="163"/>
      <c r="QHQ26" s="163"/>
      <c r="QHR26" s="163"/>
      <c r="QHS26" s="163"/>
      <c r="QHT26" s="163"/>
      <c r="QHU26" s="163"/>
      <c r="QHV26" s="163"/>
      <c r="QHW26" s="163"/>
      <c r="QHX26" s="163"/>
      <c r="QHY26" s="163"/>
      <c r="QHZ26" s="163"/>
      <c r="QIA26" s="163"/>
      <c r="QIB26" s="163"/>
      <c r="QIC26" s="163"/>
      <c r="QID26" s="163"/>
      <c r="QIE26" s="163"/>
      <c r="QIF26" s="163"/>
      <c r="QIG26" s="163"/>
      <c r="QIH26" s="163"/>
      <c r="QII26" s="163"/>
      <c r="QIJ26" s="163"/>
      <c r="QIK26" s="163"/>
      <c r="QIL26" s="163"/>
      <c r="QIM26" s="163"/>
      <c r="QIN26" s="163"/>
      <c r="QIO26" s="163"/>
      <c r="QIP26" s="163"/>
      <c r="QIQ26" s="163"/>
      <c r="QIR26" s="163"/>
      <c r="QIS26" s="163"/>
      <c r="QIT26" s="163"/>
      <c r="QIU26" s="163"/>
      <c r="QIV26" s="163"/>
      <c r="QIW26" s="163"/>
      <c r="QIX26" s="163"/>
      <c r="QIY26" s="163"/>
      <c r="QIZ26" s="163"/>
      <c r="QJA26" s="163"/>
      <c r="QJB26" s="163"/>
      <c r="QJC26" s="163"/>
      <c r="QJD26" s="163"/>
      <c r="QJE26" s="163"/>
      <c r="QJF26" s="163"/>
      <c r="QJG26" s="163"/>
      <c r="QJH26" s="163"/>
      <c r="QJI26" s="163"/>
      <c r="QJJ26" s="163"/>
      <c r="QJK26" s="163"/>
      <c r="QJL26" s="163"/>
      <c r="QJM26" s="163"/>
      <c r="QJN26" s="163"/>
      <c r="QJO26" s="163"/>
      <c r="QJP26" s="163"/>
      <c r="QJQ26" s="163"/>
      <c r="QJR26" s="163"/>
      <c r="QJS26" s="163"/>
      <c r="QJT26" s="163"/>
      <c r="QJU26" s="163"/>
      <c r="QJV26" s="163"/>
      <c r="QJW26" s="163"/>
      <c r="QJX26" s="163"/>
      <c r="QJY26" s="163"/>
      <c r="QJZ26" s="163"/>
      <c r="QKA26" s="163"/>
      <c r="QKB26" s="163"/>
      <c r="QKC26" s="163"/>
      <c r="QKD26" s="163"/>
      <c r="QKE26" s="163"/>
      <c r="QKF26" s="163"/>
      <c r="QKG26" s="163"/>
      <c r="QKH26" s="163"/>
      <c r="QKI26" s="163"/>
      <c r="QKJ26" s="163"/>
      <c r="QKK26" s="163"/>
      <c r="QKL26" s="163"/>
      <c r="QKM26" s="163"/>
      <c r="QKN26" s="163"/>
      <c r="QKO26" s="163"/>
      <c r="QKP26" s="163"/>
      <c r="QKQ26" s="163"/>
      <c r="QKR26" s="163"/>
      <c r="QKS26" s="163"/>
      <c r="QKT26" s="163"/>
      <c r="QKU26" s="163"/>
      <c r="QKV26" s="163"/>
      <c r="QKW26" s="163"/>
      <c r="QKX26" s="163"/>
      <c r="QKY26" s="163"/>
      <c r="QKZ26" s="163"/>
      <c r="QLA26" s="163"/>
      <c r="QLB26" s="163"/>
      <c r="QLC26" s="163"/>
      <c r="QLD26" s="163"/>
      <c r="QLE26" s="163"/>
      <c r="QLF26" s="163"/>
      <c r="QLG26" s="163"/>
      <c r="QLH26" s="163"/>
      <c r="QLI26" s="163"/>
      <c r="QLJ26" s="163"/>
      <c r="QLK26" s="163"/>
      <c r="QLL26" s="163"/>
      <c r="QLM26" s="163"/>
      <c r="QLN26" s="163"/>
      <c r="QLO26" s="163"/>
      <c r="QLP26" s="163"/>
      <c r="QLQ26" s="163"/>
      <c r="QLR26" s="163"/>
      <c r="QLS26" s="163"/>
      <c r="QLT26" s="163"/>
      <c r="QLU26" s="163"/>
      <c r="QLV26" s="163"/>
      <c r="QLW26" s="163"/>
      <c r="QLX26" s="163"/>
      <c r="QLY26" s="163"/>
      <c r="QLZ26" s="163"/>
      <c r="QMA26" s="163"/>
      <c r="QMB26" s="163"/>
      <c r="QMC26" s="163"/>
      <c r="QMD26" s="163"/>
      <c r="QME26" s="163"/>
      <c r="QMF26" s="163"/>
      <c r="QMG26" s="163"/>
      <c r="QMH26" s="163"/>
      <c r="QMI26" s="163"/>
      <c r="QMJ26" s="163"/>
      <c r="QMK26" s="163"/>
      <c r="QML26" s="163"/>
      <c r="QMM26" s="163"/>
      <c r="QMN26" s="163"/>
      <c r="QMO26" s="163"/>
      <c r="QMP26" s="163"/>
      <c r="QMQ26" s="163"/>
      <c r="QMR26" s="163"/>
      <c r="QMS26" s="163"/>
      <c r="QMT26" s="163"/>
      <c r="QMU26" s="163"/>
      <c r="QMV26" s="163"/>
      <c r="QMW26" s="163"/>
      <c r="QMX26" s="163"/>
      <c r="QMY26" s="163"/>
      <c r="QMZ26" s="163"/>
      <c r="QNA26" s="163"/>
      <c r="QNB26" s="163"/>
      <c r="QNC26" s="163"/>
      <c r="QND26" s="163"/>
      <c r="QNE26" s="163"/>
      <c r="QNF26" s="163"/>
      <c r="QNG26" s="163"/>
      <c r="QNH26" s="163"/>
      <c r="QNI26" s="163"/>
      <c r="QNJ26" s="163"/>
      <c r="QNK26" s="163"/>
      <c r="QNL26" s="163"/>
      <c r="QNM26" s="163"/>
      <c r="QNN26" s="163"/>
      <c r="QNO26" s="163"/>
      <c r="QNP26" s="163"/>
      <c r="QNQ26" s="163"/>
      <c r="QNR26" s="163"/>
      <c r="QNS26" s="163"/>
      <c r="QNT26" s="163"/>
      <c r="QNU26" s="163"/>
      <c r="QNV26" s="163"/>
      <c r="QNW26" s="163"/>
      <c r="QNX26" s="163"/>
      <c r="QNY26" s="163"/>
      <c r="QNZ26" s="163"/>
      <c r="QOA26" s="163"/>
      <c r="QOB26" s="163"/>
      <c r="QOC26" s="163"/>
      <c r="QOD26" s="163"/>
      <c r="QOE26" s="163"/>
      <c r="QOF26" s="163"/>
      <c r="QOG26" s="163"/>
      <c r="QOH26" s="163"/>
      <c r="QOI26" s="163"/>
      <c r="QOJ26" s="163"/>
      <c r="QOK26" s="163"/>
      <c r="QOL26" s="163"/>
      <c r="QOM26" s="163"/>
      <c r="QON26" s="163"/>
      <c r="QOO26" s="163"/>
      <c r="QOP26" s="163"/>
      <c r="QOQ26" s="163"/>
      <c r="QOR26" s="163"/>
      <c r="QOS26" s="163"/>
      <c r="QOT26" s="163"/>
      <c r="QOU26" s="163"/>
      <c r="QOV26" s="163"/>
      <c r="QOW26" s="163"/>
      <c r="QOX26" s="163"/>
      <c r="QOY26" s="163"/>
      <c r="QOZ26" s="163"/>
      <c r="QPA26" s="163"/>
      <c r="QPB26" s="163"/>
      <c r="QPC26" s="163"/>
      <c r="QPD26" s="163"/>
      <c r="QPE26" s="163"/>
      <c r="QPF26" s="163"/>
      <c r="QPG26" s="163"/>
      <c r="QPH26" s="163"/>
      <c r="QPI26" s="163"/>
      <c r="QPJ26" s="163"/>
      <c r="QPK26" s="163"/>
      <c r="QPL26" s="163"/>
      <c r="QPM26" s="163"/>
      <c r="QPN26" s="163"/>
      <c r="QPO26" s="163"/>
      <c r="QPP26" s="163"/>
      <c r="QPQ26" s="163"/>
      <c r="QPR26" s="163"/>
      <c r="QPS26" s="163"/>
      <c r="QPT26" s="163"/>
      <c r="QPU26" s="163"/>
      <c r="QPV26" s="163"/>
      <c r="QPW26" s="163"/>
      <c r="QPX26" s="163"/>
      <c r="QPY26" s="163"/>
      <c r="QPZ26" s="163"/>
      <c r="QQA26" s="163"/>
      <c r="QQB26" s="163"/>
      <c r="QQC26" s="163"/>
      <c r="QQD26" s="163"/>
      <c r="QQE26" s="163"/>
      <c r="QQF26" s="163"/>
      <c r="QQG26" s="163"/>
      <c r="QQH26" s="163"/>
      <c r="QQI26" s="163"/>
      <c r="QQJ26" s="163"/>
      <c r="QQK26" s="163"/>
      <c r="QQL26" s="163"/>
      <c r="QQM26" s="163"/>
      <c r="QQN26" s="163"/>
      <c r="QQO26" s="163"/>
      <c r="QQP26" s="163"/>
      <c r="QQQ26" s="163"/>
      <c r="QQR26" s="163"/>
      <c r="QQS26" s="163"/>
      <c r="QQT26" s="163"/>
      <c r="QQU26" s="163"/>
      <c r="QQV26" s="163"/>
      <c r="QQW26" s="163"/>
      <c r="QQX26" s="163"/>
      <c r="QQY26" s="163"/>
      <c r="QQZ26" s="163"/>
      <c r="QRA26" s="163"/>
      <c r="QRB26" s="163"/>
      <c r="QRC26" s="163"/>
      <c r="QRD26" s="163"/>
      <c r="QRE26" s="163"/>
      <c r="QRF26" s="163"/>
      <c r="QRG26" s="163"/>
      <c r="QRH26" s="163"/>
      <c r="QRI26" s="163"/>
      <c r="QRJ26" s="163"/>
      <c r="QRK26" s="163"/>
      <c r="QRL26" s="163"/>
      <c r="QRM26" s="163"/>
      <c r="QRN26" s="163"/>
      <c r="QRO26" s="163"/>
      <c r="QRP26" s="163"/>
      <c r="QRQ26" s="163"/>
      <c r="QRR26" s="163"/>
      <c r="QRS26" s="163"/>
      <c r="QRT26" s="163"/>
      <c r="QRU26" s="163"/>
      <c r="QRV26" s="163"/>
      <c r="QRW26" s="163"/>
      <c r="QRX26" s="163"/>
      <c r="QRY26" s="163"/>
      <c r="QRZ26" s="163"/>
      <c r="QSA26" s="163"/>
      <c r="QSB26" s="163"/>
      <c r="QSC26" s="163"/>
      <c r="QSD26" s="163"/>
      <c r="QSE26" s="163"/>
      <c r="QSF26" s="163"/>
      <c r="QSG26" s="163"/>
      <c r="QSH26" s="163"/>
      <c r="QSI26" s="163"/>
      <c r="QSJ26" s="163"/>
      <c r="QSK26" s="163"/>
      <c r="QSL26" s="163"/>
      <c r="QSM26" s="163"/>
      <c r="QSN26" s="163"/>
      <c r="QSO26" s="163"/>
      <c r="QSP26" s="163"/>
      <c r="QSQ26" s="163"/>
      <c r="QSR26" s="163"/>
      <c r="QSS26" s="163"/>
      <c r="QST26" s="163"/>
      <c r="QSU26" s="163"/>
      <c r="QSV26" s="163"/>
      <c r="QSW26" s="163"/>
      <c r="QSX26" s="163"/>
      <c r="QSY26" s="163"/>
      <c r="QSZ26" s="163"/>
      <c r="QTA26" s="163"/>
      <c r="QTB26" s="163"/>
      <c r="QTC26" s="163"/>
      <c r="QTD26" s="163"/>
      <c r="QTE26" s="163"/>
      <c r="QTF26" s="163"/>
      <c r="QTG26" s="163"/>
      <c r="QTH26" s="163"/>
      <c r="QTI26" s="163"/>
      <c r="QTJ26" s="163"/>
      <c r="QTK26" s="163"/>
      <c r="QTL26" s="163"/>
      <c r="QTM26" s="163"/>
      <c r="QTN26" s="163"/>
      <c r="QTO26" s="163"/>
      <c r="QTP26" s="163"/>
      <c r="QTQ26" s="163"/>
      <c r="QTR26" s="163"/>
      <c r="QTS26" s="163"/>
      <c r="QTT26" s="163"/>
      <c r="QTU26" s="163"/>
      <c r="QTV26" s="163"/>
      <c r="QTW26" s="163"/>
      <c r="QTX26" s="163"/>
      <c r="QTY26" s="163"/>
      <c r="QTZ26" s="163"/>
      <c r="QUA26" s="163"/>
      <c r="QUB26" s="163"/>
      <c r="QUC26" s="163"/>
      <c r="QUD26" s="163"/>
      <c r="QUE26" s="163"/>
      <c r="QUF26" s="163"/>
      <c r="QUG26" s="163"/>
      <c r="QUH26" s="163"/>
      <c r="QUI26" s="163"/>
      <c r="QUJ26" s="163"/>
      <c r="QUK26" s="163"/>
      <c r="QUL26" s="163"/>
      <c r="QUM26" s="163"/>
      <c r="QUN26" s="163"/>
      <c r="QUO26" s="163"/>
      <c r="QUP26" s="163"/>
      <c r="QUQ26" s="163"/>
      <c r="QUR26" s="163"/>
      <c r="QUS26" s="163"/>
      <c r="QUT26" s="163"/>
      <c r="QUU26" s="163"/>
      <c r="QUV26" s="163"/>
      <c r="QUW26" s="163"/>
      <c r="QUX26" s="163"/>
      <c r="QUY26" s="163"/>
      <c r="QUZ26" s="163"/>
      <c r="QVA26" s="163"/>
      <c r="QVB26" s="163"/>
      <c r="QVC26" s="163"/>
      <c r="QVD26" s="163"/>
      <c r="QVE26" s="163"/>
      <c r="QVF26" s="163"/>
      <c r="QVG26" s="163"/>
      <c r="QVH26" s="163"/>
      <c r="QVI26" s="163"/>
      <c r="QVJ26" s="163"/>
      <c r="QVK26" s="163"/>
      <c r="QVL26" s="163"/>
      <c r="QVM26" s="163"/>
      <c r="QVN26" s="163"/>
      <c r="QVO26" s="163"/>
      <c r="QVP26" s="163"/>
      <c r="QVQ26" s="163"/>
      <c r="QVR26" s="163"/>
      <c r="QVS26" s="163"/>
      <c r="QVT26" s="163"/>
      <c r="QVU26" s="163"/>
      <c r="QVV26" s="163"/>
      <c r="QVW26" s="163"/>
      <c r="QVX26" s="163"/>
      <c r="QVY26" s="163"/>
      <c r="QVZ26" s="163"/>
      <c r="QWA26" s="163"/>
      <c r="QWB26" s="163"/>
      <c r="QWC26" s="163"/>
      <c r="QWD26" s="163"/>
      <c r="QWE26" s="163"/>
      <c r="QWF26" s="163"/>
      <c r="QWG26" s="163"/>
      <c r="QWH26" s="163"/>
      <c r="QWI26" s="163"/>
      <c r="QWJ26" s="163"/>
      <c r="QWK26" s="163"/>
      <c r="QWL26" s="163"/>
      <c r="QWM26" s="163"/>
      <c r="QWN26" s="163"/>
      <c r="QWO26" s="163"/>
      <c r="QWP26" s="163"/>
      <c r="QWQ26" s="163"/>
      <c r="QWR26" s="163"/>
      <c r="QWS26" s="163"/>
      <c r="QWT26" s="163"/>
      <c r="QWU26" s="163"/>
      <c r="QWV26" s="163"/>
      <c r="QWW26" s="163"/>
      <c r="QWX26" s="163"/>
      <c r="QWY26" s="163"/>
      <c r="QWZ26" s="163"/>
      <c r="QXA26" s="163"/>
      <c r="QXB26" s="163"/>
      <c r="QXC26" s="163"/>
      <c r="QXD26" s="163"/>
      <c r="QXE26" s="163"/>
      <c r="QXF26" s="163"/>
      <c r="QXG26" s="163"/>
      <c r="QXH26" s="163"/>
      <c r="QXI26" s="163"/>
      <c r="QXJ26" s="163"/>
      <c r="QXK26" s="163"/>
      <c r="QXL26" s="163"/>
      <c r="QXM26" s="163"/>
      <c r="QXN26" s="163"/>
      <c r="QXO26" s="163"/>
      <c r="QXP26" s="163"/>
      <c r="QXQ26" s="163"/>
      <c r="QXR26" s="163"/>
      <c r="QXS26" s="163"/>
      <c r="QXT26" s="163"/>
      <c r="QXU26" s="163"/>
      <c r="QXV26" s="163"/>
      <c r="QXW26" s="163"/>
      <c r="QXX26" s="163"/>
      <c r="QXY26" s="163"/>
      <c r="QXZ26" s="163"/>
      <c r="QYA26" s="163"/>
      <c r="QYB26" s="163"/>
      <c r="QYC26" s="163"/>
      <c r="QYD26" s="163"/>
      <c r="QYE26" s="163"/>
      <c r="QYF26" s="163"/>
      <c r="QYG26" s="163"/>
      <c r="QYH26" s="163"/>
      <c r="QYI26" s="163"/>
      <c r="QYJ26" s="163"/>
      <c r="QYK26" s="163"/>
      <c r="QYL26" s="163"/>
      <c r="QYM26" s="163"/>
      <c r="QYN26" s="163"/>
      <c r="QYO26" s="163"/>
      <c r="QYP26" s="163"/>
      <c r="QYQ26" s="163"/>
      <c r="QYR26" s="163"/>
      <c r="QYS26" s="163"/>
      <c r="QYT26" s="163"/>
      <c r="QYU26" s="163"/>
      <c r="QYV26" s="163"/>
      <c r="QYW26" s="163"/>
      <c r="QYX26" s="163"/>
      <c r="QYY26" s="163"/>
      <c r="QYZ26" s="163"/>
      <c r="QZA26" s="163"/>
      <c r="QZB26" s="163"/>
      <c r="QZC26" s="163"/>
      <c r="QZD26" s="163"/>
      <c r="QZE26" s="163"/>
      <c r="QZF26" s="163"/>
      <c r="QZG26" s="163"/>
      <c r="QZH26" s="163"/>
      <c r="QZI26" s="163"/>
      <c r="QZJ26" s="163"/>
      <c r="QZK26" s="163"/>
      <c r="QZL26" s="163"/>
      <c r="QZM26" s="163"/>
      <c r="QZN26" s="163"/>
      <c r="QZO26" s="163"/>
      <c r="QZP26" s="163"/>
      <c r="QZQ26" s="163"/>
      <c r="QZR26" s="163"/>
      <c r="QZS26" s="163"/>
      <c r="QZT26" s="163"/>
      <c r="QZU26" s="163"/>
      <c r="QZV26" s="163"/>
      <c r="QZW26" s="163"/>
      <c r="QZX26" s="163"/>
      <c r="QZY26" s="163"/>
      <c r="QZZ26" s="163"/>
      <c r="RAA26" s="163"/>
      <c r="RAB26" s="163"/>
      <c r="RAC26" s="163"/>
      <c r="RAD26" s="163"/>
      <c r="RAE26" s="163"/>
      <c r="RAF26" s="163"/>
      <c r="RAG26" s="163"/>
      <c r="RAH26" s="163"/>
      <c r="RAI26" s="163"/>
      <c r="RAJ26" s="163"/>
      <c r="RAK26" s="163"/>
      <c r="RAL26" s="163"/>
      <c r="RAM26" s="163"/>
      <c r="RAN26" s="163"/>
      <c r="RAO26" s="163"/>
      <c r="RAP26" s="163"/>
      <c r="RAQ26" s="163"/>
      <c r="RAR26" s="163"/>
      <c r="RAS26" s="163"/>
      <c r="RAT26" s="163"/>
      <c r="RAU26" s="163"/>
      <c r="RAV26" s="163"/>
      <c r="RAW26" s="163"/>
      <c r="RAX26" s="163"/>
      <c r="RAY26" s="163"/>
      <c r="RAZ26" s="163"/>
      <c r="RBA26" s="163"/>
      <c r="RBB26" s="163"/>
      <c r="RBC26" s="163"/>
      <c r="RBD26" s="163"/>
      <c r="RBE26" s="163"/>
      <c r="RBF26" s="163"/>
      <c r="RBG26" s="163"/>
      <c r="RBH26" s="163"/>
      <c r="RBI26" s="163"/>
      <c r="RBJ26" s="163"/>
      <c r="RBK26" s="163"/>
      <c r="RBL26" s="163"/>
      <c r="RBM26" s="163"/>
      <c r="RBN26" s="163"/>
      <c r="RBO26" s="163"/>
      <c r="RBP26" s="163"/>
      <c r="RBQ26" s="163"/>
      <c r="RBR26" s="163"/>
      <c r="RBS26" s="163"/>
      <c r="RBT26" s="163"/>
      <c r="RBU26" s="163"/>
      <c r="RBV26" s="163"/>
      <c r="RBW26" s="163"/>
      <c r="RBX26" s="163"/>
      <c r="RBY26" s="163"/>
      <c r="RBZ26" s="163"/>
      <c r="RCA26" s="163"/>
      <c r="RCB26" s="163"/>
      <c r="RCC26" s="163"/>
      <c r="RCD26" s="163"/>
      <c r="RCE26" s="163"/>
      <c r="RCF26" s="163"/>
      <c r="RCG26" s="163"/>
      <c r="RCH26" s="163"/>
      <c r="RCI26" s="163"/>
      <c r="RCJ26" s="163"/>
      <c r="RCK26" s="163"/>
      <c r="RCL26" s="163"/>
      <c r="RCM26" s="163"/>
      <c r="RCN26" s="163"/>
      <c r="RCO26" s="163"/>
      <c r="RCP26" s="163"/>
      <c r="RCQ26" s="163"/>
      <c r="RCR26" s="163"/>
      <c r="RCS26" s="163"/>
      <c r="RCT26" s="163"/>
      <c r="RCU26" s="163"/>
      <c r="RCV26" s="163"/>
      <c r="RCW26" s="163"/>
      <c r="RCX26" s="163"/>
      <c r="RCY26" s="163"/>
      <c r="RCZ26" s="163"/>
      <c r="RDA26" s="163"/>
      <c r="RDB26" s="163"/>
      <c r="RDC26" s="163"/>
      <c r="RDD26" s="163"/>
      <c r="RDE26" s="163"/>
      <c r="RDF26" s="163"/>
      <c r="RDG26" s="163"/>
      <c r="RDH26" s="163"/>
      <c r="RDI26" s="163"/>
      <c r="RDJ26" s="163"/>
      <c r="RDK26" s="163"/>
      <c r="RDL26" s="163"/>
      <c r="RDM26" s="163"/>
      <c r="RDN26" s="163"/>
      <c r="RDO26" s="163"/>
      <c r="RDP26" s="163"/>
      <c r="RDQ26" s="163"/>
      <c r="RDR26" s="163"/>
      <c r="RDS26" s="163"/>
      <c r="RDT26" s="163"/>
      <c r="RDU26" s="163"/>
      <c r="RDV26" s="163"/>
      <c r="RDW26" s="163"/>
      <c r="RDX26" s="163"/>
      <c r="RDY26" s="163"/>
      <c r="RDZ26" s="163"/>
      <c r="REA26" s="163"/>
      <c r="REB26" s="163"/>
      <c r="REC26" s="163"/>
      <c r="RED26" s="163"/>
      <c r="REE26" s="163"/>
      <c r="REF26" s="163"/>
      <c r="REG26" s="163"/>
      <c r="REH26" s="163"/>
      <c r="REI26" s="163"/>
      <c r="REJ26" s="163"/>
      <c r="REK26" s="163"/>
      <c r="REL26" s="163"/>
      <c r="REM26" s="163"/>
      <c r="REN26" s="163"/>
      <c r="REO26" s="163"/>
      <c r="REP26" s="163"/>
      <c r="REQ26" s="163"/>
      <c r="RER26" s="163"/>
      <c r="RES26" s="163"/>
      <c r="RET26" s="163"/>
      <c r="REU26" s="163"/>
      <c r="REV26" s="163"/>
      <c r="REW26" s="163"/>
      <c r="REX26" s="163"/>
      <c r="REY26" s="163"/>
      <c r="REZ26" s="163"/>
      <c r="RFA26" s="163"/>
      <c r="RFB26" s="163"/>
      <c r="RFC26" s="163"/>
      <c r="RFD26" s="163"/>
      <c r="RFE26" s="163"/>
      <c r="RFF26" s="163"/>
      <c r="RFG26" s="163"/>
      <c r="RFH26" s="163"/>
      <c r="RFI26" s="163"/>
      <c r="RFJ26" s="163"/>
      <c r="RFK26" s="163"/>
      <c r="RFL26" s="163"/>
      <c r="RFM26" s="163"/>
      <c r="RFN26" s="163"/>
      <c r="RFO26" s="163"/>
      <c r="RFP26" s="163"/>
      <c r="RFQ26" s="163"/>
      <c r="RFR26" s="163"/>
      <c r="RFS26" s="163"/>
      <c r="RFT26" s="163"/>
      <c r="RFU26" s="163"/>
      <c r="RFV26" s="163"/>
      <c r="RFW26" s="163"/>
      <c r="RFX26" s="163"/>
      <c r="RFY26" s="163"/>
      <c r="RFZ26" s="163"/>
      <c r="RGA26" s="163"/>
      <c r="RGB26" s="163"/>
      <c r="RGC26" s="163"/>
      <c r="RGD26" s="163"/>
      <c r="RGE26" s="163"/>
      <c r="RGF26" s="163"/>
      <c r="RGG26" s="163"/>
      <c r="RGH26" s="163"/>
      <c r="RGI26" s="163"/>
      <c r="RGJ26" s="163"/>
      <c r="RGK26" s="163"/>
      <c r="RGL26" s="163"/>
      <c r="RGM26" s="163"/>
      <c r="RGN26" s="163"/>
      <c r="RGO26" s="163"/>
      <c r="RGP26" s="163"/>
      <c r="RGQ26" s="163"/>
      <c r="RGR26" s="163"/>
      <c r="RGS26" s="163"/>
      <c r="RGT26" s="163"/>
      <c r="RGU26" s="163"/>
      <c r="RGV26" s="163"/>
      <c r="RGW26" s="163"/>
      <c r="RGX26" s="163"/>
      <c r="RGY26" s="163"/>
      <c r="RGZ26" s="163"/>
      <c r="RHA26" s="163"/>
      <c r="RHB26" s="163"/>
      <c r="RHC26" s="163"/>
      <c r="RHD26" s="163"/>
      <c r="RHE26" s="163"/>
      <c r="RHF26" s="163"/>
      <c r="RHG26" s="163"/>
      <c r="RHH26" s="163"/>
      <c r="RHI26" s="163"/>
      <c r="RHJ26" s="163"/>
      <c r="RHK26" s="163"/>
      <c r="RHL26" s="163"/>
      <c r="RHM26" s="163"/>
      <c r="RHN26" s="163"/>
      <c r="RHO26" s="163"/>
      <c r="RHP26" s="163"/>
      <c r="RHQ26" s="163"/>
      <c r="RHR26" s="163"/>
      <c r="RHS26" s="163"/>
      <c r="RHT26" s="163"/>
      <c r="RHU26" s="163"/>
      <c r="RHV26" s="163"/>
      <c r="RHW26" s="163"/>
      <c r="RHX26" s="163"/>
      <c r="RHY26" s="163"/>
      <c r="RHZ26" s="163"/>
      <c r="RIA26" s="163"/>
      <c r="RIB26" s="163"/>
      <c r="RIC26" s="163"/>
      <c r="RID26" s="163"/>
      <c r="RIE26" s="163"/>
      <c r="RIF26" s="163"/>
      <c r="RIG26" s="163"/>
      <c r="RIH26" s="163"/>
      <c r="RII26" s="163"/>
      <c r="RIJ26" s="163"/>
      <c r="RIK26" s="163"/>
      <c r="RIL26" s="163"/>
      <c r="RIM26" s="163"/>
      <c r="RIN26" s="163"/>
      <c r="RIO26" s="163"/>
      <c r="RIP26" s="163"/>
      <c r="RIQ26" s="163"/>
      <c r="RIR26" s="163"/>
      <c r="RIS26" s="163"/>
      <c r="RIT26" s="163"/>
      <c r="RIU26" s="163"/>
      <c r="RIV26" s="163"/>
      <c r="RIW26" s="163"/>
      <c r="RIX26" s="163"/>
      <c r="RIY26" s="163"/>
      <c r="RIZ26" s="163"/>
      <c r="RJA26" s="163"/>
      <c r="RJB26" s="163"/>
      <c r="RJC26" s="163"/>
      <c r="RJD26" s="163"/>
      <c r="RJE26" s="163"/>
      <c r="RJF26" s="163"/>
      <c r="RJG26" s="163"/>
      <c r="RJH26" s="163"/>
      <c r="RJI26" s="163"/>
      <c r="RJJ26" s="163"/>
      <c r="RJK26" s="163"/>
      <c r="RJL26" s="163"/>
      <c r="RJM26" s="163"/>
      <c r="RJN26" s="163"/>
      <c r="RJO26" s="163"/>
      <c r="RJP26" s="163"/>
      <c r="RJQ26" s="163"/>
      <c r="RJR26" s="163"/>
      <c r="RJS26" s="163"/>
      <c r="RJT26" s="163"/>
      <c r="RJU26" s="163"/>
      <c r="RJV26" s="163"/>
      <c r="RJW26" s="163"/>
      <c r="RJX26" s="163"/>
      <c r="RJY26" s="163"/>
      <c r="RJZ26" s="163"/>
      <c r="RKA26" s="163"/>
      <c r="RKB26" s="163"/>
      <c r="RKC26" s="163"/>
      <c r="RKD26" s="163"/>
      <c r="RKE26" s="163"/>
      <c r="RKF26" s="163"/>
      <c r="RKG26" s="163"/>
      <c r="RKH26" s="163"/>
      <c r="RKI26" s="163"/>
      <c r="RKJ26" s="163"/>
      <c r="RKK26" s="163"/>
      <c r="RKL26" s="163"/>
      <c r="RKM26" s="163"/>
      <c r="RKN26" s="163"/>
      <c r="RKO26" s="163"/>
      <c r="RKP26" s="163"/>
      <c r="RKQ26" s="163"/>
      <c r="RKR26" s="163"/>
      <c r="RKS26" s="163"/>
      <c r="RKT26" s="163"/>
      <c r="RKU26" s="163"/>
      <c r="RKV26" s="163"/>
      <c r="RKW26" s="163"/>
      <c r="RKX26" s="163"/>
      <c r="RKY26" s="163"/>
      <c r="RKZ26" s="163"/>
      <c r="RLA26" s="163"/>
      <c r="RLB26" s="163"/>
      <c r="RLC26" s="163"/>
      <c r="RLD26" s="163"/>
      <c r="RLE26" s="163"/>
      <c r="RLF26" s="163"/>
      <c r="RLG26" s="163"/>
      <c r="RLH26" s="163"/>
      <c r="RLI26" s="163"/>
      <c r="RLJ26" s="163"/>
      <c r="RLK26" s="163"/>
      <c r="RLL26" s="163"/>
      <c r="RLM26" s="163"/>
      <c r="RLN26" s="163"/>
      <c r="RLO26" s="163"/>
      <c r="RLP26" s="163"/>
      <c r="RLQ26" s="163"/>
      <c r="RLR26" s="163"/>
      <c r="RLS26" s="163"/>
      <c r="RLT26" s="163"/>
      <c r="RLU26" s="163"/>
      <c r="RLV26" s="163"/>
      <c r="RLW26" s="163"/>
      <c r="RLX26" s="163"/>
      <c r="RLY26" s="163"/>
      <c r="RLZ26" s="163"/>
      <c r="RMA26" s="163"/>
      <c r="RMB26" s="163"/>
      <c r="RMC26" s="163"/>
      <c r="RMD26" s="163"/>
      <c r="RME26" s="163"/>
      <c r="RMF26" s="163"/>
      <c r="RMG26" s="163"/>
      <c r="RMH26" s="163"/>
      <c r="RMI26" s="163"/>
      <c r="RMJ26" s="163"/>
      <c r="RMK26" s="163"/>
      <c r="RML26" s="163"/>
      <c r="RMM26" s="163"/>
      <c r="RMN26" s="163"/>
      <c r="RMO26" s="163"/>
      <c r="RMP26" s="163"/>
      <c r="RMQ26" s="163"/>
      <c r="RMR26" s="163"/>
      <c r="RMS26" s="163"/>
      <c r="RMT26" s="163"/>
      <c r="RMU26" s="163"/>
      <c r="RMV26" s="163"/>
      <c r="RMW26" s="163"/>
      <c r="RMX26" s="163"/>
      <c r="RMY26" s="163"/>
      <c r="RMZ26" s="163"/>
      <c r="RNA26" s="163"/>
      <c r="RNB26" s="163"/>
      <c r="RNC26" s="163"/>
      <c r="RND26" s="163"/>
      <c r="RNE26" s="163"/>
      <c r="RNF26" s="163"/>
      <c r="RNG26" s="163"/>
      <c r="RNH26" s="163"/>
      <c r="RNI26" s="163"/>
      <c r="RNJ26" s="163"/>
      <c r="RNK26" s="163"/>
      <c r="RNL26" s="163"/>
      <c r="RNM26" s="163"/>
      <c r="RNN26" s="163"/>
      <c r="RNO26" s="163"/>
      <c r="RNP26" s="163"/>
      <c r="RNQ26" s="163"/>
      <c r="RNR26" s="163"/>
      <c r="RNS26" s="163"/>
      <c r="RNT26" s="163"/>
      <c r="RNU26" s="163"/>
      <c r="RNV26" s="163"/>
      <c r="RNW26" s="163"/>
      <c r="RNX26" s="163"/>
      <c r="RNY26" s="163"/>
      <c r="RNZ26" s="163"/>
      <c r="ROA26" s="163"/>
      <c r="ROB26" s="163"/>
      <c r="ROC26" s="163"/>
      <c r="ROD26" s="163"/>
      <c r="ROE26" s="163"/>
      <c r="ROF26" s="163"/>
      <c r="ROG26" s="163"/>
      <c r="ROH26" s="163"/>
      <c r="ROI26" s="163"/>
      <c r="ROJ26" s="163"/>
      <c r="ROK26" s="163"/>
      <c r="ROL26" s="163"/>
      <c r="ROM26" s="163"/>
      <c r="RON26" s="163"/>
      <c r="ROO26" s="163"/>
      <c r="ROP26" s="163"/>
      <c r="ROQ26" s="163"/>
      <c r="ROR26" s="163"/>
      <c r="ROS26" s="163"/>
      <c r="ROT26" s="163"/>
      <c r="ROU26" s="163"/>
      <c r="ROV26" s="163"/>
      <c r="ROW26" s="163"/>
      <c r="ROX26" s="163"/>
      <c r="ROY26" s="163"/>
      <c r="ROZ26" s="163"/>
      <c r="RPA26" s="163"/>
      <c r="RPB26" s="163"/>
      <c r="RPC26" s="163"/>
      <c r="RPD26" s="163"/>
      <c r="RPE26" s="163"/>
      <c r="RPF26" s="163"/>
      <c r="RPG26" s="163"/>
      <c r="RPH26" s="163"/>
      <c r="RPI26" s="163"/>
      <c r="RPJ26" s="163"/>
      <c r="RPK26" s="163"/>
      <c r="RPL26" s="163"/>
      <c r="RPM26" s="163"/>
      <c r="RPN26" s="163"/>
      <c r="RPO26" s="163"/>
      <c r="RPP26" s="163"/>
      <c r="RPQ26" s="163"/>
      <c r="RPR26" s="163"/>
      <c r="RPS26" s="163"/>
      <c r="RPT26" s="163"/>
      <c r="RPU26" s="163"/>
      <c r="RPV26" s="163"/>
      <c r="RPW26" s="163"/>
      <c r="RPX26" s="163"/>
      <c r="RPY26" s="163"/>
      <c r="RPZ26" s="163"/>
      <c r="RQA26" s="163"/>
      <c r="RQB26" s="163"/>
      <c r="RQC26" s="163"/>
      <c r="RQD26" s="163"/>
      <c r="RQE26" s="163"/>
      <c r="RQF26" s="163"/>
      <c r="RQG26" s="163"/>
      <c r="RQH26" s="163"/>
      <c r="RQI26" s="163"/>
      <c r="RQJ26" s="163"/>
      <c r="RQK26" s="163"/>
      <c r="RQL26" s="163"/>
      <c r="RQM26" s="163"/>
      <c r="RQN26" s="163"/>
      <c r="RQO26" s="163"/>
      <c r="RQP26" s="163"/>
      <c r="RQQ26" s="163"/>
      <c r="RQR26" s="163"/>
      <c r="RQS26" s="163"/>
      <c r="RQT26" s="163"/>
      <c r="RQU26" s="163"/>
      <c r="RQV26" s="163"/>
      <c r="RQW26" s="163"/>
      <c r="RQX26" s="163"/>
      <c r="RQY26" s="163"/>
      <c r="RQZ26" s="163"/>
      <c r="RRA26" s="163"/>
      <c r="RRB26" s="163"/>
      <c r="RRC26" s="163"/>
      <c r="RRD26" s="163"/>
      <c r="RRE26" s="163"/>
      <c r="RRF26" s="163"/>
      <c r="RRG26" s="163"/>
      <c r="RRH26" s="163"/>
      <c r="RRI26" s="163"/>
      <c r="RRJ26" s="163"/>
      <c r="RRK26" s="163"/>
      <c r="RRL26" s="163"/>
      <c r="RRM26" s="163"/>
      <c r="RRN26" s="163"/>
      <c r="RRO26" s="163"/>
      <c r="RRP26" s="163"/>
      <c r="RRQ26" s="163"/>
      <c r="RRR26" s="163"/>
      <c r="RRS26" s="163"/>
      <c r="RRT26" s="163"/>
      <c r="RRU26" s="163"/>
      <c r="RRV26" s="163"/>
      <c r="RRW26" s="163"/>
      <c r="RRX26" s="163"/>
      <c r="RRY26" s="163"/>
      <c r="RRZ26" s="163"/>
      <c r="RSA26" s="163"/>
      <c r="RSB26" s="163"/>
      <c r="RSC26" s="163"/>
      <c r="RSD26" s="163"/>
      <c r="RSE26" s="163"/>
      <c r="RSF26" s="163"/>
      <c r="RSG26" s="163"/>
      <c r="RSH26" s="163"/>
      <c r="RSI26" s="163"/>
      <c r="RSJ26" s="163"/>
      <c r="RSK26" s="163"/>
      <c r="RSL26" s="163"/>
      <c r="RSM26" s="163"/>
      <c r="RSN26" s="163"/>
      <c r="RSO26" s="163"/>
      <c r="RSP26" s="163"/>
      <c r="RSQ26" s="163"/>
      <c r="RSR26" s="163"/>
      <c r="RSS26" s="163"/>
      <c r="RST26" s="163"/>
      <c r="RSU26" s="163"/>
      <c r="RSV26" s="163"/>
      <c r="RSW26" s="163"/>
      <c r="RSX26" s="163"/>
      <c r="RSY26" s="163"/>
      <c r="RSZ26" s="163"/>
      <c r="RTA26" s="163"/>
      <c r="RTB26" s="163"/>
      <c r="RTC26" s="163"/>
      <c r="RTD26" s="163"/>
      <c r="RTE26" s="163"/>
      <c r="RTF26" s="163"/>
      <c r="RTG26" s="163"/>
      <c r="RTH26" s="163"/>
      <c r="RTI26" s="163"/>
      <c r="RTJ26" s="163"/>
      <c r="RTK26" s="163"/>
      <c r="RTL26" s="163"/>
      <c r="RTM26" s="163"/>
      <c r="RTN26" s="163"/>
      <c r="RTO26" s="163"/>
      <c r="RTP26" s="163"/>
      <c r="RTQ26" s="163"/>
      <c r="RTR26" s="163"/>
      <c r="RTS26" s="163"/>
      <c r="RTT26" s="163"/>
      <c r="RTU26" s="163"/>
      <c r="RTV26" s="163"/>
      <c r="RTW26" s="163"/>
      <c r="RTX26" s="163"/>
      <c r="RTY26" s="163"/>
      <c r="RTZ26" s="163"/>
      <c r="RUA26" s="163"/>
      <c r="RUB26" s="163"/>
      <c r="RUC26" s="163"/>
      <c r="RUD26" s="163"/>
      <c r="RUE26" s="163"/>
      <c r="RUF26" s="163"/>
      <c r="RUG26" s="163"/>
      <c r="RUH26" s="163"/>
      <c r="RUI26" s="163"/>
      <c r="RUJ26" s="163"/>
      <c r="RUK26" s="163"/>
      <c r="RUL26" s="163"/>
      <c r="RUM26" s="163"/>
      <c r="RUN26" s="163"/>
      <c r="RUO26" s="163"/>
      <c r="RUP26" s="163"/>
      <c r="RUQ26" s="163"/>
      <c r="RUR26" s="163"/>
      <c r="RUS26" s="163"/>
      <c r="RUT26" s="163"/>
      <c r="RUU26" s="163"/>
      <c r="RUV26" s="163"/>
      <c r="RUW26" s="163"/>
      <c r="RUX26" s="163"/>
      <c r="RUY26" s="163"/>
      <c r="RUZ26" s="163"/>
      <c r="RVA26" s="163"/>
      <c r="RVB26" s="163"/>
      <c r="RVC26" s="163"/>
      <c r="RVD26" s="163"/>
      <c r="RVE26" s="163"/>
      <c r="RVF26" s="163"/>
      <c r="RVG26" s="163"/>
      <c r="RVH26" s="163"/>
      <c r="RVI26" s="163"/>
      <c r="RVJ26" s="163"/>
      <c r="RVK26" s="163"/>
      <c r="RVL26" s="163"/>
      <c r="RVM26" s="163"/>
      <c r="RVN26" s="163"/>
      <c r="RVO26" s="163"/>
      <c r="RVP26" s="163"/>
      <c r="RVQ26" s="163"/>
      <c r="RVR26" s="163"/>
      <c r="RVS26" s="163"/>
      <c r="RVT26" s="163"/>
      <c r="RVU26" s="163"/>
      <c r="RVV26" s="163"/>
      <c r="RVW26" s="163"/>
      <c r="RVX26" s="163"/>
      <c r="RVY26" s="163"/>
      <c r="RVZ26" s="163"/>
      <c r="RWA26" s="163"/>
      <c r="RWB26" s="163"/>
      <c r="RWC26" s="163"/>
      <c r="RWD26" s="163"/>
      <c r="RWE26" s="163"/>
      <c r="RWF26" s="163"/>
      <c r="RWG26" s="163"/>
      <c r="RWH26" s="163"/>
      <c r="RWI26" s="163"/>
      <c r="RWJ26" s="163"/>
      <c r="RWK26" s="163"/>
      <c r="RWL26" s="163"/>
      <c r="RWM26" s="163"/>
      <c r="RWN26" s="163"/>
      <c r="RWO26" s="163"/>
      <c r="RWP26" s="163"/>
      <c r="RWQ26" s="163"/>
      <c r="RWR26" s="163"/>
      <c r="RWS26" s="163"/>
      <c r="RWT26" s="163"/>
      <c r="RWU26" s="163"/>
      <c r="RWV26" s="163"/>
      <c r="RWW26" s="163"/>
      <c r="RWX26" s="163"/>
      <c r="RWY26" s="163"/>
      <c r="RWZ26" s="163"/>
      <c r="RXA26" s="163"/>
      <c r="RXB26" s="163"/>
      <c r="RXC26" s="163"/>
      <c r="RXD26" s="163"/>
      <c r="RXE26" s="163"/>
      <c r="RXF26" s="163"/>
      <c r="RXG26" s="163"/>
      <c r="RXH26" s="163"/>
      <c r="RXI26" s="163"/>
      <c r="RXJ26" s="163"/>
      <c r="RXK26" s="163"/>
      <c r="RXL26" s="163"/>
      <c r="RXM26" s="163"/>
      <c r="RXN26" s="163"/>
      <c r="RXO26" s="163"/>
      <c r="RXP26" s="163"/>
      <c r="RXQ26" s="163"/>
      <c r="RXR26" s="163"/>
      <c r="RXS26" s="163"/>
      <c r="RXT26" s="163"/>
      <c r="RXU26" s="163"/>
      <c r="RXV26" s="163"/>
      <c r="RXW26" s="163"/>
      <c r="RXX26" s="163"/>
      <c r="RXY26" s="163"/>
      <c r="RXZ26" s="163"/>
      <c r="RYA26" s="163"/>
      <c r="RYB26" s="163"/>
      <c r="RYC26" s="163"/>
      <c r="RYD26" s="163"/>
      <c r="RYE26" s="163"/>
      <c r="RYF26" s="163"/>
      <c r="RYG26" s="163"/>
      <c r="RYH26" s="163"/>
      <c r="RYI26" s="163"/>
      <c r="RYJ26" s="163"/>
      <c r="RYK26" s="163"/>
      <c r="RYL26" s="163"/>
      <c r="RYM26" s="163"/>
      <c r="RYN26" s="163"/>
      <c r="RYO26" s="163"/>
      <c r="RYP26" s="163"/>
      <c r="RYQ26" s="163"/>
      <c r="RYR26" s="163"/>
      <c r="RYS26" s="163"/>
      <c r="RYT26" s="163"/>
      <c r="RYU26" s="163"/>
      <c r="RYV26" s="163"/>
      <c r="RYW26" s="163"/>
      <c r="RYX26" s="163"/>
      <c r="RYY26" s="163"/>
      <c r="RYZ26" s="163"/>
      <c r="RZA26" s="163"/>
      <c r="RZB26" s="163"/>
      <c r="RZC26" s="163"/>
      <c r="RZD26" s="163"/>
      <c r="RZE26" s="163"/>
      <c r="RZF26" s="163"/>
      <c r="RZG26" s="163"/>
      <c r="RZH26" s="163"/>
      <c r="RZI26" s="163"/>
      <c r="RZJ26" s="163"/>
      <c r="RZK26" s="163"/>
      <c r="RZL26" s="163"/>
      <c r="RZM26" s="163"/>
      <c r="RZN26" s="163"/>
      <c r="RZO26" s="163"/>
      <c r="RZP26" s="163"/>
      <c r="RZQ26" s="163"/>
      <c r="RZR26" s="163"/>
      <c r="RZS26" s="163"/>
      <c r="RZT26" s="163"/>
      <c r="RZU26" s="163"/>
      <c r="RZV26" s="163"/>
      <c r="RZW26" s="163"/>
      <c r="RZX26" s="163"/>
      <c r="RZY26" s="163"/>
      <c r="RZZ26" s="163"/>
      <c r="SAA26" s="163"/>
      <c r="SAB26" s="163"/>
      <c r="SAC26" s="163"/>
      <c r="SAD26" s="163"/>
      <c r="SAE26" s="163"/>
      <c r="SAF26" s="163"/>
      <c r="SAG26" s="163"/>
      <c r="SAH26" s="163"/>
      <c r="SAI26" s="163"/>
      <c r="SAJ26" s="163"/>
      <c r="SAK26" s="163"/>
      <c r="SAL26" s="163"/>
      <c r="SAM26" s="163"/>
      <c r="SAN26" s="163"/>
      <c r="SAO26" s="163"/>
      <c r="SAP26" s="163"/>
      <c r="SAQ26" s="163"/>
      <c r="SAR26" s="163"/>
      <c r="SAS26" s="163"/>
      <c r="SAT26" s="163"/>
      <c r="SAU26" s="163"/>
      <c r="SAV26" s="163"/>
      <c r="SAW26" s="163"/>
      <c r="SAX26" s="163"/>
      <c r="SAY26" s="163"/>
      <c r="SAZ26" s="163"/>
      <c r="SBA26" s="163"/>
      <c r="SBB26" s="163"/>
      <c r="SBC26" s="163"/>
      <c r="SBD26" s="163"/>
      <c r="SBE26" s="163"/>
      <c r="SBF26" s="163"/>
      <c r="SBG26" s="163"/>
      <c r="SBH26" s="163"/>
      <c r="SBI26" s="163"/>
      <c r="SBJ26" s="163"/>
      <c r="SBK26" s="163"/>
      <c r="SBL26" s="163"/>
      <c r="SBM26" s="163"/>
      <c r="SBN26" s="163"/>
      <c r="SBO26" s="163"/>
      <c r="SBP26" s="163"/>
      <c r="SBQ26" s="163"/>
      <c r="SBR26" s="163"/>
      <c r="SBS26" s="163"/>
      <c r="SBT26" s="163"/>
      <c r="SBU26" s="163"/>
      <c r="SBV26" s="163"/>
      <c r="SBW26" s="163"/>
      <c r="SBX26" s="163"/>
      <c r="SBY26" s="163"/>
      <c r="SBZ26" s="163"/>
      <c r="SCA26" s="163"/>
      <c r="SCB26" s="163"/>
      <c r="SCC26" s="163"/>
      <c r="SCD26" s="163"/>
      <c r="SCE26" s="163"/>
      <c r="SCF26" s="163"/>
      <c r="SCG26" s="163"/>
      <c r="SCH26" s="163"/>
      <c r="SCI26" s="163"/>
      <c r="SCJ26" s="163"/>
      <c r="SCK26" s="163"/>
      <c r="SCL26" s="163"/>
      <c r="SCM26" s="163"/>
      <c r="SCN26" s="163"/>
      <c r="SCO26" s="163"/>
      <c r="SCP26" s="163"/>
      <c r="SCQ26" s="163"/>
      <c r="SCR26" s="163"/>
      <c r="SCS26" s="163"/>
      <c r="SCT26" s="163"/>
      <c r="SCU26" s="163"/>
      <c r="SCV26" s="163"/>
      <c r="SCW26" s="163"/>
      <c r="SCX26" s="163"/>
      <c r="SCY26" s="163"/>
      <c r="SCZ26" s="163"/>
      <c r="SDA26" s="163"/>
      <c r="SDB26" s="163"/>
      <c r="SDC26" s="163"/>
      <c r="SDD26" s="163"/>
      <c r="SDE26" s="163"/>
      <c r="SDF26" s="163"/>
      <c r="SDG26" s="163"/>
      <c r="SDH26" s="163"/>
      <c r="SDI26" s="163"/>
      <c r="SDJ26" s="163"/>
      <c r="SDK26" s="163"/>
      <c r="SDL26" s="163"/>
      <c r="SDM26" s="163"/>
      <c r="SDN26" s="163"/>
      <c r="SDO26" s="163"/>
      <c r="SDP26" s="163"/>
      <c r="SDQ26" s="163"/>
      <c r="SDR26" s="163"/>
      <c r="SDS26" s="163"/>
      <c r="SDT26" s="163"/>
      <c r="SDU26" s="163"/>
      <c r="SDV26" s="163"/>
      <c r="SDW26" s="163"/>
      <c r="SDX26" s="163"/>
      <c r="SDY26" s="163"/>
      <c r="SDZ26" s="163"/>
      <c r="SEA26" s="163"/>
      <c r="SEB26" s="163"/>
      <c r="SEC26" s="163"/>
      <c r="SED26" s="163"/>
      <c r="SEE26" s="163"/>
      <c r="SEF26" s="163"/>
      <c r="SEG26" s="163"/>
      <c r="SEH26" s="163"/>
      <c r="SEI26" s="163"/>
      <c r="SEJ26" s="163"/>
      <c r="SEK26" s="163"/>
      <c r="SEL26" s="163"/>
      <c r="SEM26" s="163"/>
      <c r="SEN26" s="163"/>
      <c r="SEO26" s="163"/>
      <c r="SEP26" s="163"/>
      <c r="SEQ26" s="163"/>
      <c r="SER26" s="163"/>
      <c r="SES26" s="163"/>
      <c r="SET26" s="163"/>
      <c r="SEU26" s="163"/>
      <c r="SEV26" s="163"/>
      <c r="SEW26" s="163"/>
      <c r="SEX26" s="163"/>
      <c r="SEY26" s="163"/>
      <c r="SEZ26" s="163"/>
      <c r="SFA26" s="163"/>
      <c r="SFB26" s="163"/>
      <c r="SFC26" s="163"/>
      <c r="SFD26" s="163"/>
      <c r="SFE26" s="163"/>
      <c r="SFF26" s="163"/>
      <c r="SFG26" s="163"/>
      <c r="SFH26" s="163"/>
      <c r="SFI26" s="163"/>
      <c r="SFJ26" s="163"/>
      <c r="SFK26" s="163"/>
      <c r="SFL26" s="163"/>
      <c r="SFM26" s="163"/>
      <c r="SFN26" s="163"/>
      <c r="SFO26" s="163"/>
      <c r="SFP26" s="163"/>
      <c r="SFQ26" s="163"/>
      <c r="SFR26" s="163"/>
      <c r="SFS26" s="163"/>
      <c r="SFT26" s="163"/>
      <c r="SFU26" s="163"/>
      <c r="SFV26" s="163"/>
      <c r="SFW26" s="163"/>
      <c r="SFX26" s="163"/>
      <c r="SFY26" s="163"/>
      <c r="SFZ26" s="163"/>
      <c r="SGA26" s="163"/>
      <c r="SGB26" s="163"/>
      <c r="SGC26" s="163"/>
      <c r="SGD26" s="163"/>
      <c r="SGE26" s="163"/>
      <c r="SGF26" s="163"/>
      <c r="SGG26" s="163"/>
      <c r="SGH26" s="163"/>
      <c r="SGI26" s="163"/>
      <c r="SGJ26" s="163"/>
      <c r="SGK26" s="163"/>
      <c r="SGL26" s="163"/>
      <c r="SGM26" s="163"/>
      <c r="SGN26" s="163"/>
      <c r="SGO26" s="163"/>
      <c r="SGP26" s="163"/>
      <c r="SGQ26" s="163"/>
      <c r="SGR26" s="163"/>
      <c r="SGS26" s="163"/>
      <c r="SGT26" s="163"/>
      <c r="SGU26" s="163"/>
      <c r="SGV26" s="163"/>
      <c r="SGW26" s="163"/>
      <c r="SGX26" s="163"/>
      <c r="SGY26" s="163"/>
      <c r="SGZ26" s="163"/>
      <c r="SHA26" s="163"/>
      <c r="SHB26" s="163"/>
      <c r="SHC26" s="163"/>
      <c r="SHD26" s="163"/>
      <c r="SHE26" s="163"/>
      <c r="SHF26" s="163"/>
      <c r="SHG26" s="163"/>
      <c r="SHH26" s="163"/>
      <c r="SHI26" s="163"/>
      <c r="SHJ26" s="163"/>
      <c r="SHK26" s="163"/>
      <c r="SHL26" s="163"/>
      <c r="SHM26" s="163"/>
      <c r="SHN26" s="163"/>
      <c r="SHO26" s="163"/>
      <c r="SHP26" s="163"/>
      <c r="SHQ26" s="163"/>
      <c r="SHR26" s="163"/>
      <c r="SHS26" s="163"/>
      <c r="SHT26" s="163"/>
      <c r="SHU26" s="163"/>
      <c r="SHV26" s="163"/>
      <c r="SHW26" s="163"/>
      <c r="SHX26" s="163"/>
      <c r="SHY26" s="163"/>
      <c r="SHZ26" s="163"/>
      <c r="SIA26" s="163"/>
      <c r="SIB26" s="163"/>
      <c r="SIC26" s="163"/>
      <c r="SID26" s="163"/>
      <c r="SIE26" s="163"/>
      <c r="SIF26" s="163"/>
      <c r="SIG26" s="163"/>
      <c r="SIH26" s="163"/>
      <c r="SII26" s="163"/>
      <c r="SIJ26" s="163"/>
      <c r="SIK26" s="163"/>
      <c r="SIL26" s="163"/>
      <c r="SIM26" s="163"/>
      <c r="SIN26" s="163"/>
      <c r="SIO26" s="163"/>
      <c r="SIP26" s="163"/>
      <c r="SIQ26" s="163"/>
      <c r="SIR26" s="163"/>
      <c r="SIS26" s="163"/>
      <c r="SIT26" s="163"/>
      <c r="SIU26" s="163"/>
      <c r="SIV26" s="163"/>
      <c r="SIW26" s="163"/>
      <c r="SIX26" s="163"/>
      <c r="SIY26" s="163"/>
      <c r="SIZ26" s="163"/>
      <c r="SJA26" s="163"/>
      <c r="SJB26" s="163"/>
      <c r="SJC26" s="163"/>
      <c r="SJD26" s="163"/>
      <c r="SJE26" s="163"/>
      <c r="SJF26" s="163"/>
      <c r="SJG26" s="163"/>
      <c r="SJH26" s="163"/>
      <c r="SJI26" s="163"/>
      <c r="SJJ26" s="163"/>
      <c r="SJK26" s="163"/>
      <c r="SJL26" s="163"/>
      <c r="SJM26" s="163"/>
      <c r="SJN26" s="163"/>
      <c r="SJO26" s="163"/>
      <c r="SJP26" s="163"/>
      <c r="SJQ26" s="163"/>
      <c r="SJR26" s="163"/>
      <c r="SJS26" s="163"/>
      <c r="SJT26" s="163"/>
      <c r="SJU26" s="163"/>
      <c r="SJV26" s="163"/>
      <c r="SJW26" s="163"/>
      <c r="SJX26" s="163"/>
      <c r="SJY26" s="163"/>
      <c r="SJZ26" s="163"/>
      <c r="SKA26" s="163"/>
      <c r="SKB26" s="163"/>
      <c r="SKC26" s="163"/>
      <c r="SKD26" s="163"/>
      <c r="SKE26" s="163"/>
      <c r="SKF26" s="163"/>
      <c r="SKG26" s="163"/>
      <c r="SKH26" s="163"/>
      <c r="SKI26" s="163"/>
      <c r="SKJ26" s="163"/>
      <c r="SKK26" s="163"/>
      <c r="SKL26" s="163"/>
      <c r="SKM26" s="163"/>
      <c r="SKN26" s="163"/>
      <c r="SKO26" s="163"/>
      <c r="SKP26" s="163"/>
      <c r="SKQ26" s="163"/>
      <c r="SKR26" s="163"/>
      <c r="SKS26" s="163"/>
      <c r="SKT26" s="163"/>
      <c r="SKU26" s="163"/>
      <c r="SKV26" s="163"/>
      <c r="SKW26" s="163"/>
      <c r="SKX26" s="163"/>
      <c r="SKY26" s="163"/>
      <c r="SKZ26" s="163"/>
      <c r="SLA26" s="163"/>
      <c r="SLB26" s="163"/>
      <c r="SLC26" s="163"/>
      <c r="SLD26" s="163"/>
      <c r="SLE26" s="163"/>
      <c r="SLF26" s="163"/>
      <c r="SLG26" s="163"/>
      <c r="SLH26" s="163"/>
      <c r="SLI26" s="163"/>
      <c r="SLJ26" s="163"/>
      <c r="SLK26" s="163"/>
      <c r="SLL26" s="163"/>
      <c r="SLM26" s="163"/>
      <c r="SLN26" s="163"/>
      <c r="SLO26" s="163"/>
      <c r="SLP26" s="163"/>
      <c r="SLQ26" s="163"/>
      <c r="SLR26" s="163"/>
      <c r="SLS26" s="163"/>
      <c r="SLT26" s="163"/>
      <c r="SLU26" s="163"/>
      <c r="SLV26" s="163"/>
      <c r="SLW26" s="163"/>
      <c r="SLX26" s="163"/>
      <c r="SLY26" s="163"/>
      <c r="SLZ26" s="163"/>
      <c r="SMA26" s="163"/>
      <c r="SMB26" s="163"/>
      <c r="SMC26" s="163"/>
      <c r="SMD26" s="163"/>
      <c r="SME26" s="163"/>
      <c r="SMF26" s="163"/>
      <c r="SMG26" s="163"/>
      <c r="SMH26" s="163"/>
      <c r="SMI26" s="163"/>
      <c r="SMJ26" s="163"/>
      <c r="SMK26" s="163"/>
      <c r="SML26" s="163"/>
      <c r="SMM26" s="163"/>
      <c r="SMN26" s="163"/>
      <c r="SMO26" s="163"/>
      <c r="SMP26" s="163"/>
      <c r="SMQ26" s="163"/>
      <c r="SMR26" s="163"/>
      <c r="SMS26" s="163"/>
      <c r="SMT26" s="163"/>
      <c r="SMU26" s="163"/>
      <c r="SMV26" s="163"/>
      <c r="SMW26" s="163"/>
      <c r="SMX26" s="163"/>
      <c r="SMY26" s="163"/>
      <c r="SMZ26" s="163"/>
      <c r="SNA26" s="163"/>
      <c r="SNB26" s="163"/>
      <c r="SNC26" s="163"/>
      <c r="SND26" s="163"/>
      <c r="SNE26" s="163"/>
      <c r="SNF26" s="163"/>
      <c r="SNG26" s="163"/>
      <c r="SNH26" s="163"/>
      <c r="SNI26" s="163"/>
      <c r="SNJ26" s="163"/>
      <c r="SNK26" s="163"/>
      <c r="SNL26" s="163"/>
      <c r="SNM26" s="163"/>
      <c r="SNN26" s="163"/>
      <c r="SNO26" s="163"/>
      <c r="SNP26" s="163"/>
      <c r="SNQ26" s="163"/>
      <c r="SNR26" s="163"/>
      <c r="SNS26" s="163"/>
      <c r="SNT26" s="163"/>
      <c r="SNU26" s="163"/>
      <c r="SNV26" s="163"/>
      <c r="SNW26" s="163"/>
      <c r="SNX26" s="163"/>
      <c r="SNY26" s="163"/>
      <c r="SNZ26" s="163"/>
      <c r="SOA26" s="163"/>
      <c r="SOB26" s="163"/>
      <c r="SOC26" s="163"/>
      <c r="SOD26" s="163"/>
      <c r="SOE26" s="163"/>
      <c r="SOF26" s="163"/>
      <c r="SOG26" s="163"/>
      <c r="SOH26" s="163"/>
      <c r="SOI26" s="163"/>
      <c r="SOJ26" s="163"/>
      <c r="SOK26" s="163"/>
      <c r="SOL26" s="163"/>
      <c r="SOM26" s="163"/>
      <c r="SON26" s="163"/>
      <c r="SOO26" s="163"/>
      <c r="SOP26" s="163"/>
      <c r="SOQ26" s="163"/>
      <c r="SOR26" s="163"/>
      <c r="SOS26" s="163"/>
      <c r="SOT26" s="163"/>
      <c r="SOU26" s="163"/>
      <c r="SOV26" s="163"/>
      <c r="SOW26" s="163"/>
      <c r="SOX26" s="163"/>
      <c r="SOY26" s="163"/>
      <c r="SOZ26" s="163"/>
      <c r="SPA26" s="163"/>
      <c r="SPB26" s="163"/>
      <c r="SPC26" s="163"/>
      <c r="SPD26" s="163"/>
      <c r="SPE26" s="163"/>
      <c r="SPF26" s="163"/>
      <c r="SPG26" s="163"/>
      <c r="SPH26" s="163"/>
      <c r="SPI26" s="163"/>
      <c r="SPJ26" s="163"/>
      <c r="SPK26" s="163"/>
      <c r="SPL26" s="163"/>
      <c r="SPM26" s="163"/>
      <c r="SPN26" s="163"/>
      <c r="SPO26" s="163"/>
      <c r="SPP26" s="163"/>
      <c r="SPQ26" s="163"/>
      <c r="SPR26" s="163"/>
      <c r="SPS26" s="163"/>
      <c r="SPT26" s="163"/>
      <c r="SPU26" s="163"/>
      <c r="SPV26" s="163"/>
      <c r="SPW26" s="163"/>
      <c r="SPX26" s="163"/>
      <c r="SPY26" s="163"/>
      <c r="SPZ26" s="163"/>
      <c r="SQA26" s="163"/>
      <c r="SQB26" s="163"/>
      <c r="SQC26" s="163"/>
      <c r="SQD26" s="163"/>
      <c r="SQE26" s="163"/>
      <c r="SQF26" s="163"/>
      <c r="SQG26" s="163"/>
      <c r="SQH26" s="163"/>
      <c r="SQI26" s="163"/>
      <c r="SQJ26" s="163"/>
      <c r="SQK26" s="163"/>
      <c r="SQL26" s="163"/>
      <c r="SQM26" s="163"/>
      <c r="SQN26" s="163"/>
      <c r="SQO26" s="163"/>
      <c r="SQP26" s="163"/>
      <c r="SQQ26" s="163"/>
      <c r="SQR26" s="163"/>
      <c r="SQS26" s="163"/>
      <c r="SQT26" s="163"/>
      <c r="SQU26" s="163"/>
      <c r="SQV26" s="163"/>
      <c r="SQW26" s="163"/>
      <c r="SQX26" s="163"/>
      <c r="SQY26" s="163"/>
      <c r="SQZ26" s="163"/>
      <c r="SRA26" s="163"/>
      <c r="SRB26" s="163"/>
      <c r="SRC26" s="163"/>
      <c r="SRD26" s="163"/>
      <c r="SRE26" s="163"/>
      <c r="SRF26" s="163"/>
      <c r="SRG26" s="163"/>
      <c r="SRH26" s="163"/>
      <c r="SRI26" s="163"/>
      <c r="SRJ26" s="163"/>
      <c r="SRK26" s="163"/>
      <c r="SRL26" s="163"/>
      <c r="SRM26" s="163"/>
      <c r="SRN26" s="163"/>
      <c r="SRO26" s="163"/>
      <c r="SRP26" s="163"/>
      <c r="SRQ26" s="163"/>
      <c r="SRR26" s="163"/>
      <c r="SRS26" s="163"/>
      <c r="SRT26" s="163"/>
      <c r="SRU26" s="163"/>
      <c r="SRV26" s="163"/>
      <c r="SRW26" s="163"/>
      <c r="SRX26" s="163"/>
      <c r="SRY26" s="163"/>
      <c r="SRZ26" s="163"/>
      <c r="SSA26" s="163"/>
      <c r="SSB26" s="163"/>
      <c r="SSC26" s="163"/>
      <c r="SSD26" s="163"/>
      <c r="SSE26" s="163"/>
      <c r="SSF26" s="163"/>
      <c r="SSG26" s="163"/>
      <c r="SSH26" s="163"/>
      <c r="SSI26" s="163"/>
      <c r="SSJ26" s="163"/>
      <c r="SSK26" s="163"/>
      <c r="SSL26" s="163"/>
      <c r="SSM26" s="163"/>
      <c r="SSN26" s="163"/>
      <c r="SSO26" s="163"/>
      <c r="SSP26" s="163"/>
      <c r="SSQ26" s="163"/>
      <c r="SSR26" s="163"/>
      <c r="SSS26" s="163"/>
      <c r="SST26" s="163"/>
      <c r="SSU26" s="163"/>
      <c r="SSV26" s="163"/>
      <c r="SSW26" s="163"/>
      <c r="SSX26" s="163"/>
      <c r="SSY26" s="163"/>
      <c r="SSZ26" s="163"/>
      <c r="STA26" s="163"/>
      <c r="STB26" s="163"/>
      <c r="STC26" s="163"/>
      <c r="STD26" s="163"/>
      <c r="STE26" s="163"/>
      <c r="STF26" s="163"/>
      <c r="STG26" s="163"/>
      <c r="STH26" s="163"/>
      <c r="STI26" s="163"/>
      <c r="STJ26" s="163"/>
      <c r="STK26" s="163"/>
      <c r="STL26" s="163"/>
      <c r="STM26" s="163"/>
      <c r="STN26" s="163"/>
      <c r="STO26" s="163"/>
      <c r="STP26" s="163"/>
      <c r="STQ26" s="163"/>
      <c r="STR26" s="163"/>
      <c r="STS26" s="163"/>
      <c r="STT26" s="163"/>
      <c r="STU26" s="163"/>
      <c r="STV26" s="163"/>
      <c r="STW26" s="163"/>
      <c r="STX26" s="163"/>
      <c r="STY26" s="163"/>
      <c r="STZ26" s="163"/>
      <c r="SUA26" s="163"/>
      <c r="SUB26" s="163"/>
      <c r="SUC26" s="163"/>
      <c r="SUD26" s="163"/>
      <c r="SUE26" s="163"/>
      <c r="SUF26" s="163"/>
      <c r="SUG26" s="163"/>
      <c r="SUH26" s="163"/>
      <c r="SUI26" s="163"/>
      <c r="SUJ26" s="163"/>
      <c r="SUK26" s="163"/>
      <c r="SUL26" s="163"/>
      <c r="SUM26" s="163"/>
      <c r="SUN26" s="163"/>
      <c r="SUO26" s="163"/>
      <c r="SUP26" s="163"/>
      <c r="SUQ26" s="163"/>
      <c r="SUR26" s="163"/>
      <c r="SUS26" s="163"/>
      <c r="SUT26" s="163"/>
      <c r="SUU26" s="163"/>
      <c r="SUV26" s="163"/>
      <c r="SUW26" s="163"/>
      <c r="SUX26" s="163"/>
      <c r="SUY26" s="163"/>
      <c r="SUZ26" s="163"/>
      <c r="SVA26" s="163"/>
      <c r="SVB26" s="163"/>
      <c r="SVC26" s="163"/>
      <c r="SVD26" s="163"/>
      <c r="SVE26" s="163"/>
      <c r="SVF26" s="163"/>
      <c r="SVG26" s="163"/>
      <c r="SVH26" s="163"/>
      <c r="SVI26" s="163"/>
      <c r="SVJ26" s="163"/>
      <c r="SVK26" s="163"/>
      <c r="SVL26" s="163"/>
      <c r="SVM26" s="163"/>
      <c r="SVN26" s="163"/>
      <c r="SVO26" s="163"/>
      <c r="SVP26" s="163"/>
      <c r="SVQ26" s="163"/>
      <c r="SVR26" s="163"/>
      <c r="SVS26" s="163"/>
      <c r="SVT26" s="163"/>
      <c r="SVU26" s="163"/>
      <c r="SVV26" s="163"/>
      <c r="SVW26" s="163"/>
      <c r="SVX26" s="163"/>
      <c r="SVY26" s="163"/>
      <c r="SVZ26" s="163"/>
      <c r="SWA26" s="163"/>
      <c r="SWB26" s="163"/>
      <c r="SWC26" s="163"/>
      <c r="SWD26" s="163"/>
      <c r="SWE26" s="163"/>
      <c r="SWF26" s="163"/>
      <c r="SWG26" s="163"/>
      <c r="SWH26" s="163"/>
      <c r="SWI26" s="163"/>
      <c r="SWJ26" s="163"/>
      <c r="SWK26" s="163"/>
      <c r="SWL26" s="163"/>
      <c r="SWM26" s="163"/>
      <c r="SWN26" s="163"/>
      <c r="SWO26" s="163"/>
      <c r="SWP26" s="163"/>
      <c r="SWQ26" s="163"/>
      <c r="SWR26" s="163"/>
      <c r="SWS26" s="163"/>
      <c r="SWT26" s="163"/>
      <c r="SWU26" s="163"/>
      <c r="SWV26" s="163"/>
      <c r="SWW26" s="163"/>
      <c r="SWX26" s="163"/>
      <c r="SWY26" s="163"/>
      <c r="SWZ26" s="163"/>
      <c r="SXA26" s="163"/>
      <c r="SXB26" s="163"/>
      <c r="SXC26" s="163"/>
      <c r="SXD26" s="163"/>
      <c r="SXE26" s="163"/>
      <c r="SXF26" s="163"/>
      <c r="SXG26" s="163"/>
      <c r="SXH26" s="163"/>
      <c r="SXI26" s="163"/>
      <c r="SXJ26" s="163"/>
      <c r="SXK26" s="163"/>
      <c r="SXL26" s="163"/>
      <c r="SXM26" s="163"/>
      <c r="SXN26" s="163"/>
      <c r="SXO26" s="163"/>
      <c r="SXP26" s="163"/>
      <c r="SXQ26" s="163"/>
      <c r="SXR26" s="163"/>
      <c r="SXS26" s="163"/>
      <c r="SXT26" s="163"/>
      <c r="SXU26" s="163"/>
      <c r="SXV26" s="163"/>
      <c r="SXW26" s="163"/>
      <c r="SXX26" s="163"/>
      <c r="SXY26" s="163"/>
      <c r="SXZ26" s="163"/>
      <c r="SYA26" s="163"/>
      <c r="SYB26" s="163"/>
      <c r="SYC26" s="163"/>
      <c r="SYD26" s="163"/>
      <c r="SYE26" s="163"/>
      <c r="SYF26" s="163"/>
      <c r="SYG26" s="163"/>
      <c r="SYH26" s="163"/>
      <c r="SYI26" s="163"/>
      <c r="SYJ26" s="163"/>
      <c r="SYK26" s="163"/>
      <c r="SYL26" s="163"/>
      <c r="SYM26" s="163"/>
      <c r="SYN26" s="163"/>
      <c r="SYO26" s="163"/>
      <c r="SYP26" s="163"/>
      <c r="SYQ26" s="163"/>
      <c r="SYR26" s="163"/>
      <c r="SYS26" s="163"/>
      <c r="SYT26" s="163"/>
      <c r="SYU26" s="163"/>
      <c r="SYV26" s="163"/>
      <c r="SYW26" s="163"/>
      <c r="SYX26" s="163"/>
      <c r="SYY26" s="163"/>
      <c r="SYZ26" s="163"/>
      <c r="SZA26" s="163"/>
      <c r="SZB26" s="163"/>
      <c r="SZC26" s="163"/>
      <c r="SZD26" s="163"/>
      <c r="SZE26" s="163"/>
      <c r="SZF26" s="163"/>
      <c r="SZG26" s="163"/>
      <c r="SZH26" s="163"/>
      <c r="SZI26" s="163"/>
      <c r="SZJ26" s="163"/>
      <c r="SZK26" s="163"/>
      <c r="SZL26" s="163"/>
      <c r="SZM26" s="163"/>
      <c r="SZN26" s="163"/>
      <c r="SZO26" s="163"/>
      <c r="SZP26" s="163"/>
      <c r="SZQ26" s="163"/>
      <c r="SZR26" s="163"/>
      <c r="SZS26" s="163"/>
      <c r="SZT26" s="163"/>
      <c r="SZU26" s="163"/>
      <c r="SZV26" s="163"/>
      <c r="SZW26" s="163"/>
      <c r="SZX26" s="163"/>
      <c r="SZY26" s="163"/>
      <c r="SZZ26" s="163"/>
      <c r="TAA26" s="163"/>
      <c r="TAB26" s="163"/>
      <c r="TAC26" s="163"/>
      <c r="TAD26" s="163"/>
      <c r="TAE26" s="163"/>
      <c r="TAF26" s="163"/>
      <c r="TAG26" s="163"/>
      <c r="TAH26" s="163"/>
      <c r="TAI26" s="163"/>
      <c r="TAJ26" s="163"/>
      <c r="TAK26" s="163"/>
      <c r="TAL26" s="163"/>
      <c r="TAM26" s="163"/>
      <c r="TAN26" s="163"/>
      <c r="TAO26" s="163"/>
      <c r="TAP26" s="163"/>
      <c r="TAQ26" s="163"/>
      <c r="TAR26" s="163"/>
      <c r="TAS26" s="163"/>
      <c r="TAT26" s="163"/>
      <c r="TAU26" s="163"/>
      <c r="TAV26" s="163"/>
      <c r="TAW26" s="163"/>
      <c r="TAX26" s="163"/>
      <c r="TAY26" s="163"/>
      <c r="TAZ26" s="163"/>
      <c r="TBA26" s="163"/>
      <c r="TBB26" s="163"/>
      <c r="TBC26" s="163"/>
      <c r="TBD26" s="163"/>
      <c r="TBE26" s="163"/>
      <c r="TBF26" s="163"/>
      <c r="TBG26" s="163"/>
      <c r="TBH26" s="163"/>
      <c r="TBI26" s="163"/>
      <c r="TBJ26" s="163"/>
      <c r="TBK26" s="163"/>
      <c r="TBL26" s="163"/>
      <c r="TBM26" s="163"/>
      <c r="TBN26" s="163"/>
      <c r="TBO26" s="163"/>
      <c r="TBP26" s="163"/>
      <c r="TBQ26" s="163"/>
      <c r="TBR26" s="163"/>
      <c r="TBS26" s="163"/>
      <c r="TBT26" s="163"/>
      <c r="TBU26" s="163"/>
      <c r="TBV26" s="163"/>
      <c r="TBW26" s="163"/>
      <c r="TBX26" s="163"/>
      <c r="TBY26" s="163"/>
      <c r="TBZ26" s="163"/>
      <c r="TCA26" s="163"/>
      <c r="TCB26" s="163"/>
      <c r="TCC26" s="163"/>
      <c r="TCD26" s="163"/>
      <c r="TCE26" s="163"/>
      <c r="TCF26" s="163"/>
      <c r="TCG26" s="163"/>
      <c r="TCH26" s="163"/>
      <c r="TCI26" s="163"/>
      <c r="TCJ26" s="163"/>
      <c r="TCK26" s="163"/>
      <c r="TCL26" s="163"/>
      <c r="TCM26" s="163"/>
      <c r="TCN26" s="163"/>
      <c r="TCO26" s="163"/>
      <c r="TCP26" s="163"/>
      <c r="TCQ26" s="163"/>
      <c r="TCR26" s="163"/>
      <c r="TCS26" s="163"/>
      <c r="TCT26" s="163"/>
      <c r="TCU26" s="163"/>
      <c r="TCV26" s="163"/>
      <c r="TCW26" s="163"/>
      <c r="TCX26" s="163"/>
      <c r="TCY26" s="163"/>
      <c r="TCZ26" s="163"/>
      <c r="TDA26" s="163"/>
      <c r="TDB26" s="163"/>
      <c r="TDC26" s="163"/>
      <c r="TDD26" s="163"/>
      <c r="TDE26" s="163"/>
      <c r="TDF26" s="163"/>
      <c r="TDG26" s="163"/>
      <c r="TDH26" s="163"/>
      <c r="TDI26" s="163"/>
      <c r="TDJ26" s="163"/>
      <c r="TDK26" s="163"/>
      <c r="TDL26" s="163"/>
      <c r="TDM26" s="163"/>
      <c r="TDN26" s="163"/>
      <c r="TDO26" s="163"/>
      <c r="TDP26" s="163"/>
      <c r="TDQ26" s="163"/>
      <c r="TDR26" s="163"/>
      <c r="TDS26" s="163"/>
      <c r="TDT26" s="163"/>
      <c r="TDU26" s="163"/>
      <c r="TDV26" s="163"/>
      <c r="TDW26" s="163"/>
      <c r="TDX26" s="163"/>
      <c r="TDY26" s="163"/>
      <c r="TDZ26" s="163"/>
      <c r="TEA26" s="163"/>
      <c r="TEB26" s="163"/>
      <c r="TEC26" s="163"/>
      <c r="TED26" s="163"/>
      <c r="TEE26" s="163"/>
      <c r="TEF26" s="163"/>
      <c r="TEG26" s="163"/>
      <c r="TEH26" s="163"/>
      <c r="TEI26" s="163"/>
      <c r="TEJ26" s="163"/>
      <c r="TEK26" s="163"/>
      <c r="TEL26" s="163"/>
      <c r="TEM26" s="163"/>
      <c r="TEN26" s="163"/>
      <c r="TEO26" s="163"/>
      <c r="TEP26" s="163"/>
      <c r="TEQ26" s="163"/>
      <c r="TER26" s="163"/>
      <c r="TES26" s="163"/>
      <c r="TET26" s="163"/>
      <c r="TEU26" s="163"/>
      <c r="TEV26" s="163"/>
      <c r="TEW26" s="163"/>
      <c r="TEX26" s="163"/>
      <c r="TEY26" s="163"/>
      <c r="TEZ26" s="163"/>
      <c r="TFA26" s="163"/>
      <c r="TFB26" s="163"/>
      <c r="TFC26" s="163"/>
      <c r="TFD26" s="163"/>
      <c r="TFE26" s="163"/>
      <c r="TFF26" s="163"/>
      <c r="TFG26" s="163"/>
      <c r="TFH26" s="163"/>
      <c r="TFI26" s="163"/>
      <c r="TFJ26" s="163"/>
      <c r="TFK26" s="163"/>
      <c r="TFL26" s="163"/>
      <c r="TFM26" s="163"/>
      <c r="TFN26" s="163"/>
      <c r="TFO26" s="163"/>
      <c r="TFP26" s="163"/>
      <c r="TFQ26" s="163"/>
      <c r="TFR26" s="163"/>
      <c r="TFS26" s="163"/>
      <c r="TFT26" s="163"/>
      <c r="TFU26" s="163"/>
      <c r="TFV26" s="163"/>
      <c r="TFW26" s="163"/>
      <c r="TFX26" s="163"/>
      <c r="TFY26" s="163"/>
      <c r="TFZ26" s="163"/>
      <c r="TGA26" s="163"/>
      <c r="TGB26" s="163"/>
      <c r="TGC26" s="163"/>
      <c r="TGD26" s="163"/>
      <c r="TGE26" s="163"/>
      <c r="TGF26" s="163"/>
      <c r="TGG26" s="163"/>
      <c r="TGH26" s="163"/>
      <c r="TGI26" s="163"/>
      <c r="TGJ26" s="163"/>
      <c r="TGK26" s="163"/>
      <c r="TGL26" s="163"/>
      <c r="TGM26" s="163"/>
      <c r="TGN26" s="163"/>
      <c r="TGO26" s="163"/>
      <c r="TGP26" s="163"/>
      <c r="TGQ26" s="163"/>
      <c r="TGR26" s="163"/>
      <c r="TGS26" s="163"/>
      <c r="TGT26" s="163"/>
      <c r="TGU26" s="163"/>
      <c r="TGV26" s="163"/>
      <c r="TGW26" s="163"/>
      <c r="TGX26" s="163"/>
      <c r="TGY26" s="163"/>
      <c r="TGZ26" s="163"/>
      <c r="THA26" s="163"/>
      <c r="THB26" s="163"/>
      <c r="THC26" s="163"/>
      <c r="THD26" s="163"/>
      <c r="THE26" s="163"/>
      <c r="THF26" s="163"/>
      <c r="THG26" s="163"/>
      <c r="THH26" s="163"/>
      <c r="THI26" s="163"/>
      <c r="THJ26" s="163"/>
      <c r="THK26" s="163"/>
      <c r="THL26" s="163"/>
      <c r="THM26" s="163"/>
      <c r="THN26" s="163"/>
      <c r="THO26" s="163"/>
      <c r="THP26" s="163"/>
      <c r="THQ26" s="163"/>
      <c r="THR26" s="163"/>
      <c r="THS26" s="163"/>
      <c r="THT26" s="163"/>
      <c r="THU26" s="163"/>
      <c r="THV26" s="163"/>
      <c r="THW26" s="163"/>
      <c r="THX26" s="163"/>
      <c r="THY26" s="163"/>
      <c r="THZ26" s="163"/>
      <c r="TIA26" s="163"/>
      <c r="TIB26" s="163"/>
      <c r="TIC26" s="163"/>
      <c r="TID26" s="163"/>
      <c r="TIE26" s="163"/>
      <c r="TIF26" s="163"/>
      <c r="TIG26" s="163"/>
      <c r="TIH26" s="163"/>
      <c r="TII26" s="163"/>
      <c r="TIJ26" s="163"/>
      <c r="TIK26" s="163"/>
      <c r="TIL26" s="163"/>
      <c r="TIM26" s="163"/>
      <c r="TIN26" s="163"/>
      <c r="TIO26" s="163"/>
      <c r="TIP26" s="163"/>
      <c r="TIQ26" s="163"/>
      <c r="TIR26" s="163"/>
      <c r="TIS26" s="163"/>
      <c r="TIT26" s="163"/>
      <c r="TIU26" s="163"/>
      <c r="TIV26" s="163"/>
      <c r="TIW26" s="163"/>
      <c r="TIX26" s="163"/>
      <c r="TIY26" s="163"/>
      <c r="TIZ26" s="163"/>
      <c r="TJA26" s="163"/>
      <c r="TJB26" s="163"/>
      <c r="TJC26" s="163"/>
      <c r="TJD26" s="163"/>
      <c r="TJE26" s="163"/>
      <c r="TJF26" s="163"/>
      <c r="TJG26" s="163"/>
      <c r="TJH26" s="163"/>
      <c r="TJI26" s="163"/>
      <c r="TJJ26" s="163"/>
      <c r="TJK26" s="163"/>
      <c r="TJL26" s="163"/>
      <c r="TJM26" s="163"/>
      <c r="TJN26" s="163"/>
      <c r="TJO26" s="163"/>
      <c r="TJP26" s="163"/>
      <c r="TJQ26" s="163"/>
      <c r="TJR26" s="163"/>
      <c r="TJS26" s="163"/>
      <c r="TJT26" s="163"/>
      <c r="TJU26" s="163"/>
      <c r="TJV26" s="163"/>
      <c r="TJW26" s="163"/>
      <c r="TJX26" s="163"/>
      <c r="TJY26" s="163"/>
      <c r="TJZ26" s="163"/>
      <c r="TKA26" s="163"/>
      <c r="TKB26" s="163"/>
      <c r="TKC26" s="163"/>
      <c r="TKD26" s="163"/>
      <c r="TKE26" s="163"/>
      <c r="TKF26" s="163"/>
      <c r="TKG26" s="163"/>
      <c r="TKH26" s="163"/>
      <c r="TKI26" s="163"/>
      <c r="TKJ26" s="163"/>
      <c r="TKK26" s="163"/>
      <c r="TKL26" s="163"/>
      <c r="TKM26" s="163"/>
      <c r="TKN26" s="163"/>
      <c r="TKO26" s="163"/>
      <c r="TKP26" s="163"/>
      <c r="TKQ26" s="163"/>
      <c r="TKR26" s="163"/>
      <c r="TKS26" s="163"/>
      <c r="TKT26" s="163"/>
      <c r="TKU26" s="163"/>
      <c r="TKV26" s="163"/>
      <c r="TKW26" s="163"/>
      <c r="TKX26" s="163"/>
      <c r="TKY26" s="163"/>
      <c r="TKZ26" s="163"/>
      <c r="TLA26" s="163"/>
      <c r="TLB26" s="163"/>
      <c r="TLC26" s="163"/>
      <c r="TLD26" s="163"/>
      <c r="TLE26" s="163"/>
      <c r="TLF26" s="163"/>
      <c r="TLG26" s="163"/>
      <c r="TLH26" s="163"/>
      <c r="TLI26" s="163"/>
      <c r="TLJ26" s="163"/>
      <c r="TLK26" s="163"/>
      <c r="TLL26" s="163"/>
      <c r="TLM26" s="163"/>
      <c r="TLN26" s="163"/>
      <c r="TLO26" s="163"/>
      <c r="TLP26" s="163"/>
      <c r="TLQ26" s="163"/>
      <c r="TLR26" s="163"/>
      <c r="TLS26" s="163"/>
      <c r="TLT26" s="163"/>
      <c r="TLU26" s="163"/>
      <c r="TLV26" s="163"/>
      <c r="TLW26" s="163"/>
      <c r="TLX26" s="163"/>
      <c r="TLY26" s="163"/>
      <c r="TLZ26" s="163"/>
      <c r="TMA26" s="163"/>
      <c r="TMB26" s="163"/>
      <c r="TMC26" s="163"/>
      <c r="TMD26" s="163"/>
      <c r="TME26" s="163"/>
      <c r="TMF26" s="163"/>
      <c r="TMG26" s="163"/>
      <c r="TMH26" s="163"/>
      <c r="TMI26" s="163"/>
      <c r="TMJ26" s="163"/>
      <c r="TMK26" s="163"/>
      <c r="TML26" s="163"/>
      <c r="TMM26" s="163"/>
      <c r="TMN26" s="163"/>
      <c r="TMO26" s="163"/>
      <c r="TMP26" s="163"/>
      <c r="TMQ26" s="163"/>
      <c r="TMR26" s="163"/>
      <c r="TMS26" s="163"/>
      <c r="TMT26" s="163"/>
      <c r="TMU26" s="163"/>
      <c r="TMV26" s="163"/>
      <c r="TMW26" s="163"/>
      <c r="TMX26" s="163"/>
      <c r="TMY26" s="163"/>
      <c r="TMZ26" s="163"/>
      <c r="TNA26" s="163"/>
      <c r="TNB26" s="163"/>
      <c r="TNC26" s="163"/>
      <c r="TND26" s="163"/>
      <c r="TNE26" s="163"/>
      <c r="TNF26" s="163"/>
      <c r="TNG26" s="163"/>
      <c r="TNH26" s="163"/>
      <c r="TNI26" s="163"/>
      <c r="TNJ26" s="163"/>
      <c r="TNK26" s="163"/>
      <c r="TNL26" s="163"/>
      <c r="TNM26" s="163"/>
      <c r="TNN26" s="163"/>
      <c r="TNO26" s="163"/>
      <c r="TNP26" s="163"/>
      <c r="TNQ26" s="163"/>
      <c r="TNR26" s="163"/>
      <c r="TNS26" s="163"/>
      <c r="TNT26" s="163"/>
      <c r="TNU26" s="163"/>
      <c r="TNV26" s="163"/>
      <c r="TNW26" s="163"/>
      <c r="TNX26" s="163"/>
      <c r="TNY26" s="163"/>
      <c r="TNZ26" s="163"/>
      <c r="TOA26" s="163"/>
      <c r="TOB26" s="163"/>
      <c r="TOC26" s="163"/>
      <c r="TOD26" s="163"/>
      <c r="TOE26" s="163"/>
      <c r="TOF26" s="163"/>
      <c r="TOG26" s="163"/>
      <c r="TOH26" s="163"/>
      <c r="TOI26" s="163"/>
      <c r="TOJ26" s="163"/>
      <c r="TOK26" s="163"/>
      <c r="TOL26" s="163"/>
      <c r="TOM26" s="163"/>
      <c r="TON26" s="163"/>
      <c r="TOO26" s="163"/>
      <c r="TOP26" s="163"/>
      <c r="TOQ26" s="163"/>
      <c r="TOR26" s="163"/>
      <c r="TOS26" s="163"/>
      <c r="TOT26" s="163"/>
      <c r="TOU26" s="163"/>
      <c r="TOV26" s="163"/>
      <c r="TOW26" s="163"/>
      <c r="TOX26" s="163"/>
      <c r="TOY26" s="163"/>
      <c r="TOZ26" s="163"/>
      <c r="TPA26" s="163"/>
      <c r="TPB26" s="163"/>
      <c r="TPC26" s="163"/>
      <c r="TPD26" s="163"/>
      <c r="TPE26" s="163"/>
      <c r="TPF26" s="163"/>
      <c r="TPG26" s="163"/>
      <c r="TPH26" s="163"/>
      <c r="TPI26" s="163"/>
      <c r="TPJ26" s="163"/>
      <c r="TPK26" s="163"/>
      <c r="TPL26" s="163"/>
      <c r="TPM26" s="163"/>
      <c r="TPN26" s="163"/>
      <c r="TPO26" s="163"/>
      <c r="TPP26" s="163"/>
      <c r="TPQ26" s="163"/>
      <c r="TPR26" s="163"/>
      <c r="TPS26" s="163"/>
      <c r="TPT26" s="163"/>
      <c r="TPU26" s="163"/>
      <c r="TPV26" s="163"/>
      <c r="TPW26" s="163"/>
      <c r="TPX26" s="163"/>
      <c r="TPY26" s="163"/>
      <c r="TPZ26" s="163"/>
      <c r="TQA26" s="163"/>
      <c r="TQB26" s="163"/>
      <c r="TQC26" s="163"/>
      <c r="TQD26" s="163"/>
      <c r="TQE26" s="163"/>
      <c r="TQF26" s="163"/>
      <c r="TQG26" s="163"/>
      <c r="TQH26" s="163"/>
      <c r="TQI26" s="163"/>
      <c r="TQJ26" s="163"/>
      <c r="TQK26" s="163"/>
      <c r="TQL26" s="163"/>
      <c r="TQM26" s="163"/>
      <c r="TQN26" s="163"/>
      <c r="TQO26" s="163"/>
      <c r="TQP26" s="163"/>
      <c r="TQQ26" s="163"/>
      <c r="TQR26" s="163"/>
      <c r="TQS26" s="163"/>
      <c r="TQT26" s="163"/>
      <c r="TQU26" s="163"/>
      <c r="TQV26" s="163"/>
      <c r="TQW26" s="163"/>
      <c r="TQX26" s="163"/>
      <c r="TQY26" s="163"/>
      <c r="TQZ26" s="163"/>
      <c r="TRA26" s="163"/>
      <c r="TRB26" s="163"/>
      <c r="TRC26" s="163"/>
      <c r="TRD26" s="163"/>
      <c r="TRE26" s="163"/>
      <c r="TRF26" s="163"/>
      <c r="TRG26" s="163"/>
      <c r="TRH26" s="163"/>
      <c r="TRI26" s="163"/>
      <c r="TRJ26" s="163"/>
      <c r="TRK26" s="163"/>
      <c r="TRL26" s="163"/>
      <c r="TRM26" s="163"/>
      <c r="TRN26" s="163"/>
      <c r="TRO26" s="163"/>
      <c r="TRP26" s="163"/>
      <c r="TRQ26" s="163"/>
      <c r="TRR26" s="163"/>
      <c r="TRS26" s="163"/>
      <c r="TRT26" s="163"/>
      <c r="TRU26" s="163"/>
      <c r="TRV26" s="163"/>
      <c r="TRW26" s="163"/>
      <c r="TRX26" s="163"/>
      <c r="TRY26" s="163"/>
      <c r="TRZ26" s="163"/>
      <c r="TSA26" s="163"/>
      <c r="TSB26" s="163"/>
      <c r="TSC26" s="163"/>
      <c r="TSD26" s="163"/>
      <c r="TSE26" s="163"/>
      <c r="TSF26" s="163"/>
      <c r="TSG26" s="163"/>
      <c r="TSH26" s="163"/>
      <c r="TSI26" s="163"/>
      <c r="TSJ26" s="163"/>
      <c r="TSK26" s="163"/>
      <c r="TSL26" s="163"/>
      <c r="TSM26" s="163"/>
      <c r="TSN26" s="163"/>
      <c r="TSO26" s="163"/>
      <c r="TSP26" s="163"/>
      <c r="TSQ26" s="163"/>
      <c r="TSR26" s="163"/>
      <c r="TSS26" s="163"/>
      <c r="TST26" s="163"/>
      <c r="TSU26" s="163"/>
      <c r="TSV26" s="163"/>
      <c r="TSW26" s="163"/>
      <c r="TSX26" s="163"/>
      <c r="TSY26" s="163"/>
      <c r="TSZ26" s="163"/>
      <c r="TTA26" s="163"/>
      <c r="TTB26" s="163"/>
      <c r="TTC26" s="163"/>
      <c r="TTD26" s="163"/>
      <c r="TTE26" s="163"/>
      <c r="TTF26" s="163"/>
      <c r="TTG26" s="163"/>
      <c r="TTH26" s="163"/>
      <c r="TTI26" s="163"/>
      <c r="TTJ26" s="163"/>
      <c r="TTK26" s="163"/>
      <c r="TTL26" s="163"/>
      <c r="TTM26" s="163"/>
      <c r="TTN26" s="163"/>
      <c r="TTO26" s="163"/>
      <c r="TTP26" s="163"/>
      <c r="TTQ26" s="163"/>
      <c r="TTR26" s="163"/>
      <c r="TTS26" s="163"/>
      <c r="TTT26" s="163"/>
      <c r="TTU26" s="163"/>
      <c r="TTV26" s="163"/>
      <c r="TTW26" s="163"/>
      <c r="TTX26" s="163"/>
      <c r="TTY26" s="163"/>
      <c r="TTZ26" s="163"/>
      <c r="TUA26" s="163"/>
      <c r="TUB26" s="163"/>
      <c r="TUC26" s="163"/>
      <c r="TUD26" s="163"/>
      <c r="TUE26" s="163"/>
      <c r="TUF26" s="163"/>
      <c r="TUG26" s="163"/>
      <c r="TUH26" s="163"/>
      <c r="TUI26" s="163"/>
      <c r="TUJ26" s="163"/>
      <c r="TUK26" s="163"/>
      <c r="TUL26" s="163"/>
      <c r="TUM26" s="163"/>
      <c r="TUN26" s="163"/>
      <c r="TUO26" s="163"/>
      <c r="TUP26" s="163"/>
      <c r="TUQ26" s="163"/>
      <c r="TUR26" s="163"/>
      <c r="TUS26" s="163"/>
      <c r="TUT26" s="163"/>
      <c r="TUU26" s="163"/>
      <c r="TUV26" s="163"/>
      <c r="TUW26" s="163"/>
      <c r="TUX26" s="163"/>
      <c r="TUY26" s="163"/>
      <c r="TUZ26" s="163"/>
      <c r="TVA26" s="163"/>
      <c r="TVB26" s="163"/>
      <c r="TVC26" s="163"/>
      <c r="TVD26" s="163"/>
      <c r="TVE26" s="163"/>
      <c r="TVF26" s="163"/>
      <c r="TVG26" s="163"/>
      <c r="TVH26" s="163"/>
      <c r="TVI26" s="163"/>
      <c r="TVJ26" s="163"/>
      <c r="TVK26" s="163"/>
      <c r="TVL26" s="163"/>
      <c r="TVM26" s="163"/>
      <c r="TVN26" s="163"/>
      <c r="TVO26" s="163"/>
      <c r="TVP26" s="163"/>
      <c r="TVQ26" s="163"/>
      <c r="TVR26" s="163"/>
      <c r="TVS26" s="163"/>
      <c r="TVT26" s="163"/>
      <c r="TVU26" s="163"/>
      <c r="TVV26" s="163"/>
      <c r="TVW26" s="163"/>
      <c r="TVX26" s="163"/>
      <c r="TVY26" s="163"/>
      <c r="TVZ26" s="163"/>
      <c r="TWA26" s="163"/>
      <c r="TWB26" s="163"/>
      <c r="TWC26" s="163"/>
      <c r="TWD26" s="163"/>
      <c r="TWE26" s="163"/>
      <c r="TWF26" s="163"/>
      <c r="TWG26" s="163"/>
      <c r="TWH26" s="163"/>
      <c r="TWI26" s="163"/>
      <c r="TWJ26" s="163"/>
      <c r="TWK26" s="163"/>
      <c r="TWL26" s="163"/>
      <c r="TWM26" s="163"/>
      <c r="TWN26" s="163"/>
      <c r="TWO26" s="163"/>
      <c r="TWP26" s="163"/>
      <c r="TWQ26" s="163"/>
      <c r="TWR26" s="163"/>
      <c r="TWS26" s="163"/>
      <c r="TWT26" s="163"/>
      <c r="TWU26" s="163"/>
      <c r="TWV26" s="163"/>
      <c r="TWW26" s="163"/>
      <c r="TWX26" s="163"/>
      <c r="TWY26" s="163"/>
      <c r="TWZ26" s="163"/>
      <c r="TXA26" s="163"/>
      <c r="TXB26" s="163"/>
      <c r="TXC26" s="163"/>
      <c r="TXD26" s="163"/>
      <c r="TXE26" s="163"/>
      <c r="TXF26" s="163"/>
      <c r="TXG26" s="163"/>
      <c r="TXH26" s="163"/>
      <c r="TXI26" s="163"/>
      <c r="TXJ26" s="163"/>
      <c r="TXK26" s="163"/>
      <c r="TXL26" s="163"/>
      <c r="TXM26" s="163"/>
      <c r="TXN26" s="163"/>
      <c r="TXO26" s="163"/>
      <c r="TXP26" s="163"/>
      <c r="TXQ26" s="163"/>
      <c r="TXR26" s="163"/>
      <c r="TXS26" s="163"/>
      <c r="TXT26" s="163"/>
      <c r="TXU26" s="163"/>
      <c r="TXV26" s="163"/>
      <c r="TXW26" s="163"/>
      <c r="TXX26" s="163"/>
      <c r="TXY26" s="163"/>
      <c r="TXZ26" s="163"/>
      <c r="TYA26" s="163"/>
      <c r="TYB26" s="163"/>
      <c r="TYC26" s="163"/>
      <c r="TYD26" s="163"/>
      <c r="TYE26" s="163"/>
      <c r="TYF26" s="163"/>
      <c r="TYG26" s="163"/>
      <c r="TYH26" s="163"/>
      <c r="TYI26" s="163"/>
      <c r="TYJ26" s="163"/>
      <c r="TYK26" s="163"/>
      <c r="TYL26" s="163"/>
      <c r="TYM26" s="163"/>
      <c r="TYN26" s="163"/>
      <c r="TYO26" s="163"/>
      <c r="TYP26" s="163"/>
      <c r="TYQ26" s="163"/>
      <c r="TYR26" s="163"/>
      <c r="TYS26" s="163"/>
      <c r="TYT26" s="163"/>
      <c r="TYU26" s="163"/>
      <c r="TYV26" s="163"/>
      <c r="TYW26" s="163"/>
      <c r="TYX26" s="163"/>
      <c r="TYY26" s="163"/>
      <c r="TYZ26" s="163"/>
      <c r="TZA26" s="163"/>
      <c r="TZB26" s="163"/>
      <c r="TZC26" s="163"/>
      <c r="TZD26" s="163"/>
      <c r="TZE26" s="163"/>
      <c r="TZF26" s="163"/>
      <c r="TZG26" s="163"/>
      <c r="TZH26" s="163"/>
      <c r="TZI26" s="163"/>
      <c r="TZJ26" s="163"/>
      <c r="TZK26" s="163"/>
      <c r="TZL26" s="163"/>
      <c r="TZM26" s="163"/>
      <c r="TZN26" s="163"/>
      <c r="TZO26" s="163"/>
      <c r="TZP26" s="163"/>
      <c r="TZQ26" s="163"/>
      <c r="TZR26" s="163"/>
      <c r="TZS26" s="163"/>
      <c r="TZT26" s="163"/>
      <c r="TZU26" s="163"/>
      <c r="TZV26" s="163"/>
      <c r="TZW26" s="163"/>
      <c r="TZX26" s="163"/>
      <c r="TZY26" s="163"/>
      <c r="TZZ26" s="163"/>
      <c r="UAA26" s="163"/>
      <c r="UAB26" s="163"/>
      <c r="UAC26" s="163"/>
      <c r="UAD26" s="163"/>
      <c r="UAE26" s="163"/>
      <c r="UAF26" s="163"/>
      <c r="UAG26" s="163"/>
      <c r="UAH26" s="163"/>
      <c r="UAI26" s="163"/>
      <c r="UAJ26" s="163"/>
      <c r="UAK26" s="163"/>
      <c r="UAL26" s="163"/>
      <c r="UAM26" s="163"/>
      <c r="UAN26" s="163"/>
      <c r="UAO26" s="163"/>
      <c r="UAP26" s="163"/>
      <c r="UAQ26" s="163"/>
      <c r="UAR26" s="163"/>
      <c r="UAS26" s="163"/>
      <c r="UAT26" s="163"/>
      <c r="UAU26" s="163"/>
      <c r="UAV26" s="163"/>
      <c r="UAW26" s="163"/>
      <c r="UAX26" s="163"/>
      <c r="UAY26" s="163"/>
      <c r="UAZ26" s="163"/>
      <c r="UBA26" s="163"/>
      <c r="UBB26" s="163"/>
      <c r="UBC26" s="163"/>
      <c r="UBD26" s="163"/>
      <c r="UBE26" s="163"/>
      <c r="UBF26" s="163"/>
      <c r="UBG26" s="163"/>
      <c r="UBH26" s="163"/>
      <c r="UBI26" s="163"/>
      <c r="UBJ26" s="163"/>
      <c r="UBK26" s="163"/>
      <c r="UBL26" s="163"/>
      <c r="UBM26" s="163"/>
      <c r="UBN26" s="163"/>
      <c r="UBO26" s="163"/>
      <c r="UBP26" s="163"/>
      <c r="UBQ26" s="163"/>
      <c r="UBR26" s="163"/>
      <c r="UBS26" s="163"/>
      <c r="UBT26" s="163"/>
      <c r="UBU26" s="163"/>
      <c r="UBV26" s="163"/>
      <c r="UBW26" s="163"/>
      <c r="UBX26" s="163"/>
      <c r="UBY26" s="163"/>
      <c r="UBZ26" s="163"/>
      <c r="UCA26" s="163"/>
      <c r="UCB26" s="163"/>
      <c r="UCC26" s="163"/>
      <c r="UCD26" s="163"/>
      <c r="UCE26" s="163"/>
      <c r="UCF26" s="163"/>
      <c r="UCG26" s="163"/>
      <c r="UCH26" s="163"/>
      <c r="UCI26" s="163"/>
      <c r="UCJ26" s="163"/>
      <c r="UCK26" s="163"/>
      <c r="UCL26" s="163"/>
      <c r="UCM26" s="163"/>
      <c r="UCN26" s="163"/>
      <c r="UCO26" s="163"/>
      <c r="UCP26" s="163"/>
      <c r="UCQ26" s="163"/>
      <c r="UCR26" s="163"/>
      <c r="UCS26" s="163"/>
      <c r="UCT26" s="163"/>
      <c r="UCU26" s="163"/>
      <c r="UCV26" s="163"/>
      <c r="UCW26" s="163"/>
      <c r="UCX26" s="163"/>
      <c r="UCY26" s="163"/>
      <c r="UCZ26" s="163"/>
      <c r="UDA26" s="163"/>
      <c r="UDB26" s="163"/>
      <c r="UDC26" s="163"/>
      <c r="UDD26" s="163"/>
      <c r="UDE26" s="163"/>
      <c r="UDF26" s="163"/>
      <c r="UDG26" s="163"/>
      <c r="UDH26" s="163"/>
      <c r="UDI26" s="163"/>
      <c r="UDJ26" s="163"/>
      <c r="UDK26" s="163"/>
      <c r="UDL26" s="163"/>
      <c r="UDM26" s="163"/>
      <c r="UDN26" s="163"/>
      <c r="UDO26" s="163"/>
      <c r="UDP26" s="163"/>
      <c r="UDQ26" s="163"/>
      <c r="UDR26" s="163"/>
      <c r="UDS26" s="163"/>
      <c r="UDT26" s="163"/>
      <c r="UDU26" s="163"/>
      <c r="UDV26" s="163"/>
      <c r="UDW26" s="163"/>
      <c r="UDX26" s="163"/>
      <c r="UDY26" s="163"/>
      <c r="UDZ26" s="163"/>
      <c r="UEA26" s="163"/>
      <c r="UEB26" s="163"/>
      <c r="UEC26" s="163"/>
      <c r="UED26" s="163"/>
      <c r="UEE26" s="163"/>
      <c r="UEF26" s="163"/>
      <c r="UEG26" s="163"/>
      <c r="UEH26" s="163"/>
      <c r="UEI26" s="163"/>
      <c r="UEJ26" s="163"/>
      <c r="UEK26" s="163"/>
      <c r="UEL26" s="163"/>
      <c r="UEM26" s="163"/>
      <c r="UEN26" s="163"/>
      <c r="UEO26" s="163"/>
      <c r="UEP26" s="163"/>
      <c r="UEQ26" s="163"/>
      <c r="UER26" s="163"/>
      <c r="UES26" s="163"/>
      <c r="UET26" s="163"/>
      <c r="UEU26" s="163"/>
      <c r="UEV26" s="163"/>
      <c r="UEW26" s="163"/>
      <c r="UEX26" s="163"/>
      <c r="UEY26" s="163"/>
      <c r="UEZ26" s="163"/>
      <c r="UFA26" s="163"/>
      <c r="UFB26" s="163"/>
      <c r="UFC26" s="163"/>
      <c r="UFD26" s="163"/>
      <c r="UFE26" s="163"/>
      <c r="UFF26" s="163"/>
      <c r="UFG26" s="163"/>
      <c r="UFH26" s="163"/>
      <c r="UFI26" s="163"/>
      <c r="UFJ26" s="163"/>
      <c r="UFK26" s="163"/>
      <c r="UFL26" s="163"/>
      <c r="UFM26" s="163"/>
      <c r="UFN26" s="163"/>
      <c r="UFO26" s="163"/>
      <c r="UFP26" s="163"/>
      <c r="UFQ26" s="163"/>
      <c r="UFR26" s="163"/>
      <c r="UFS26" s="163"/>
      <c r="UFT26" s="163"/>
      <c r="UFU26" s="163"/>
      <c r="UFV26" s="163"/>
      <c r="UFW26" s="163"/>
      <c r="UFX26" s="163"/>
      <c r="UFY26" s="163"/>
      <c r="UFZ26" s="163"/>
      <c r="UGA26" s="163"/>
      <c r="UGB26" s="163"/>
      <c r="UGC26" s="163"/>
      <c r="UGD26" s="163"/>
      <c r="UGE26" s="163"/>
      <c r="UGF26" s="163"/>
      <c r="UGG26" s="163"/>
      <c r="UGH26" s="163"/>
      <c r="UGI26" s="163"/>
      <c r="UGJ26" s="163"/>
      <c r="UGK26" s="163"/>
      <c r="UGL26" s="163"/>
      <c r="UGM26" s="163"/>
      <c r="UGN26" s="163"/>
      <c r="UGO26" s="163"/>
      <c r="UGP26" s="163"/>
      <c r="UGQ26" s="163"/>
      <c r="UGR26" s="163"/>
      <c r="UGS26" s="163"/>
      <c r="UGT26" s="163"/>
      <c r="UGU26" s="163"/>
      <c r="UGV26" s="163"/>
      <c r="UGW26" s="163"/>
      <c r="UGX26" s="163"/>
      <c r="UGY26" s="163"/>
      <c r="UGZ26" s="163"/>
      <c r="UHA26" s="163"/>
      <c r="UHB26" s="163"/>
      <c r="UHC26" s="163"/>
      <c r="UHD26" s="163"/>
      <c r="UHE26" s="163"/>
      <c r="UHF26" s="163"/>
      <c r="UHG26" s="163"/>
      <c r="UHH26" s="163"/>
      <c r="UHI26" s="163"/>
      <c r="UHJ26" s="163"/>
      <c r="UHK26" s="163"/>
      <c r="UHL26" s="163"/>
      <c r="UHM26" s="163"/>
      <c r="UHN26" s="163"/>
      <c r="UHO26" s="163"/>
      <c r="UHP26" s="163"/>
      <c r="UHQ26" s="163"/>
      <c r="UHR26" s="163"/>
      <c r="UHS26" s="163"/>
      <c r="UHT26" s="163"/>
      <c r="UHU26" s="163"/>
      <c r="UHV26" s="163"/>
      <c r="UHW26" s="163"/>
      <c r="UHX26" s="163"/>
      <c r="UHY26" s="163"/>
      <c r="UHZ26" s="163"/>
      <c r="UIA26" s="163"/>
      <c r="UIB26" s="163"/>
      <c r="UIC26" s="163"/>
      <c r="UID26" s="163"/>
      <c r="UIE26" s="163"/>
      <c r="UIF26" s="163"/>
      <c r="UIG26" s="163"/>
      <c r="UIH26" s="163"/>
      <c r="UII26" s="163"/>
      <c r="UIJ26" s="163"/>
      <c r="UIK26" s="163"/>
      <c r="UIL26" s="163"/>
      <c r="UIM26" s="163"/>
      <c r="UIN26" s="163"/>
      <c r="UIO26" s="163"/>
      <c r="UIP26" s="163"/>
      <c r="UIQ26" s="163"/>
      <c r="UIR26" s="163"/>
      <c r="UIS26" s="163"/>
      <c r="UIT26" s="163"/>
      <c r="UIU26" s="163"/>
      <c r="UIV26" s="163"/>
      <c r="UIW26" s="163"/>
      <c r="UIX26" s="163"/>
      <c r="UIY26" s="163"/>
      <c r="UIZ26" s="163"/>
      <c r="UJA26" s="163"/>
      <c r="UJB26" s="163"/>
      <c r="UJC26" s="163"/>
      <c r="UJD26" s="163"/>
      <c r="UJE26" s="163"/>
      <c r="UJF26" s="163"/>
      <c r="UJG26" s="163"/>
      <c r="UJH26" s="163"/>
      <c r="UJI26" s="163"/>
      <c r="UJJ26" s="163"/>
      <c r="UJK26" s="163"/>
      <c r="UJL26" s="163"/>
      <c r="UJM26" s="163"/>
      <c r="UJN26" s="163"/>
      <c r="UJO26" s="163"/>
      <c r="UJP26" s="163"/>
      <c r="UJQ26" s="163"/>
      <c r="UJR26" s="163"/>
      <c r="UJS26" s="163"/>
      <c r="UJT26" s="163"/>
      <c r="UJU26" s="163"/>
      <c r="UJV26" s="163"/>
      <c r="UJW26" s="163"/>
      <c r="UJX26" s="163"/>
      <c r="UJY26" s="163"/>
      <c r="UJZ26" s="163"/>
      <c r="UKA26" s="163"/>
      <c r="UKB26" s="163"/>
      <c r="UKC26" s="163"/>
      <c r="UKD26" s="163"/>
      <c r="UKE26" s="163"/>
      <c r="UKF26" s="163"/>
      <c r="UKG26" s="163"/>
      <c r="UKH26" s="163"/>
      <c r="UKI26" s="163"/>
      <c r="UKJ26" s="163"/>
      <c r="UKK26" s="163"/>
      <c r="UKL26" s="163"/>
      <c r="UKM26" s="163"/>
      <c r="UKN26" s="163"/>
      <c r="UKO26" s="163"/>
      <c r="UKP26" s="163"/>
      <c r="UKQ26" s="163"/>
      <c r="UKR26" s="163"/>
      <c r="UKS26" s="163"/>
      <c r="UKT26" s="163"/>
      <c r="UKU26" s="163"/>
      <c r="UKV26" s="163"/>
      <c r="UKW26" s="163"/>
      <c r="UKX26" s="163"/>
      <c r="UKY26" s="163"/>
      <c r="UKZ26" s="163"/>
      <c r="ULA26" s="163"/>
      <c r="ULB26" s="163"/>
      <c r="ULC26" s="163"/>
      <c r="ULD26" s="163"/>
      <c r="ULE26" s="163"/>
      <c r="ULF26" s="163"/>
      <c r="ULG26" s="163"/>
      <c r="ULH26" s="163"/>
      <c r="ULI26" s="163"/>
      <c r="ULJ26" s="163"/>
      <c r="ULK26" s="163"/>
      <c r="ULL26" s="163"/>
      <c r="ULM26" s="163"/>
      <c r="ULN26" s="163"/>
      <c r="ULO26" s="163"/>
      <c r="ULP26" s="163"/>
      <c r="ULQ26" s="163"/>
      <c r="ULR26" s="163"/>
      <c r="ULS26" s="163"/>
      <c r="ULT26" s="163"/>
      <c r="ULU26" s="163"/>
      <c r="ULV26" s="163"/>
      <c r="ULW26" s="163"/>
      <c r="ULX26" s="163"/>
      <c r="ULY26" s="163"/>
      <c r="ULZ26" s="163"/>
      <c r="UMA26" s="163"/>
      <c r="UMB26" s="163"/>
      <c r="UMC26" s="163"/>
      <c r="UMD26" s="163"/>
      <c r="UME26" s="163"/>
      <c r="UMF26" s="163"/>
      <c r="UMG26" s="163"/>
      <c r="UMH26" s="163"/>
      <c r="UMI26" s="163"/>
      <c r="UMJ26" s="163"/>
      <c r="UMK26" s="163"/>
      <c r="UML26" s="163"/>
      <c r="UMM26" s="163"/>
      <c r="UMN26" s="163"/>
      <c r="UMO26" s="163"/>
      <c r="UMP26" s="163"/>
      <c r="UMQ26" s="163"/>
      <c r="UMR26" s="163"/>
      <c r="UMS26" s="163"/>
      <c r="UMT26" s="163"/>
      <c r="UMU26" s="163"/>
      <c r="UMV26" s="163"/>
      <c r="UMW26" s="163"/>
      <c r="UMX26" s="163"/>
      <c r="UMY26" s="163"/>
      <c r="UMZ26" s="163"/>
      <c r="UNA26" s="163"/>
      <c r="UNB26" s="163"/>
      <c r="UNC26" s="163"/>
      <c r="UND26" s="163"/>
      <c r="UNE26" s="163"/>
      <c r="UNF26" s="163"/>
      <c r="UNG26" s="163"/>
      <c r="UNH26" s="163"/>
      <c r="UNI26" s="163"/>
      <c r="UNJ26" s="163"/>
      <c r="UNK26" s="163"/>
      <c r="UNL26" s="163"/>
      <c r="UNM26" s="163"/>
      <c r="UNN26" s="163"/>
      <c r="UNO26" s="163"/>
      <c r="UNP26" s="163"/>
      <c r="UNQ26" s="163"/>
      <c r="UNR26" s="163"/>
      <c r="UNS26" s="163"/>
      <c r="UNT26" s="163"/>
      <c r="UNU26" s="163"/>
      <c r="UNV26" s="163"/>
      <c r="UNW26" s="163"/>
      <c r="UNX26" s="163"/>
      <c r="UNY26" s="163"/>
      <c r="UNZ26" s="163"/>
      <c r="UOA26" s="163"/>
      <c r="UOB26" s="163"/>
      <c r="UOC26" s="163"/>
      <c r="UOD26" s="163"/>
      <c r="UOE26" s="163"/>
      <c r="UOF26" s="163"/>
      <c r="UOG26" s="163"/>
      <c r="UOH26" s="163"/>
      <c r="UOI26" s="163"/>
      <c r="UOJ26" s="163"/>
      <c r="UOK26" s="163"/>
      <c r="UOL26" s="163"/>
      <c r="UOM26" s="163"/>
      <c r="UON26" s="163"/>
      <c r="UOO26" s="163"/>
      <c r="UOP26" s="163"/>
      <c r="UOQ26" s="163"/>
      <c r="UOR26" s="163"/>
      <c r="UOS26" s="163"/>
      <c r="UOT26" s="163"/>
      <c r="UOU26" s="163"/>
      <c r="UOV26" s="163"/>
      <c r="UOW26" s="163"/>
      <c r="UOX26" s="163"/>
      <c r="UOY26" s="163"/>
      <c r="UOZ26" s="163"/>
      <c r="UPA26" s="163"/>
      <c r="UPB26" s="163"/>
      <c r="UPC26" s="163"/>
      <c r="UPD26" s="163"/>
      <c r="UPE26" s="163"/>
      <c r="UPF26" s="163"/>
      <c r="UPG26" s="163"/>
      <c r="UPH26" s="163"/>
      <c r="UPI26" s="163"/>
      <c r="UPJ26" s="163"/>
      <c r="UPK26" s="163"/>
      <c r="UPL26" s="163"/>
      <c r="UPM26" s="163"/>
      <c r="UPN26" s="163"/>
      <c r="UPO26" s="163"/>
      <c r="UPP26" s="163"/>
      <c r="UPQ26" s="163"/>
      <c r="UPR26" s="163"/>
      <c r="UPS26" s="163"/>
      <c r="UPT26" s="163"/>
      <c r="UPU26" s="163"/>
      <c r="UPV26" s="163"/>
      <c r="UPW26" s="163"/>
      <c r="UPX26" s="163"/>
      <c r="UPY26" s="163"/>
      <c r="UPZ26" s="163"/>
      <c r="UQA26" s="163"/>
      <c r="UQB26" s="163"/>
      <c r="UQC26" s="163"/>
      <c r="UQD26" s="163"/>
      <c r="UQE26" s="163"/>
      <c r="UQF26" s="163"/>
      <c r="UQG26" s="163"/>
      <c r="UQH26" s="163"/>
      <c r="UQI26" s="163"/>
      <c r="UQJ26" s="163"/>
      <c r="UQK26" s="163"/>
      <c r="UQL26" s="163"/>
      <c r="UQM26" s="163"/>
      <c r="UQN26" s="163"/>
      <c r="UQO26" s="163"/>
      <c r="UQP26" s="163"/>
      <c r="UQQ26" s="163"/>
      <c r="UQR26" s="163"/>
      <c r="UQS26" s="163"/>
      <c r="UQT26" s="163"/>
      <c r="UQU26" s="163"/>
      <c r="UQV26" s="163"/>
      <c r="UQW26" s="163"/>
      <c r="UQX26" s="163"/>
      <c r="UQY26" s="163"/>
      <c r="UQZ26" s="163"/>
      <c r="URA26" s="163"/>
      <c r="URB26" s="163"/>
      <c r="URC26" s="163"/>
      <c r="URD26" s="163"/>
      <c r="URE26" s="163"/>
      <c r="URF26" s="163"/>
      <c r="URG26" s="163"/>
      <c r="URH26" s="163"/>
      <c r="URI26" s="163"/>
      <c r="URJ26" s="163"/>
      <c r="URK26" s="163"/>
      <c r="URL26" s="163"/>
      <c r="URM26" s="163"/>
      <c r="URN26" s="163"/>
      <c r="URO26" s="163"/>
      <c r="URP26" s="163"/>
      <c r="URQ26" s="163"/>
      <c r="URR26" s="163"/>
      <c r="URS26" s="163"/>
      <c r="URT26" s="163"/>
      <c r="URU26" s="163"/>
      <c r="URV26" s="163"/>
      <c r="URW26" s="163"/>
      <c r="URX26" s="163"/>
      <c r="URY26" s="163"/>
      <c r="URZ26" s="163"/>
      <c r="USA26" s="163"/>
      <c r="USB26" s="163"/>
      <c r="USC26" s="163"/>
      <c r="USD26" s="163"/>
      <c r="USE26" s="163"/>
      <c r="USF26" s="163"/>
      <c r="USG26" s="163"/>
      <c r="USH26" s="163"/>
      <c r="USI26" s="163"/>
      <c r="USJ26" s="163"/>
      <c r="USK26" s="163"/>
      <c r="USL26" s="163"/>
      <c r="USM26" s="163"/>
      <c r="USN26" s="163"/>
      <c r="USO26" s="163"/>
      <c r="USP26" s="163"/>
      <c r="USQ26" s="163"/>
      <c r="USR26" s="163"/>
      <c r="USS26" s="163"/>
      <c r="UST26" s="163"/>
      <c r="USU26" s="163"/>
      <c r="USV26" s="163"/>
      <c r="USW26" s="163"/>
      <c r="USX26" s="163"/>
      <c r="USY26" s="163"/>
      <c r="USZ26" s="163"/>
      <c r="UTA26" s="163"/>
      <c r="UTB26" s="163"/>
      <c r="UTC26" s="163"/>
      <c r="UTD26" s="163"/>
      <c r="UTE26" s="163"/>
      <c r="UTF26" s="163"/>
      <c r="UTG26" s="163"/>
      <c r="UTH26" s="163"/>
      <c r="UTI26" s="163"/>
      <c r="UTJ26" s="163"/>
      <c r="UTK26" s="163"/>
      <c r="UTL26" s="163"/>
      <c r="UTM26" s="163"/>
      <c r="UTN26" s="163"/>
      <c r="UTO26" s="163"/>
      <c r="UTP26" s="163"/>
      <c r="UTQ26" s="163"/>
      <c r="UTR26" s="163"/>
      <c r="UTS26" s="163"/>
      <c r="UTT26" s="163"/>
      <c r="UTU26" s="163"/>
      <c r="UTV26" s="163"/>
      <c r="UTW26" s="163"/>
      <c r="UTX26" s="163"/>
      <c r="UTY26" s="163"/>
      <c r="UTZ26" s="163"/>
      <c r="UUA26" s="163"/>
      <c r="UUB26" s="163"/>
      <c r="UUC26" s="163"/>
      <c r="UUD26" s="163"/>
      <c r="UUE26" s="163"/>
      <c r="UUF26" s="163"/>
      <c r="UUG26" s="163"/>
      <c r="UUH26" s="163"/>
      <c r="UUI26" s="163"/>
      <c r="UUJ26" s="163"/>
      <c r="UUK26" s="163"/>
      <c r="UUL26" s="163"/>
      <c r="UUM26" s="163"/>
      <c r="UUN26" s="163"/>
      <c r="UUO26" s="163"/>
      <c r="UUP26" s="163"/>
      <c r="UUQ26" s="163"/>
      <c r="UUR26" s="163"/>
      <c r="UUS26" s="163"/>
      <c r="UUT26" s="163"/>
      <c r="UUU26" s="163"/>
      <c r="UUV26" s="163"/>
      <c r="UUW26" s="163"/>
      <c r="UUX26" s="163"/>
      <c r="UUY26" s="163"/>
      <c r="UUZ26" s="163"/>
      <c r="UVA26" s="163"/>
      <c r="UVB26" s="163"/>
      <c r="UVC26" s="163"/>
      <c r="UVD26" s="163"/>
      <c r="UVE26" s="163"/>
      <c r="UVF26" s="163"/>
      <c r="UVG26" s="163"/>
      <c r="UVH26" s="163"/>
      <c r="UVI26" s="163"/>
      <c r="UVJ26" s="163"/>
      <c r="UVK26" s="163"/>
      <c r="UVL26" s="163"/>
      <c r="UVM26" s="163"/>
      <c r="UVN26" s="163"/>
      <c r="UVO26" s="163"/>
      <c r="UVP26" s="163"/>
      <c r="UVQ26" s="163"/>
      <c r="UVR26" s="163"/>
      <c r="UVS26" s="163"/>
      <c r="UVT26" s="163"/>
      <c r="UVU26" s="163"/>
      <c r="UVV26" s="163"/>
      <c r="UVW26" s="163"/>
      <c r="UVX26" s="163"/>
      <c r="UVY26" s="163"/>
      <c r="UVZ26" s="163"/>
      <c r="UWA26" s="163"/>
      <c r="UWB26" s="163"/>
      <c r="UWC26" s="163"/>
      <c r="UWD26" s="163"/>
      <c r="UWE26" s="163"/>
      <c r="UWF26" s="163"/>
      <c r="UWG26" s="163"/>
      <c r="UWH26" s="163"/>
      <c r="UWI26" s="163"/>
      <c r="UWJ26" s="163"/>
      <c r="UWK26" s="163"/>
      <c r="UWL26" s="163"/>
      <c r="UWM26" s="163"/>
      <c r="UWN26" s="163"/>
      <c r="UWO26" s="163"/>
      <c r="UWP26" s="163"/>
      <c r="UWQ26" s="163"/>
      <c r="UWR26" s="163"/>
      <c r="UWS26" s="163"/>
      <c r="UWT26" s="163"/>
      <c r="UWU26" s="163"/>
      <c r="UWV26" s="163"/>
      <c r="UWW26" s="163"/>
      <c r="UWX26" s="163"/>
      <c r="UWY26" s="163"/>
      <c r="UWZ26" s="163"/>
      <c r="UXA26" s="163"/>
      <c r="UXB26" s="163"/>
      <c r="UXC26" s="163"/>
      <c r="UXD26" s="163"/>
      <c r="UXE26" s="163"/>
      <c r="UXF26" s="163"/>
      <c r="UXG26" s="163"/>
      <c r="UXH26" s="163"/>
      <c r="UXI26" s="163"/>
      <c r="UXJ26" s="163"/>
      <c r="UXK26" s="163"/>
      <c r="UXL26" s="163"/>
      <c r="UXM26" s="163"/>
      <c r="UXN26" s="163"/>
      <c r="UXO26" s="163"/>
      <c r="UXP26" s="163"/>
      <c r="UXQ26" s="163"/>
      <c r="UXR26" s="163"/>
      <c r="UXS26" s="163"/>
      <c r="UXT26" s="163"/>
      <c r="UXU26" s="163"/>
      <c r="UXV26" s="163"/>
      <c r="UXW26" s="163"/>
      <c r="UXX26" s="163"/>
      <c r="UXY26" s="163"/>
      <c r="UXZ26" s="163"/>
      <c r="UYA26" s="163"/>
      <c r="UYB26" s="163"/>
      <c r="UYC26" s="163"/>
      <c r="UYD26" s="163"/>
      <c r="UYE26" s="163"/>
      <c r="UYF26" s="163"/>
      <c r="UYG26" s="163"/>
      <c r="UYH26" s="163"/>
      <c r="UYI26" s="163"/>
      <c r="UYJ26" s="163"/>
      <c r="UYK26" s="163"/>
      <c r="UYL26" s="163"/>
      <c r="UYM26" s="163"/>
      <c r="UYN26" s="163"/>
      <c r="UYO26" s="163"/>
      <c r="UYP26" s="163"/>
      <c r="UYQ26" s="163"/>
      <c r="UYR26" s="163"/>
      <c r="UYS26" s="163"/>
      <c r="UYT26" s="163"/>
      <c r="UYU26" s="163"/>
      <c r="UYV26" s="163"/>
      <c r="UYW26" s="163"/>
      <c r="UYX26" s="163"/>
      <c r="UYY26" s="163"/>
      <c r="UYZ26" s="163"/>
      <c r="UZA26" s="163"/>
      <c r="UZB26" s="163"/>
      <c r="UZC26" s="163"/>
      <c r="UZD26" s="163"/>
      <c r="UZE26" s="163"/>
      <c r="UZF26" s="163"/>
      <c r="UZG26" s="163"/>
      <c r="UZH26" s="163"/>
      <c r="UZI26" s="163"/>
      <c r="UZJ26" s="163"/>
      <c r="UZK26" s="163"/>
      <c r="UZL26" s="163"/>
      <c r="UZM26" s="163"/>
      <c r="UZN26" s="163"/>
      <c r="UZO26" s="163"/>
      <c r="UZP26" s="163"/>
      <c r="UZQ26" s="163"/>
      <c r="UZR26" s="163"/>
      <c r="UZS26" s="163"/>
      <c r="UZT26" s="163"/>
      <c r="UZU26" s="163"/>
      <c r="UZV26" s="163"/>
      <c r="UZW26" s="163"/>
      <c r="UZX26" s="163"/>
      <c r="UZY26" s="163"/>
      <c r="UZZ26" s="163"/>
      <c r="VAA26" s="163"/>
      <c r="VAB26" s="163"/>
      <c r="VAC26" s="163"/>
      <c r="VAD26" s="163"/>
      <c r="VAE26" s="163"/>
      <c r="VAF26" s="163"/>
      <c r="VAG26" s="163"/>
      <c r="VAH26" s="163"/>
      <c r="VAI26" s="163"/>
      <c r="VAJ26" s="163"/>
      <c r="VAK26" s="163"/>
      <c r="VAL26" s="163"/>
      <c r="VAM26" s="163"/>
      <c r="VAN26" s="163"/>
      <c r="VAO26" s="163"/>
      <c r="VAP26" s="163"/>
      <c r="VAQ26" s="163"/>
      <c r="VAR26" s="163"/>
      <c r="VAS26" s="163"/>
      <c r="VAT26" s="163"/>
      <c r="VAU26" s="163"/>
      <c r="VAV26" s="163"/>
      <c r="VAW26" s="163"/>
      <c r="VAX26" s="163"/>
      <c r="VAY26" s="163"/>
      <c r="VAZ26" s="163"/>
      <c r="VBA26" s="163"/>
      <c r="VBB26" s="163"/>
      <c r="VBC26" s="163"/>
      <c r="VBD26" s="163"/>
      <c r="VBE26" s="163"/>
      <c r="VBF26" s="163"/>
      <c r="VBG26" s="163"/>
      <c r="VBH26" s="163"/>
      <c r="VBI26" s="163"/>
      <c r="VBJ26" s="163"/>
      <c r="VBK26" s="163"/>
      <c r="VBL26" s="163"/>
      <c r="VBM26" s="163"/>
      <c r="VBN26" s="163"/>
      <c r="VBO26" s="163"/>
      <c r="VBP26" s="163"/>
      <c r="VBQ26" s="163"/>
      <c r="VBR26" s="163"/>
      <c r="VBS26" s="163"/>
      <c r="VBT26" s="163"/>
      <c r="VBU26" s="163"/>
      <c r="VBV26" s="163"/>
      <c r="VBW26" s="163"/>
      <c r="VBX26" s="163"/>
      <c r="VBY26" s="163"/>
      <c r="VBZ26" s="163"/>
      <c r="VCA26" s="163"/>
      <c r="VCB26" s="163"/>
      <c r="VCC26" s="163"/>
      <c r="VCD26" s="163"/>
      <c r="VCE26" s="163"/>
      <c r="VCF26" s="163"/>
      <c r="VCG26" s="163"/>
      <c r="VCH26" s="163"/>
      <c r="VCI26" s="163"/>
      <c r="VCJ26" s="163"/>
      <c r="VCK26" s="163"/>
      <c r="VCL26" s="163"/>
      <c r="VCM26" s="163"/>
      <c r="VCN26" s="163"/>
      <c r="VCO26" s="163"/>
      <c r="VCP26" s="163"/>
      <c r="VCQ26" s="163"/>
      <c r="VCR26" s="163"/>
      <c r="VCS26" s="163"/>
      <c r="VCT26" s="163"/>
      <c r="VCU26" s="163"/>
      <c r="VCV26" s="163"/>
      <c r="VCW26" s="163"/>
      <c r="VCX26" s="163"/>
      <c r="VCY26" s="163"/>
      <c r="VCZ26" s="163"/>
      <c r="VDA26" s="163"/>
      <c r="VDB26" s="163"/>
      <c r="VDC26" s="163"/>
      <c r="VDD26" s="163"/>
      <c r="VDE26" s="163"/>
      <c r="VDF26" s="163"/>
      <c r="VDG26" s="163"/>
      <c r="VDH26" s="163"/>
      <c r="VDI26" s="163"/>
      <c r="VDJ26" s="163"/>
      <c r="VDK26" s="163"/>
      <c r="VDL26" s="163"/>
      <c r="VDM26" s="163"/>
      <c r="VDN26" s="163"/>
      <c r="VDO26" s="163"/>
      <c r="VDP26" s="163"/>
      <c r="VDQ26" s="163"/>
      <c r="VDR26" s="163"/>
      <c r="VDS26" s="163"/>
      <c r="VDT26" s="163"/>
      <c r="VDU26" s="163"/>
      <c r="VDV26" s="163"/>
      <c r="VDW26" s="163"/>
      <c r="VDX26" s="163"/>
      <c r="VDY26" s="163"/>
      <c r="VDZ26" s="163"/>
      <c r="VEA26" s="163"/>
      <c r="VEB26" s="163"/>
      <c r="VEC26" s="163"/>
      <c r="VED26" s="163"/>
      <c r="VEE26" s="163"/>
      <c r="VEF26" s="163"/>
      <c r="VEG26" s="163"/>
      <c r="VEH26" s="163"/>
      <c r="VEI26" s="163"/>
      <c r="VEJ26" s="163"/>
      <c r="VEK26" s="163"/>
      <c r="VEL26" s="163"/>
      <c r="VEM26" s="163"/>
      <c r="VEN26" s="163"/>
      <c r="VEO26" s="163"/>
      <c r="VEP26" s="163"/>
      <c r="VEQ26" s="163"/>
      <c r="VER26" s="163"/>
      <c r="VES26" s="163"/>
      <c r="VET26" s="163"/>
      <c r="VEU26" s="163"/>
      <c r="VEV26" s="163"/>
      <c r="VEW26" s="163"/>
      <c r="VEX26" s="163"/>
      <c r="VEY26" s="163"/>
      <c r="VEZ26" s="163"/>
      <c r="VFA26" s="163"/>
      <c r="VFB26" s="163"/>
      <c r="VFC26" s="163"/>
      <c r="VFD26" s="163"/>
      <c r="VFE26" s="163"/>
      <c r="VFF26" s="163"/>
      <c r="VFG26" s="163"/>
      <c r="VFH26" s="163"/>
      <c r="VFI26" s="163"/>
      <c r="VFJ26" s="163"/>
      <c r="VFK26" s="163"/>
      <c r="VFL26" s="163"/>
      <c r="VFM26" s="163"/>
      <c r="VFN26" s="163"/>
      <c r="VFO26" s="163"/>
      <c r="VFP26" s="163"/>
      <c r="VFQ26" s="163"/>
      <c r="VFR26" s="163"/>
      <c r="VFS26" s="163"/>
      <c r="VFT26" s="163"/>
      <c r="VFU26" s="163"/>
      <c r="VFV26" s="163"/>
      <c r="VFW26" s="163"/>
      <c r="VFX26" s="163"/>
      <c r="VFY26" s="163"/>
      <c r="VFZ26" s="163"/>
      <c r="VGA26" s="163"/>
      <c r="VGB26" s="163"/>
      <c r="VGC26" s="163"/>
      <c r="VGD26" s="163"/>
      <c r="VGE26" s="163"/>
      <c r="VGF26" s="163"/>
      <c r="VGG26" s="163"/>
      <c r="VGH26" s="163"/>
      <c r="VGI26" s="163"/>
      <c r="VGJ26" s="163"/>
      <c r="VGK26" s="163"/>
      <c r="VGL26" s="163"/>
      <c r="VGM26" s="163"/>
      <c r="VGN26" s="163"/>
      <c r="VGO26" s="163"/>
      <c r="VGP26" s="163"/>
      <c r="VGQ26" s="163"/>
      <c r="VGR26" s="163"/>
      <c r="VGS26" s="163"/>
      <c r="VGT26" s="163"/>
      <c r="VGU26" s="163"/>
      <c r="VGV26" s="163"/>
      <c r="VGW26" s="163"/>
      <c r="VGX26" s="163"/>
      <c r="VGY26" s="163"/>
      <c r="VGZ26" s="163"/>
      <c r="VHA26" s="163"/>
      <c r="VHB26" s="163"/>
      <c r="VHC26" s="163"/>
      <c r="VHD26" s="163"/>
      <c r="VHE26" s="163"/>
      <c r="VHF26" s="163"/>
      <c r="VHG26" s="163"/>
      <c r="VHH26" s="163"/>
      <c r="VHI26" s="163"/>
      <c r="VHJ26" s="163"/>
      <c r="VHK26" s="163"/>
      <c r="VHL26" s="163"/>
      <c r="VHM26" s="163"/>
      <c r="VHN26" s="163"/>
      <c r="VHO26" s="163"/>
      <c r="VHP26" s="163"/>
      <c r="VHQ26" s="163"/>
      <c r="VHR26" s="163"/>
      <c r="VHS26" s="163"/>
      <c r="VHT26" s="163"/>
      <c r="VHU26" s="163"/>
      <c r="VHV26" s="163"/>
      <c r="VHW26" s="163"/>
      <c r="VHX26" s="163"/>
      <c r="VHY26" s="163"/>
      <c r="VHZ26" s="163"/>
      <c r="VIA26" s="163"/>
      <c r="VIB26" s="163"/>
      <c r="VIC26" s="163"/>
      <c r="VID26" s="163"/>
      <c r="VIE26" s="163"/>
      <c r="VIF26" s="163"/>
      <c r="VIG26" s="163"/>
      <c r="VIH26" s="163"/>
      <c r="VII26" s="163"/>
      <c r="VIJ26" s="163"/>
      <c r="VIK26" s="163"/>
      <c r="VIL26" s="163"/>
      <c r="VIM26" s="163"/>
      <c r="VIN26" s="163"/>
      <c r="VIO26" s="163"/>
      <c r="VIP26" s="163"/>
      <c r="VIQ26" s="163"/>
      <c r="VIR26" s="163"/>
      <c r="VIS26" s="163"/>
      <c r="VIT26" s="163"/>
      <c r="VIU26" s="163"/>
      <c r="VIV26" s="163"/>
      <c r="VIW26" s="163"/>
      <c r="VIX26" s="163"/>
      <c r="VIY26" s="163"/>
      <c r="VIZ26" s="163"/>
      <c r="VJA26" s="163"/>
      <c r="VJB26" s="163"/>
      <c r="VJC26" s="163"/>
      <c r="VJD26" s="163"/>
      <c r="VJE26" s="163"/>
      <c r="VJF26" s="163"/>
      <c r="VJG26" s="163"/>
      <c r="VJH26" s="163"/>
      <c r="VJI26" s="163"/>
      <c r="VJJ26" s="163"/>
      <c r="VJK26" s="163"/>
      <c r="VJL26" s="163"/>
      <c r="VJM26" s="163"/>
      <c r="VJN26" s="163"/>
      <c r="VJO26" s="163"/>
      <c r="VJP26" s="163"/>
      <c r="VJQ26" s="163"/>
      <c r="VJR26" s="163"/>
      <c r="VJS26" s="163"/>
      <c r="VJT26" s="163"/>
      <c r="VJU26" s="163"/>
      <c r="VJV26" s="163"/>
      <c r="VJW26" s="163"/>
      <c r="VJX26" s="163"/>
      <c r="VJY26" s="163"/>
      <c r="VJZ26" s="163"/>
      <c r="VKA26" s="163"/>
      <c r="VKB26" s="163"/>
      <c r="VKC26" s="163"/>
      <c r="VKD26" s="163"/>
      <c r="VKE26" s="163"/>
      <c r="VKF26" s="163"/>
      <c r="VKG26" s="163"/>
      <c r="VKH26" s="163"/>
      <c r="VKI26" s="163"/>
      <c r="VKJ26" s="163"/>
      <c r="VKK26" s="163"/>
      <c r="VKL26" s="163"/>
      <c r="VKM26" s="163"/>
      <c r="VKN26" s="163"/>
      <c r="VKO26" s="163"/>
      <c r="VKP26" s="163"/>
      <c r="VKQ26" s="163"/>
      <c r="VKR26" s="163"/>
      <c r="VKS26" s="163"/>
      <c r="VKT26" s="163"/>
      <c r="VKU26" s="163"/>
      <c r="VKV26" s="163"/>
      <c r="VKW26" s="163"/>
      <c r="VKX26" s="163"/>
      <c r="VKY26" s="163"/>
      <c r="VKZ26" s="163"/>
      <c r="VLA26" s="163"/>
      <c r="VLB26" s="163"/>
      <c r="VLC26" s="163"/>
      <c r="VLD26" s="163"/>
      <c r="VLE26" s="163"/>
      <c r="VLF26" s="163"/>
      <c r="VLG26" s="163"/>
      <c r="VLH26" s="163"/>
      <c r="VLI26" s="163"/>
      <c r="VLJ26" s="163"/>
      <c r="VLK26" s="163"/>
      <c r="VLL26" s="163"/>
      <c r="VLM26" s="163"/>
      <c r="VLN26" s="163"/>
      <c r="VLO26" s="163"/>
      <c r="VLP26" s="163"/>
      <c r="VLQ26" s="163"/>
      <c r="VLR26" s="163"/>
      <c r="VLS26" s="163"/>
      <c r="VLT26" s="163"/>
      <c r="VLU26" s="163"/>
      <c r="VLV26" s="163"/>
      <c r="VLW26" s="163"/>
      <c r="VLX26" s="163"/>
      <c r="VLY26" s="163"/>
      <c r="VLZ26" s="163"/>
      <c r="VMA26" s="163"/>
      <c r="VMB26" s="163"/>
      <c r="VMC26" s="163"/>
      <c r="VMD26" s="163"/>
      <c r="VME26" s="163"/>
      <c r="VMF26" s="163"/>
      <c r="VMG26" s="163"/>
      <c r="VMH26" s="163"/>
      <c r="VMI26" s="163"/>
      <c r="VMJ26" s="163"/>
      <c r="VMK26" s="163"/>
      <c r="VML26" s="163"/>
      <c r="VMM26" s="163"/>
      <c r="VMN26" s="163"/>
      <c r="VMO26" s="163"/>
      <c r="VMP26" s="163"/>
      <c r="VMQ26" s="163"/>
      <c r="VMR26" s="163"/>
      <c r="VMS26" s="163"/>
      <c r="VMT26" s="163"/>
      <c r="VMU26" s="163"/>
      <c r="VMV26" s="163"/>
      <c r="VMW26" s="163"/>
      <c r="VMX26" s="163"/>
      <c r="VMY26" s="163"/>
      <c r="VMZ26" s="163"/>
      <c r="VNA26" s="163"/>
      <c r="VNB26" s="163"/>
      <c r="VNC26" s="163"/>
      <c r="VND26" s="163"/>
      <c r="VNE26" s="163"/>
      <c r="VNF26" s="163"/>
      <c r="VNG26" s="163"/>
      <c r="VNH26" s="163"/>
      <c r="VNI26" s="163"/>
      <c r="VNJ26" s="163"/>
      <c r="VNK26" s="163"/>
      <c r="VNL26" s="163"/>
      <c r="VNM26" s="163"/>
      <c r="VNN26" s="163"/>
      <c r="VNO26" s="163"/>
      <c r="VNP26" s="163"/>
      <c r="VNQ26" s="163"/>
      <c r="VNR26" s="163"/>
      <c r="VNS26" s="163"/>
      <c r="VNT26" s="163"/>
      <c r="VNU26" s="163"/>
      <c r="VNV26" s="163"/>
      <c r="VNW26" s="163"/>
      <c r="VNX26" s="163"/>
      <c r="VNY26" s="163"/>
      <c r="VNZ26" s="163"/>
      <c r="VOA26" s="163"/>
      <c r="VOB26" s="163"/>
      <c r="VOC26" s="163"/>
      <c r="VOD26" s="163"/>
      <c r="VOE26" s="163"/>
      <c r="VOF26" s="163"/>
      <c r="VOG26" s="163"/>
      <c r="VOH26" s="163"/>
      <c r="VOI26" s="163"/>
      <c r="VOJ26" s="163"/>
      <c r="VOK26" s="163"/>
      <c r="VOL26" s="163"/>
      <c r="VOM26" s="163"/>
      <c r="VON26" s="163"/>
      <c r="VOO26" s="163"/>
      <c r="VOP26" s="163"/>
      <c r="VOQ26" s="163"/>
      <c r="VOR26" s="163"/>
      <c r="VOS26" s="163"/>
      <c r="VOT26" s="163"/>
      <c r="VOU26" s="163"/>
      <c r="VOV26" s="163"/>
      <c r="VOW26" s="163"/>
      <c r="VOX26" s="163"/>
      <c r="VOY26" s="163"/>
      <c r="VOZ26" s="163"/>
      <c r="VPA26" s="163"/>
      <c r="VPB26" s="163"/>
      <c r="VPC26" s="163"/>
      <c r="VPD26" s="163"/>
      <c r="VPE26" s="163"/>
      <c r="VPF26" s="163"/>
      <c r="VPG26" s="163"/>
      <c r="VPH26" s="163"/>
      <c r="VPI26" s="163"/>
      <c r="VPJ26" s="163"/>
      <c r="VPK26" s="163"/>
      <c r="VPL26" s="163"/>
      <c r="VPM26" s="163"/>
      <c r="VPN26" s="163"/>
      <c r="VPO26" s="163"/>
      <c r="VPP26" s="163"/>
      <c r="VPQ26" s="163"/>
      <c r="VPR26" s="163"/>
      <c r="VPS26" s="163"/>
      <c r="VPT26" s="163"/>
      <c r="VPU26" s="163"/>
      <c r="VPV26" s="163"/>
      <c r="VPW26" s="163"/>
      <c r="VPX26" s="163"/>
      <c r="VPY26" s="163"/>
      <c r="VPZ26" s="163"/>
      <c r="VQA26" s="163"/>
      <c r="VQB26" s="163"/>
      <c r="VQC26" s="163"/>
      <c r="VQD26" s="163"/>
      <c r="VQE26" s="163"/>
      <c r="VQF26" s="163"/>
      <c r="VQG26" s="163"/>
      <c r="VQH26" s="163"/>
      <c r="VQI26" s="163"/>
      <c r="VQJ26" s="163"/>
      <c r="VQK26" s="163"/>
      <c r="VQL26" s="163"/>
      <c r="VQM26" s="163"/>
      <c r="VQN26" s="163"/>
      <c r="VQO26" s="163"/>
      <c r="VQP26" s="163"/>
      <c r="VQQ26" s="163"/>
      <c r="VQR26" s="163"/>
      <c r="VQS26" s="163"/>
      <c r="VQT26" s="163"/>
      <c r="VQU26" s="163"/>
      <c r="VQV26" s="163"/>
      <c r="VQW26" s="163"/>
      <c r="VQX26" s="163"/>
      <c r="VQY26" s="163"/>
      <c r="VQZ26" s="163"/>
      <c r="VRA26" s="163"/>
      <c r="VRB26" s="163"/>
      <c r="VRC26" s="163"/>
      <c r="VRD26" s="163"/>
      <c r="VRE26" s="163"/>
      <c r="VRF26" s="163"/>
      <c r="VRG26" s="163"/>
      <c r="VRH26" s="163"/>
      <c r="VRI26" s="163"/>
      <c r="VRJ26" s="163"/>
      <c r="VRK26" s="163"/>
      <c r="VRL26" s="163"/>
      <c r="VRM26" s="163"/>
      <c r="VRN26" s="163"/>
      <c r="VRO26" s="163"/>
      <c r="VRP26" s="163"/>
      <c r="VRQ26" s="163"/>
      <c r="VRR26" s="163"/>
      <c r="VRS26" s="163"/>
      <c r="VRT26" s="163"/>
      <c r="VRU26" s="163"/>
      <c r="VRV26" s="163"/>
      <c r="VRW26" s="163"/>
      <c r="VRX26" s="163"/>
      <c r="VRY26" s="163"/>
      <c r="VRZ26" s="163"/>
      <c r="VSA26" s="163"/>
      <c r="VSB26" s="163"/>
      <c r="VSC26" s="163"/>
      <c r="VSD26" s="163"/>
      <c r="VSE26" s="163"/>
      <c r="VSF26" s="163"/>
      <c r="VSG26" s="163"/>
      <c r="VSH26" s="163"/>
      <c r="VSI26" s="163"/>
      <c r="VSJ26" s="163"/>
      <c r="VSK26" s="163"/>
      <c r="VSL26" s="163"/>
      <c r="VSM26" s="163"/>
      <c r="VSN26" s="163"/>
      <c r="VSO26" s="163"/>
      <c r="VSP26" s="163"/>
      <c r="VSQ26" s="163"/>
      <c r="VSR26" s="163"/>
      <c r="VSS26" s="163"/>
      <c r="VST26" s="163"/>
      <c r="VSU26" s="163"/>
      <c r="VSV26" s="163"/>
      <c r="VSW26" s="163"/>
      <c r="VSX26" s="163"/>
      <c r="VSY26" s="163"/>
      <c r="VSZ26" s="163"/>
      <c r="VTA26" s="163"/>
      <c r="VTB26" s="163"/>
      <c r="VTC26" s="163"/>
      <c r="VTD26" s="163"/>
      <c r="VTE26" s="163"/>
      <c r="VTF26" s="163"/>
      <c r="VTG26" s="163"/>
      <c r="VTH26" s="163"/>
      <c r="VTI26" s="163"/>
      <c r="VTJ26" s="163"/>
      <c r="VTK26" s="163"/>
      <c r="VTL26" s="163"/>
      <c r="VTM26" s="163"/>
      <c r="VTN26" s="163"/>
      <c r="VTO26" s="163"/>
      <c r="VTP26" s="163"/>
      <c r="VTQ26" s="163"/>
      <c r="VTR26" s="163"/>
      <c r="VTS26" s="163"/>
      <c r="VTT26" s="163"/>
      <c r="VTU26" s="163"/>
      <c r="VTV26" s="163"/>
      <c r="VTW26" s="163"/>
      <c r="VTX26" s="163"/>
      <c r="VTY26" s="163"/>
      <c r="VTZ26" s="163"/>
      <c r="VUA26" s="163"/>
      <c r="VUB26" s="163"/>
      <c r="VUC26" s="163"/>
      <c r="VUD26" s="163"/>
      <c r="VUE26" s="163"/>
      <c r="VUF26" s="163"/>
      <c r="VUG26" s="163"/>
      <c r="VUH26" s="163"/>
      <c r="VUI26" s="163"/>
      <c r="VUJ26" s="163"/>
      <c r="VUK26" s="163"/>
      <c r="VUL26" s="163"/>
      <c r="VUM26" s="163"/>
      <c r="VUN26" s="163"/>
      <c r="VUO26" s="163"/>
      <c r="VUP26" s="163"/>
      <c r="VUQ26" s="163"/>
      <c r="VUR26" s="163"/>
      <c r="VUS26" s="163"/>
      <c r="VUT26" s="163"/>
      <c r="VUU26" s="163"/>
      <c r="VUV26" s="163"/>
      <c r="VUW26" s="163"/>
      <c r="VUX26" s="163"/>
      <c r="VUY26" s="163"/>
      <c r="VUZ26" s="163"/>
      <c r="VVA26" s="163"/>
      <c r="VVB26" s="163"/>
      <c r="VVC26" s="163"/>
      <c r="VVD26" s="163"/>
      <c r="VVE26" s="163"/>
      <c r="VVF26" s="163"/>
      <c r="VVG26" s="163"/>
      <c r="VVH26" s="163"/>
      <c r="VVI26" s="163"/>
      <c r="VVJ26" s="163"/>
      <c r="VVK26" s="163"/>
      <c r="VVL26" s="163"/>
      <c r="VVM26" s="163"/>
      <c r="VVN26" s="163"/>
      <c r="VVO26" s="163"/>
      <c r="VVP26" s="163"/>
      <c r="VVQ26" s="163"/>
      <c r="VVR26" s="163"/>
      <c r="VVS26" s="163"/>
      <c r="VVT26" s="163"/>
      <c r="VVU26" s="163"/>
      <c r="VVV26" s="163"/>
      <c r="VVW26" s="163"/>
      <c r="VVX26" s="163"/>
      <c r="VVY26" s="163"/>
      <c r="VVZ26" s="163"/>
      <c r="VWA26" s="163"/>
      <c r="VWB26" s="163"/>
      <c r="VWC26" s="163"/>
      <c r="VWD26" s="163"/>
      <c r="VWE26" s="163"/>
      <c r="VWF26" s="163"/>
      <c r="VWG26" s="163"/>
      <c r="VWH26" s="163"/>
      <c r="VWI26" s="163"/>
      <c r="VWJ26" s="163"/>
      <c r="VWK26" s="163"/>
      <c r="VWL26" s="163"/>
      <c r="VWM26" s="163"/>
      <c r="VWN26" s="163"/>
      <c r="VWO26" s="163"/>
      <c r="VWP26" s="163"/>
      <c r="VWQ26" s="163"/>
      <c r="VWR26" s="163"/>
      <c r="VWS26" s="163"/>
      <c r="VWT26" s="163"/>
      <c r="VWU26" s="163"/>
      <c r="VWV26" s="163"/>
      <c r="VWW26" s="163"/>
      <c r="VWX26" s="163"/>
      <c r="VWY26" s="163"/>
      <c r="VWZ26" s="163"/>
      <c r="VXA26" s="163"/>
      <c r="VXB26" s="163"/>
      <c r="VXC26" s="163"/>
      <c r="VXD26" s="163"/>
      <c r="VXE26" s="163"/>
      <c r="VXF26" s="163"/>
      <c r="VXG26" s="163"/>
      <c r="VXH26" s="163"/>
      <c r="VXI26" s="163"/>
      <c r="VXJ26" s="163"/>
      <c r="VXK26" s="163"/>
      <c r="VXL26" s="163"/>
      <c r="VXM26" s="163"/>
      <c r="VXN26" s="163"/>
      <c r="VXO26" s="163"/>
      <c r="VXP26" s="163"/>
      <c r="VXQ26" s="163"/>
      <c r="VXR26" s="163"/>
      <c r="VXS26" s="163"/>
      <c r="VXT26" s="163"/>
      <c r="VXU26" s="163"/>
      <c r="VXV26" s="163"/>
      <c r="VXW26" s="163"/>
      <c r="VXX26" s="163"/>
      <c r="VXY26" s="163"/>
      <c r="VXZ26" s="163"/>
      <c r="VYA26" s="163"/>
      <c r="VYB26" s="163"/>
      <c r="VYC26" s="163"/>
      <c r="VYD26" s="163"/>
      <c r="VYE26" s="163"/>
      <c r="VYF26" s="163"/>
      <c r="VYG26" s="163"/>
      <c r="VYH26" s="163"/>
      <c r="VYI26" s="163"/>
      <c r="VYJ26" s="163"/>
      <c r="VYK26" s="163"/>
      <c r="VYL26" s="163"/>
      <c r="VYM26" s="163"/>
      <c r="VYN26" s="163"/>
      <c r="VYO26" s="163"/>
      <c r="VYP26" s="163"/>
      <c r="VYQ26" s="163"/>
      <c r="VYR26" s="163"/>
      <c r="VYS26" s="163"/>
      <c r="VYT26" s="163"/>
      <c r="VYU26" s="163"/>
      <c r="VYV26" s="163"/>
      <c r="VYW26" s="163"/>
      <c r="VYX26" s="163"/>
      <c r="VYY26" s="163"/>
      <c r="VYZ26" s="163"/>
      <c r="VZA26" s="163"/>
      <c r="VZB26" s="163"/>
      <c r="VZC26" s="163"/>
      <c r="VZD26" s="163"/>
      <c r="VZE26" s="163"/>
      <c r="VZF26" s="163"/>
      <c r="VZG26" s="163"/>
      <c r="VZH26" s="163"/>
      <c r="VZI26" s="163"/>
      <c r="VZJ26" s="163"/>
      <c r="VZK26" s="163"/>
      <c r="VZL26" s="163"/>
      <c r="VZM26" s="163"/>
      <c r="VZN26" s="163"/>
      <c r="VZO26" s="163"/>
      <c r="VZP26" s="163"/>
      <c r="VZQ26" s="163"/>
      <c r="VZR26" s="163"/>
      <c r="VZS26" s="163"/>
      <c r="VZT26" s="163"/>
      <c r="VZU26" s="163"/>
      <c r="VZV26" s="163"/>
      <c r="VZW26" s="163"/>
      <c r="VZX26" s="163"/>
      <c r="VZY26" s="163"/>
      <c r="VZZ26" s="163"/>
      <c r="WAA26" s="163"/>
      <c r="WAB26" s="163"/>
      <c r="WAC26" s="163"/>
      <c r="WAD26" s="163"/>
      <c r="WAE26" s="163"/>
      <c r="WAF26" s="163"/>
      <c r="WAG26" s="163"/>
      <c r="WAH26" s="163"/>
      <c r="WAI26" s="163"/>
      <c r="WAJ26" s="163"/>
      <c r="WAK26" s="163"/>
      <c r="WAL26" s="163"/>
      <c r="WAM26" s="163"/>
      <c r="WAN26" s="163"/>
      <c r="WAO26" s="163"/>
      <c r="WAP26" s="163"/>
      <c r="WAQ26" s="163"/>
      <c r="WAR26" s="163"/>
      <c r="WAS26" s="163"/>
      <c r="WAT26" s="163"/>
      <c r="WAU26" s="163"/>
      <c r="WAV26" s="163"/>
      <c r="WAW26" s="163"/>
      <c r="WAX26" s="163"/>
      <c r="WAY26" s="163"/>
      <c r="WAZ26" s="163"/>
      <c r="WBA26" s="163"/>
      <c r="WBB26" s="163"/>
      <c r="WBC26" s="163"/>
      <c r="WBD26" s="163"/>
      <c r="WBE26" s="163"/>
      <c r="WBF26" s="163"/>
      <c r="WBG26" s="163"/>
      <c r="WBH26" s="163"/>
      <c r="WBI26" s="163"/>
      <c r="WBJ26" s="163"/>
      <c r="WBK26" s="163"/>
      <c r="WBL26" s="163"/>
      <c r="WBM26" s="163"/>
      <c r="WBN26" s="163"/>
      <c r="WBO26" s="163"/>
      <c r="WBP26" s="163"/>
      <c r="WBQ26" s="163"/>
      <c r="WBR26" s="163"/>
      <c r="WBS26" s="163"/>
      <c r="WBT26" s="163"/>
      <c r="WBU26" s="163"/>
      <c r="WBV26" s="163"/>
      <c r="WBW26" s="163"/>
      <c r="WBX26" s="163"/>
      <c r="WBY26" s="163"/>
      <c r="WBZ26" s="163"/>
      <c r="WCA26" s="163"/>
      <c r="WCB26" s="163"/>
      <c r="WCC26" s="163"/>
      <c r="WCD26" s="163"/>
      <c r="WCE26" s="163"/>
      <c r="WCF26" s="163"/>
      <c r="WCG26" s="163"/>
      <c r="WCH26" s="163"/>
      <c r="WCI26" s="163"/>
      <c r="WCJ26" s="163"/>
      <c r="WCK26" s="163"/>
      <c r="WCL26" s="163"/>
      <c r="WCM26" s="163"/>
      <c r="WCN26" s="163"/>
      <c r="WCO26" s="163"/>
      <c r="WCP26" s="163"/>
      <c r="WCQ26" s="163"/>
      <c r="WCR26" s="163"/>
      <c r="WCS26" s="163"/>
      <c r="WCT26" s="163"/>
      <c r="WCU26" s="163"/>
      <c r="WCV26" s="163"/>
      <c r="WCW26" s="163"/>
      <c r="WCX26" s="163"/>
      <c r="WCY26" s="163"/>
      <c r="WCZ26" s="163"/>
      <c r="WDA26" s="163"/>
      <c r="WDB26" s="163"/>
      <c r="WDC26" s="163"/>
      <c r="WDD26" s="163"/>
      <c r="WDE26" s="163"/>
      <c r="WDF26" s="163"/>
      <c r="WDG26" s="163"/>
      <c r="WDH26" s="163"/>
      <c r="WDI26" s="163"/>
      <c r="WDJ26" s="163"/>
      <c r="WDK26" s="163"/>
      <c r="WDL26" s="163"/>
      <c r="WDM26" s="163"/>
      <c r="WDN26" s="163"/>
      <c r="WDO26" s="163"/>
      <c r="WDP26" s="163"/>
      <c r="WDQ26" s="163"/>
      <c r="WDR26" s="163"/>
      <c r="WDS26" s="163"/>
      <c r="WDT26" s="163"/>
      <c r="WDU26" s="163"/>
      <c r="WDV26" s="163"/>
      <c r="WDW26" s="163"/>
      <c r="WDX26" s="163"/>
      <c r="WDY26" s="163"/>
      <c r="WDZ26" s="163"/>
      <c r="WEA26" s="163"/>
      <c r="WEB26" s="163"/>
      <c r="WEC26" s="163"/>
      <c r="WED26" s="163"/>
      <c r="WEE26" s="163"/>
      <c r="WEF26" s="163"/>
      <c r="WEG26" s="163"/>
      <c r="WEH26" s="163"/>
      <c r="WEI26" s="163"/>
      <c r="WEJ26" s="163"/>
      <c r="WEK26" s="163"/>
      <c r="WEL26" s="163"/>
      <c r="WEM26" s="163"/>
      <c r="WEN26" s="163"/>
      <c r="WEO26" s="163"/>
      <c r="WEP26" s="163"/>
      <c r="WEQ26" s="163"/>
      <c r="WER26" s="163"/>
      <c r="WES26" s="163"/>
      <c r="WET26" s="163"/>
      <c r="WEU26" s="163"/>
      <c r="WEV26" s="163"/>
      <c r="WEW26" s="163"/>
      <c r="WEX26" s="163"/>
      <c r="WEY26" s="163"/>
      <c r="WEZ26" s="163"/>
      <c r="WFA26" s="163"/>
      <c r="WFB26" s="163"/>
      <c r="WFC26" s="163"/>
      <c r="WFD26" s="163"/>
      <c r="WFE26" s="163"/>
      <c r="WFF26" s="163"/>
      <c r="WFG26" s="163"/>
      <c r="WFH26" s="163"/>
      <c r="WFI26" s="163"/>
      <c r="WFJ26" s="163"/>
      <c r="WFK26" s="163"/>
      <c r="WFL26" s="163"/>
      <c r="WFM26" s="163"/>
      <c r="WFN26" s="163"/>
      <c r="WFO26" s="163"/>
      <c r="WFP26" s="163"/>
      <c r="WFQ26" s="163"/>
      <c r="WFR26" s="163"/>
      <c r="WFS26" s="163"/>
      <c r="WFT26" s="163"/>
      <c r="WFU26" s="163"/>
      <c r="WFV26" s="163"/>
      <c r="WFW26" s="163"/>
      <c r="WFX26" s="163"/>
      <c r="WFY26" s="163"/>
      <c r="WFZ26" s="163"/>
      <c r="WGA26" s="163"/>
      <c r="WGB26" s="163"/>
      <c r="WGC26" s="163"/>
      <c r="WGD26" s="163"/>
      <c r="WGE26" s="163"/>
      <c r="WGF26" s="163"/>
      <c r="WGG26" s="163"/>
      <c r="WGH26" s="163"/>
      <c r="WGI26" s="163"/>
      <c r="WGJ26" s="163"/>
      <c r="WGK26" s="163"/>
      <c r="WGL26" s="163"/>
      <c r="WGM26" s="163"/>
      <c r="WGN26" s="163"/>
      <c r="WGO26" s="163"/>
      <c r="WGP26" s="163"/>
      <c r="WGQ26" s="163"/>
      <c r="WGR26" s="163"/>
      <c r="WGS26" s="163"/>
      <c r="WGT26" s="163"/>
      <c r="WGU26" s="163"/>
      <c r="WGV26" s="163"/>
      <c r="WGW26" s="163"/>
      <c r="WGX26" s="163"/>
      <c r="WGY26" s="163"/>
      <c r="WGZ26" s="163"/>
      <c r="WHA26" s="163"/>
      <c r="WHB26" s="163"/>
      <c r="WHC26" s="163"/>
      <c r="WHD26" s="163"/>
      <c r="WHE26" s="163"/>
      <c r="WHF26" s="163"/>
      <c r="WHG26" s="163"/>
      <c r="WHH26" s="163"/>
      <c r="WHI26" s="163"/>
      <c r="WHJ26" s="163"/>
      <c r="WHK26" s="163"/>
      <c r="WHL26" s="163"/>
      <c r="WHM26" s="163"/>
      <c r="WHN26" s="163"/>
      <c r="WHO26" s="163"/>
      <c r="WHP26" s="163"/>
      <c r="WHQ26" s="163"/>
      <c r="WHR26" s="163"/>
      <c r="WHS26" s="163"/>
      <c r="WHT26" s="163"/>
      <c r="WHU26" s="163"/>
      <c r="WHV26" s="163"/>
      <c r="WHW26" s="163"/>
      <c r="WHX26" s="163"/>
      <c r="WHY26" s="163"/>
      <c r="WHZ26" s="163"/>
      <c r="WIA26" s="163"/>
      <c r="WIB26" s="163"/>
      <c r="WIC26" s="163"/>
      <c r="WID26" s="163"/>
      <c r="WIE26" s="163"/>
      <c r="WIF26" s="163"/>
      <c r="WIG26" s="163"/>
      <c r="WIH26" s="163"/>
      <c r="WII26" s="163"/>
      <c r="WIJ26" s="163"/>
      <c r="WIK26" s="163"/>
      <c r="WIL26" s="163"/>
      <c r="WIM26" s="163"/>
      <c r="WIN26" s="163"/>
      <c r="WIO26" s="163"/>
      <c r="WIP26" s="163"/>
      <c r="WIQ26" s="163"/>
      <c r="WIR26" s="163"/>
      <c r="WIS26" s="163"/>
      <c r="WIT26" s="163"/>
      <c r="WIU26" s="163"/>
      <c r="WIV26" s="163"/>
      <c r="WIW26" s="163"/>
      <c r="WIX26" s="163"/>
      <c r="WIY26" s="163"/>
      <c r="WIZ26" s="163"/>
      <c r="WJA26" s="163"/>
      <c r="WJB26" s="163"/>
      <c r="WJC26" s="163"/>
      <c r="WJD26" s="163"/>
      <c r="WJE26" s="163"/>
      <c r="WJF26" s="163"/>
      <c r="WJG26" s="163"/>
      <c r="WJH26" s="163"/>
      <c r="WJI26" s="163"/>
      <c r="WJJ26" s="163"/>
      <c r="WJK26" s="163"/>
      <c r="WJL26" s="163"/>
      <c r="WJM26" s="163"/>
      <c r="WJN26" s="163"/>
      <c r="WJO26" s="163"/>
      <c r="WJP26" s="163"/>
      <c r="WJQ26" s="163"/>
      <c r="WJR26" s="163"/>
      <c r="WJS26" s="163"/>
      <c r="WJT26" s="163"/>
      <c r="WJU26" s="163"/>
      <c r="WJV26" s="163"/>
      <c r="WJW26" s="163"/>
      <c r="WJX26" s="163"/>
      <c r="WJY26" s="163"/>
      <c r="WJZ26" s="163"/>
      <c r="WKA26" s="163"/>
      <c r="WKB26" s="163"/>
      <c r="WKC26" s="163"/>
      <c r="WKD26" s="163"/>
      <c r="WKE26" s="163"/>
      <c r="WKF26" s="163"/>
      <c r="WKG26" s="163"/>
      <c r="WKH26" s="163"/>
      <c r="WKI26" s="163"/>
      <c r="WKJ26" s="163"/>
      <c r="WKK26" s="163"/>
      <c r="WKL26" s="163"/>
      <c r="WKM26" s="163"/>
      <c r="WKN26" s="163"/>
      <c r="WKO26" s="163"/>
      <c r="WKP26" s="163"/>
      <c r="WKQ26" s="163"/>
      <c r="WKR26" s="163"/>
      <c r="WKS26" s="163"/>
      <c r="WKT26" s="163"/>
      <c r="WKU26" s="163"/>
      <c r="WKV26" s="163"/>
      <c r="WKW26" s="163"/>
      <c r="WKX26" s="163"/>
      <c r="WKY26" s="163"/>
      <c r="WKZ26" s="163"/>
      <c r="WLA26" s="163"/>
      <c r="WLB26" s="163"/>
      <c r="WLC26" s="163"/>
      <c r="WLD26" s="163"/>
      <c r="WLE26" s="163"/>
      <c r="WLF26" s="163"/>
      <c r="WLG26" s="163"/>
      <c r="WLH26" s="163"/>
      <c r="WLI26" s="163"/>
      <c r="WLJ26" s="163"/>
      <c r="WLK26" s="163"/>
      <c r="WLL26" s="163"/>
      <c r="WLM26" s="163"/>
      <c r="WLN26" s="163"/>
      <c r="WLO26" s="163"/>
      <c r="WLP26" s="163"/>
      <c r="WLQ26" s="163"/>
      <c r="WLR26" s="163"/>
      <c r="WLS26" s="163"/>
      <c r="WLT26" s="163"/>
      <c r="WLU26" s="163"/>
      <c r="WLV26" s="163"/>
      <c r="WLW26" s="163"/>
      <c r="WLX26" s="163"/>
      <c r="WLY26" s="163"/>
      <c r="WLZ26" s="163"/>
      <c r="WMA26" s="163"/>
      <c r="WMB26" s="163"/>
      <c r="WMC26" s="163"/>
      <c r="WMD26" s="163"/>
      <c r="WME26" s="163"/>
      <c r="WMF26" s="163"/>
      <c r="WMG26" s="163"/>
      <c r="WMH26" s="163"/>
      <c r="WMI26" s="163"/>
      <c r="WMJ26" s="163"/>
      <c r="WMK26" s="163"/>
      <c r="WML26" s="163"/>
      <c r="WMM26" s="163"/>
      <c r="WMN26" s="163"/>
      <c r="WMO26" s="163"/>
      <c r="WMP26" s="163"/>
      <c r="WMQ26" s="163"/>
      <c r="WMR26" s="163"/>
      <c r="WMS26" s="163"/>
      <c r="WMT26" s="163"/>
      <c r="WMU26" s="163"/>
      <c r="WMV26" s="163"/>
      <c r="WMW26" s="163"/>
      <c r="WMX26" s="163"/>
      <c r="WMY26" s="163"/>
      <c r="WMZ26" s="163"/>
      <c r="WNA26" s="163"/>
      <c r="WNB26" s="163"/>
      <c r="WNC26" s="163"/>
      <c r="WND26" s="163"/>
      <c r="WNE26" s="163"/>
      <c r="WNF26" s="163"/>
      <c r="WNG26" s="163"/>
      <c r="WNH26" s="163"/>
      <c r="WNI26" s="163"/>
      <c r="WNJ26" s="163"/>
      <c r="WNK26" s="163"/>
      <c r="WNL26" s="163"/>
      <c r="WNM26" s="163"/>
      <c r="WNN26" s="163"/>
      <c r="WNO26" s="163"/>
      <c r="WNP26" s="163"/>
      <c r="WNQ26" s="163"/>
      <c r="WNR26" s="163"/>
      <c r="WNS26" s="163"/>
      <c r="WNT26" s="163"/>
      <c r="WNU26" s="163"/>
      <c r="WNV26" s="163"/>
      <c r="WNW26" s="163"/>
      <c r="WNX26" s="163"/>
      <c r="WNY26" s="163"/>
      <c r="WNZ26" s="163"/>
      <c r="WOA26" s="163"/>
      <c r="WOB26" s="163"/>
      <c r="WOC26" s="163"/>
      <c r="WOD26" s="163"/>
      <c r="WOE26" s="163"/>
      <c r="WOF26" s="163"/>
      <c r="WOG26" s="163"/>
      <c r="WOH26" s="163"/>
      <c r="WOI26" s="163"/>
      <c r="WOJ26" s="163"/>
      <c r="WOK26" s="163"/>
      <c r="WOL26" s="163"/>
      <c r="WOM26" s="163"/>
      <c r="WON26" s="163"/>
      <c r="WOO26" s="163"/>
      <c r="WOP26" s="163"/>
      <c r="WOQ26" s="163"/>
      <c r="WOR26" s="163"/>
      <c r="WOS26" s="163"/>
      <c r="WOT26" s="163"/>
      <c r="WOU26" s="163"/>
      <c r="WOV26" s="163"/>
      <c r="WOW26" s="163"/>
      <c r="WOX26" s="163"/>
      <c r="WOY26" s="163"/>
      <c r="WOZ26" s="163"/>
      <c r="WPA26" s="163"/>
      <c r="WPB26" s="163"/>
      <c r="WPC26" s="163"/>
      <c r="WPD26" s="163"/>
      <c r="WPE26" s="163"/>
      <c r="WPF26" s="163"/>
      <c r="WPG26" s="163"/>
      <c r="WPH26" s="163"/>
      <c r="WPI26" s="163"/>
      <c r="WPJ26" s="163"/>
      <c r="WPK26" s="163"/>
      <c r="WPL26" s="163"/>
      <c r="WPM26" s="163"/>
      <c r="WPN26" s="163"/>
      <c r="WPO26" s="163"/>
      <c r="WPP26" s="163"/>
      <c r="WPQ26" s="163"/>
      <c r="WPR26" s="163"/>
      <c r="WPS26" s="163"/>
      <c r="WPT26" s="163"/>
      <c r="WPU26" s="163"/>
      <c r="WPV26" s="163"/>
      <c r="WPW26" s="163"/>
      <c r="WPX26" s="163"/>
      <c r="WPY26" s="163"/>
      <c r="WPZ26" s="163"/>
      <c r="WQA26" s="163"/>
      <c r="WQB26" s="163"/>
      <c r="WQC26" s="163"/>
      <c r="WQD26" s="163"/>
      <c r="WQE26" s="163"/>
      <c r="WQF26" s="163"/>
      <c r="WQG26" s="163"/>
      <c r="WQH26" s="163"/>
      <c r="WQI26" s="163"/>
      <c r="WQJ26" s="163"/>
      <c r="WQK26" s="163"/>
      <c r="WQL26" s="163"/>
      <c r="WQM26" s="163"/>
      <c r="WQN26" s="163"/>
      <c r="WQO26" s="163"/>
      <c r="WQP26" s="163"/>
      <c r="WQQ26" s="163"/>
      <c r="WQR26" s="163"/>
      <c r="WQS26" s="163"/>
      <c r="WQT26" s="163"/>
      <c r="WQU26" s="163"/>
      <c r="WQV26" s="163"/>
      <c r="WQW26" s="163"/>
      <c r="WQX26" s="163"/>
      <c r="WQY26" s="163"/>
      <c r="WQZ26" s="163"/>
      <c r="WRA26" s="163"/>
      <c r="WRB26" s="163"/>
      <c r="WRC26" s="163"/>
      <c r="WRD26" s="163"/>
      <c r="WRE26" s="163"/>
      <c r="WRF26" s="163"/>
      <c r="WRG26" s="163"/>
      <c r="WRH26" s="163"/>
      <c r="WRI26" s="163"/>
      <c r="WRJ26" s="163"/>
      <c r="WRK26" s="163"/>
      <c r="WRL26" s="163"/>
      <c r="WRM26" s="163"/>
      <c r="WRN26" s="163"/>
      <c r="WRO26" s="163"/>
      <c r="WRP26" s="163"/>
      <c r="WRQ26" s="163"/>
      <c r="WRR26" s="163"/>
      <c r="WRS26" s="163"/>
      <c r="WRT26" s="163"/>
      <c r="WRU26" s="163"/>
      <c r="WRV26" s="163"/>
      <c r="WRW26" s="163"/>
      <c r="WRX26" s="163"/>
      <c r="WRY26" s="163"/>
      <c r="WRZ26" s="163"/>
      <c r="WSA26" s="163"/>
      <c r="WSB26" s="163"/>
      <c r="WSC26" s="163"/>
      <c r="WSD26" s="163"/>
      <c r="WSE26" s="163"/>
      <c r="WSF26" s="163"/>
      <c r="WSG26" s="163"/>
      <c r="WSH26" s="163"/>
      <c r="WSI26" s="163"/>
      <c r="WSJ26" s="163"/>
      <c r="WSK26" s="163"/>
      <c r="WSL26" s="163"/>
      <c r="WSM26" s="163"/>
      <c r="WSN26" s="163"/>
      <c r="WSO26" s="163"/>
      <c r="WSP26" s="163"/>
      <c r="WSQ26" s="163"/>
      <c r="WSR26" s="163"/>
      <c r="WSS26" s="163"/>
      <c r="WST26" s="163"/>
      <c r="WSU26" s="163"/>
      <c r="WSV26" s="163"/>
      <c r="WSW26" s="163"/>
      <c r="WSX26" s="163"/>
      <c r="WSY26" s="163"/>
      <c r="WSZ26" s="163"/>
      <c r="WTA26" s="163"/>
      <c r="WTB26" s="163"/>
      <c r="WTC26" s="163"/>
      <c r="WTD26" s="163"/>
      <c r="WTE26" s="163"/>
      <c r="WTF26" s="163"/>
      <c r="WTG26" s="163"/>
      <c r="WTH26" s="163"/>
      <c r="WTI26" s="163"/>
      <c r="WTJ26" s="163"/>
      <c r="WTK26" s="163"/>
      <c r="WTL26" s="163"/>
      <c r="WTM26" s="163"/>
      <c r="WTN26" s="163"/>
      <c r="WTO26" s="163"/>
      <c r="WTP26" s="163"/>
      <c r="WTQ26" s="163"/>
      <c r="WTR26" s="163"/>
      <c r="WTS26" s="163"/>
      <c r="WTT26" s="163"/>
      <c r="WTU26" s="163"/>
      <c r="WTV26" s="163"/>
      <c r="WTW26" s="163"/>
      <c r="WTX26" s="163"/>
      <c r="WTY26" s="163"/>
      <c r="WTZ26" s="163"/>
      <c r="WUA26" s="163"/>
      <c r="WUB26" s="163"/>
      <c r="WUC26" s="163"/>
      <c r="WUD26" s="163"/>
      <c r="WUE26" s="163"/>
      <c r="WUF26" s="163"/>
      <c r="WUG26" s="163"/>
      <c r="WUH26" s="163"/>
      <c r="WUI26" s="163"/>
      <c r="WUJ26" s="163"/>
      <c r="WUK26" s="163"/>
      <c r="WUL26" s="163"/>
      <c r="WUM26" s="163"/>
      <c r="WUN26" s="163"/>
      <c r="WUO26" s="163"/>
      <c r="WUP26" s="163"/>
      <c r="WUQ26" s="163"/>
      <c r="WUR26" s="163"/>
      <c r="WUS26" s="163"/>
      <c r="WUT26" s="163"/>
      <c r="WUU26" s="163"/>
      <c r="WUV26" s="163"/>
      <c r="WUW26" s="163"/>
      <c r="WUX26" s="163"/>
      <c r="WUY26" s="163"/>
      <c r="WUZ26" s="163"/>
      <c r="WVA26" s="163"/>
      <c r="WVB26" s="163"/>
      <c r="WVC26" s="163"/>
      <c r="WVD26" s="163"/>
      <c r="WVE26" s="163"/>
      <c r="WVF26" s="163"/>
      <c r="WVG26" s="163"/>
      <c r="WVH26" s="163"/>
      <c r="WVI26" s="163"/>
      <c r="WVJ26" s="163"/>
      <c r="WVK26" s="163"/>
      <c r="WVL26" s="163"/>
      <c r="WVM26" s="163"/>
      <c r="WVN26" s="163"/>
      <c r="WVO26" s="163"/>
      <c r="WVP26" s="163"/>
      <c r="WVQ26" s="163"/>
      <c r="WVR26" s="163"/>
      <c r="WVS26" s="163"/>
      <c r="WVT26" s="163"/>
      <c r="WVU26" s="163"/>
      <c r="WVV26" s="163"/>
      <c r="WVW26" s="163"/>
      <c r="WVX26" s="163"/>
      <c r="WVY26" s="163"/>
      <c r="WVZ26" s="163"/>
      <c r="WWA26" s="163"/>
      <c r="WWB26" s="163"/>
      <c r="WWC26" s="163"/>
      <c r="WWD26" s="163"/>
      <c r="WWE26" s="163"/>
      <c r="WWF26" s="163"/>
      <c r="WWG26" s="163"/>
      <c r="WWH26" s="163"/>
      <c r="WWI26" s="163"/>
      <c r="WWJ26" s="163"/>
      <c r="WWK26" s="163"/>
      <c r="WWL26" s="163"/>
      <c r="WWM26" s="163"/>
      <c r="WWN26" s="163"/>
      <c r="WWO26" s="163"/>
      <c r="WWP26" s="163"/>
      <c r="WWQ26" s="163"/>
      <c r="WWR26" s="163"/>
      <c r="WWS26" s="163"/>
      <c r="WWT26" s="163"/>
      <c r="WWU26" s="163"/>
      <c r="WWV26" s="163"/>
      <c r="WWW26" s="163"/>
      <c r="WWX26" s="163"/>
      <c r="WWY26" s="163"/>
      <c r="WWZ26" s="163"/>
      <c r="WXA26" s="163"/>
      <c r="WXB26" s="163"/>
      <c r="WXC26" s="163"/>
      <c r="WXD26" s="163"/>
      <c r="WXE26" s="163"/>
      <c r="WXF26" s="163"/>
      <c r="WXG26" s="163"/>
      <c r="WXH26" s="163"/>
      <c r="WXI26" s="163"/>
      <c r="WXJ26" s="163"/>
      <c r="WXK26" s="163"/>
      <c r="WXL26" s="163"/>
      <c r="WXM26" s="163"/>
      <c r="WXN26" s="163"/>
      <c r="WXO26" s="163"/>
      <c r="WXP26" s="163"/>
      <c r="WXQ26" s="163"/>
      <c r="WXR26" s="163"/>
      <c r="WXS26" s="163"/>
      <c r="WXT26" s="163"/>
      <c r="WXU26" s="163"/>
      <c r="WXV26" s="163"/>
      <c r="WXW26" s="163"/>
      <c r="WXX26" s="163"/>
      <c r="WXY26" s="163"/>
      <c r="WXZ26" s="163"/>
      <c r="WYA26" s="163"/>
      <c r="WYB26" s="163"/>
      <c r="WYC26" s="163"/>
      <c r="WYD26" s="163"/>
      <c r="WYE26" s="163"/>
      <c r="WYF26" s="163"/>
      <c r="WYG26" s="163"/>
      <c r="WYH26" s="163"/>
      <c r="WYI26" s="163"/>
      <c r="WYJ26" s="163"/>
      <c r="WYK26" s="163"/>
      <c r="WYL26" s="163"/>
      <c r="WYM26" s="163"/>
      <c r="WYN26" s="163"/>
      <c r="WYO26" s="163"/>
      <c r="WYP26" s="163"/>
      <c r="WYQ26" s="163"/>
      <c r="WYR26" s="163"/>
      <c r="WYS26" s="163"/>
      <c r="WYT26" s="163"/>
      <c r="WYU26" s="163"/>
      <c r="WYV26" s="163"/>
      <c r="WYW26" s="163"/>
      <c r="WYX26" s="163"/>
      <c r="WYY26" s="163"/>
      <c r="WYZ26" s="163"/>
      <c r="WZA26" s="163"/>
      <c r="WZB26" s="163"/>
      <c r="WZC26" s="163"/>
      <c r="WZD26" s="163"/>
      <c r="WZE26" s="163"/>
      <c r="WZF26" s="163"/>
      <c r="WZG26" s="163"/>
      <c r="WZH26" s="163"/>
      <c r="WZI26" s="163"/>
      <c r="WZJ26" s="163"/>
      <c r="WZK26" s="163"/>
      <c r="WZL26" s="163"/>
      <c r="WZM26" s="163"/>
      <c r="WZN26" s="163"/>
      <c r="WZO26" s="163"/>
      <c r="WZP26" s="163"/>
      <c r="WZQ26" s="163"/>
      <c r="WZR26" s="163"/>
      <c r="WZS26" s="163"/>
      <c r="WZT26" s="163"/>
      <c r="WZU26" s="163"/>
      <c r="WZV26" s="163"/>
      <c r="WZW26" s="163"/>
      <c r="WZX26" s="163"/>
      <c r="WZY26" s="163"/>
      <c r="WZZ26" s="163"/>
      <c r="XAA26" s="163"/>
      <c r="XAB26" s="163"/>
      <c r="XAC26" s="163"/>
      <c r="XAD26" s="163"/>
      <c r="XAE26" s="163"/>
      <c r="XAF26" s="163"/>
      <c r="XAG26" s="163"/>
      <c r="XAH26" s="163"/>
      <c r="XAI26" s="163"/>
      <c r="XAJ26" s="163"/>
      <c r="XAK26" s="163"/>
      <c r="XAL26" s="163"/>
      <c r="XAM26" s="163"/>
      <c r="XAN26" s="163"/>
      <c r="XAO26" s="163"/>
      <c r="XAP26" s="163"/>
      <c r="XAQ26" s="163"/>
      <c r="XAR26" s="163"/>
      <c r="XAS26" s="163"/>
      <c r="XAT26" s="163"/>
      <c r="XAU26" s="163"/>
      <c r="XAV26" s="163"/>
      <c r="XAW26" s="163"/>
      <c r="XAX26" s="163"/>
      <c r="XAY26" s="163"/>
      <c r="XAZ26" s="163"/>
      <c r="XBA26" s="163"/>
      <c r="XBB26" s="163"/>
      <c r="XBC26" s="163"/>
      <c r="XBD26" s="163"/>
      <c r="XBE26" s="163"/>
      <c r="XBF26" s="163"/>
      <c r="XBG26" s="163"/>
      <c r="XBH26" s="163"/>
      <c r="XBI26" s="163"/>
      <c r="XBJ26" s="163"/>
      <c r="XBK26" s="163"/>
      <c r="XBL26" s="163"/>
      <c r="XBM26" s="163"/>
      <c r="XBN26" s="163"/>
      <c r="XBO26" s="163"/>
      <c r="XBP26" s="163"/>
      <c r="XBQ26" s="163"/>
      <c r="XBR26" s="163"/>
      <c r="XBS26" s="163"/>
      <c r="XBT26" s="163"/>
      <c r="XBU26" s="163"/>
      <c r="XBV26" s="163"/>
      <c r="XBW26" s="163"/>
      <c r="XBX26" s="163"/>
      <c r="XBY26" s="163"/>
      <c r="XBZ26" s="163"/>
      <c r="XCA26" s="163"/>
      <c r="XCB26" s="163"/>
      <c r="XCC26" s="163"/>
      <c r="XCD26" s="163"/>
      <c r="XCE26" s="163"/>
      <c r="XCF26" s="163"/>
      <c r="XCG26" s="163"/>
      <c r="XCH26" s="163"/>
      <c r="XCI26" s="163"/>
      <c r="XCJ26" s="163"/>
      <c r="XCK26" s="163"/>
      <c r="XCL26" s="163"/>
      <c r="XCM26" s="163"/>
      <c r="XCN26" s="163"/>
      <c r="XCO26" s="163"/>
      <c r="XCP26" s="163"/>
      <c r="XCQ26" s="163"/>
      <c r="XCR26" s="163"/>
      <c r="XCS26" s="163"/>
      <c r="XCT26" s="163"/>
      <c r="XCU26" s="163"/>
      <c r="XCV26" s="163"/>
      <c r="XCW26" s="163"/>
      <c r="XCX26" s="163"/>
      <c r="XCY26" s="163"/>
      <c r="XCZ26" s="163"/>
      <c r="XDA26" s="163"/>
      <c r="XDB26" s="163"/>
      <c r="XDC26" s="163"/>
      <c r="XDD26" s="163"/>
      <c r="XDE26" s="163"/>
      <c r="XDF26" s="163"/>
      <c r="XDG26" s="163"/>
      <c r="XDH26" s="163"/>
      <c r="XDI26" s="163"/>
      <c r="XDJ26" s="163"/>
      <c r="XDK26" s="163"/>
      <c r="XDL26" s="163"/>
      <c r="XDM26" s="163"/>
      <c r="XDN26" s="163"/>
      <c r="XDO26" s="163"/>
      <c r="XDP26" s="163"/>
      <c r="XDQ26" s="163"/>
      <c r="XDR26" s="163"/>
      <c r="XDS26" s="163"/>
      <c r="XDT26" s="163"/>
      <c r="XDU26" s="163"/>
      <c r="XDV26" s="163"/>
      <c r="XDW26" s="163"/>
      <c r="XDX26" s="163"/>
      <c r="XDY26" s="163"/>
      <c r="XDZ26" s="163"/>
      <c r="XEA26" s="163"/>
      <c r="XEB26" s="163"/>
      <c r="XEC26" s="163"/>
      <c r="XED26" s="163"/>
      <c r="XEE26" s="163"/>
      <c r="XEF26" s="163"/>
      <c r="XEG26" s="163"/>
      <c r="XEH26" s="163"/>
      <c r="XEI26" s="163"/>
      <c r="XEJ26" s="163"/>
      <c r="XEK26" s="163"/>
      <c r="XEL26" s="163"/>
      <c r="XEM26" s="163"/>
      <c r="XEN26" s="163"/>
      <c r="XEO26" s="163"/>
      <c r="XEP26" s="163"/>
      <c r="XEQ26" s="163"/>
      <c r="XER26" s="163"/>
      <c r="XES26" s="163"/>
      <c r="XET26" s="163"/>
      <c r="XEU26" s="163"/>
    </row>
  </sheetData>
  <mergeCells count="3">
    <mergeCell ref="A2:F2"/>
    <mergeCell ref="A3:F3"/>
    <mergeCell ref="A26:G26"/>
  </mergeCells>
  <printOptions horizontalCentered="1"/>
  <pageMargins left="0.707638888888889" right="0.707638888888889" top="0.751388888888889" bottom="0.751388888888889" header="0.310416666666667" footer="0.310416666666667"/>
  <pageSetup paperSize="9" scale="97" fitToHeight="0"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pageSetUpPr fitToPage="1"/>
  </sheetPr>
  <dimension ref="A1:K17"/>
  <sheetViews>
    <sheetView workbookViewId="0">
      <selection activeCell="A1" sqref="A1:B1"/>
    </sheetView>
  </sheetViews>
  <sheetFormatPr defaultColWidth="9" defaultRowHeight="13.5"/>
  <cols>
    <col min="1" max="1" width="55.8833333333333" style="43" customWidth="1"/>
    <col min="2" max="2" width="21" style="120" customWidth="1"/>
    <col min="3" max="3" width="9" style="43"/>
    <col min="4" max="4" width="11.6666666666667" style="43"/>
    <col min="5" max="5" width="9" style="43"/>
    <col min="6" max="6" width="1.66666666666667" style="43" hidden="1" customWidth="1"/>
    <col min="7" max="7" width="0.108333333333333" style="43" customWidth="1"/>
    <col min="8" max="16384" width="9" style="43"/>
  </cols>
  <sheetData>
    <row r="1" ht="16.95" customHeight="1" spans="1:2">
      <c r="A1" s="121" t="s">
        <v>2077</v>
      </c>
      <c r="B1" s="121"/>
    </row>
    <row r="2" ht="70.2" customHeight="1" spans="1:2">
      <c r="A2" s="122" t="s">
        <v>2078</v>
      </c>
      <c r="B2" s="123"/>
    </row>
    <row r="3" ht="19.5" customHeight="1" spans="1:2">
      <c r="A3" s="124" t="s">
        <v>126</v>
      </c>
      <c r="B3" s="124"/>
    </row>
    <row r="4" ht="40.5" customHeight="1" spans="1:2">
      <c r="A4" s="125" t="s">
        <v>619</v>
      </c>
      <c r="B4" s="126" t="s">
        <v>505</v>
      </c>
    </row>
    <row r="5" ht="30" customHeight="1" spans="1:11">
      <c r="A5" s="127" t="s">
        <v>2079</v>
      </c>
      <c r="B5" s="128">
        <f>B6+B10+B13</f>
        <v>7213</v>
      </c>
      <c r="K5" s="25"/>
    </row>
    <row r="6" ht="30" customHeight="1" spans="1:2">
      <c r="A6" s="129" t="s">
        <v>2080</v>
      </c>
      <c r="B6" s="130">
        <v>13</v>
      </c>
    </row>
    <row r="7" ht="30" customHeight="1" spans="1:2">
      <c r="A7" s="131" t="s">
        <v>2081</v>
      </c>
      <c r="B7" s="119">
        <v>13</v>
      </c>
    </row>
    <row r="8" ht="30" customHeight="1" spans="1:2">
      <c r="A8" s="131" t="s">
        <v>2082</v>
      </c>
      <c r="B8" s="119"/>
    </row>
    <row r="9" ht="30" customHeight="1" spans="1:2">
      <c r="A9" s="131" t="s">
        <v>2083</v>
      </c>
      <c r="B9" s="119"/>
    </row>
    <row r="10" ht="30" customHeight="1" spans="1:2">
      <c r="A10" s="129" t="s">
        <v>2084</v>
      </c>
      <c r="B10" s="130"/>
    </row>
    <row r="11" ht="30" customHeight="1" spans="1:2">
      <c r="A11" s="131" t="s">
        <v>2085</v>
      </c>
      <c r="B11" s="119"/>
    </row>
    <row r="12" ht="30" customHeight="1" spans="1:2">
      <c r="A12" s="131" t="s">
        <v>2086</v>
      </c>
      <c r="B12" s="119"/>
    </row>
    <row r="13" ht="30" customHeight="1" spans="1:2">
      <c r="A13" s="129" t="s">
        <v>2087</v>
      </c>
      <c r="B13" s="130">
        <f>SUM(B14:B17)</f>
        <v>7200</v>
      </c>
    </row>
    <row r="14" ht="30" customHeight="1" spans="1:2">
      <c r="A14" s="131" t="s">
        <v>676</v>
      </c>
      <c r="B14" s="119"/>
    </row>
    <row r="15" ht="30" customHeight="1" spans="1:2">
      <c r="A15" s="131" t="s">
        <v>2088</v>
      </c>
      <c r="B15" s="119"/>
    </row>
    <row r="16" ht="30" customHeight="1" spans="1:2">
      <c r="A16" s="131" t="s">
        <v>2089</v>
      </c>
      <c r="B16" s="119"/>
    </row>
    <row r="17" ht="30" customHeight="1" spans="1:2">
      <c r="A17" s="132" t="s">
        <v>2090</v>
      </c>
      <c r="B17" s="133">
        <v>7200</v>
      </c>
    </row>
  </sheetData>
  <mergeCells count="3">
    <mergeCell ref="A1:B1"/>
    <mergeCell ref="A2:B2"/>
    <mergeCell ref="A3:B3"/>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J16"/>
  <sheetViews>
    <sheetView workbookViewId="0">
      <selection activeCell="B18" sqref="B18"/>
    </sheetView>
  </sheetViews>
  <sheetFormatPr defaultColWidth="9" defaultRowHeight="14.25"/>
  <cols>
    <col min="1" max="1" width="56.775" style="71" customWidth="1"/>
    <col min="2" max="2" width="21" style="71" customWidth="1"/>
    <col min="3" max="4" width="9" style="71"/>
    <col min="5" max="5" width="1.66666666666667" style="71" hidden="1" customWidth="1"/>
    <col min="6" max="6" width="0.108333333333333" style="71" customWidth="1"/>
    <col min="7" max="16384" width="9" style="71"/>
  </cols>
  <sheetData>
    <row r="1" s="99" customFormat="1" ht="21.9" customHeight="1" spans="1:2">
      <c r="A1" s="100" t="s">
        <v>2091</v>
      </c>
      <c r="B1" s="101"/>
    </row>
    <row r="2" ht="35.1" customHeight="1" spans="1:2">
      <c r="A2" s="77" t="s">
        <v>2092</v>
      </c>
      <c r="B2" s="77"/>
    </row>
    <row r="3" ht="20.1" customHeight="1" spans="1:2">
      <c r="A3" s="102"/>
      <c r="B3" s="116" t="s">
        <v>126</v>
      </c>
    </row>
    <row r="4" ht="15.75" customHeight="1" spans="1:2">
      <c r="A4" s="104" t="s">
        <v>289</v>
      </c>
      <c r="B4" s="81" t="s">
        <v>559</v>
      </c>
    </row>
    <row r="5" ht="15.75" customHeight="1" spans="1:10">
      <c r="A5" s="106"/>
      <c r="B5" s="117"/>
      <c r="J5" s="73"/>
    </row>
    <row r="6" ht="30" customHeight="1" spans="1:2">
      <c r="A6" s="118" t="s">
        <v>290</v>
      </c>
      <c r="B6" s="119"/>
    </row>
    <row r="7" ht="30" customHeight="1" spans="1:2">
      <c r="A7" s="118" t="s">
        <v>488</v>
      </c>
      <c r="B7" s="119">
        <v>83483</v>
      </c>
    </row>
    <row r="8" ht="30" customHeight="1" spans="1:2">
      <c r="A8" s="118" t="s">
        <v>2093</v>
      </c>
      <c r="B8" s="119">
        <v>69430</v>
      </c>
    </row>
    <row r="9" ht="30" customHeight="1" spans="1:2">
      <c r="A9" s="118" t="s">
        <v>2094</v>
      </c>
      <c r="B9" s="119"/>
    </row>
    <row r="10" ht="30" customHeight="1" spans="1:2">
      <c r="A10" s="118" t="s">
        <v>491</v>
      </c>
      <c r="B10" s="119"/>
    </row>
    <row r="11" ht="30" customHeight="1" spans="1:2">
      <c r="A11" s="118" t="s">
        <v>492</v>
      </c>
      <c r="B11" s="119">
        <v>4382</v>
      </c>
    </row>
    <row r="12" ht="30" customHeight="1" spans="1:2">
      <c r="A12" s="118" t="s">
        <v>2095</v>
      </c>
      <c r="B12" s="119">
        <v>5437</v>
      </c>
    </row>
    <row r="13" ht="30" customHeight="1" spans="1:2">
      <c r="A13" s="108" t="s">
        <v>2096</v>
      </c>
      <c r="B13" s="119"/>
    </row>
    <row r="14" ht="36" customHeight="1" spans="1:2">
      <c r="A14" s="110" t="s">
        <v>2097</v>
      </c>
      <c r="B14" s="111">
        <f>SUM(B6:B13)</f>
        <v>162732</v>
      </c>
    </row>
    <row r="15" ht="27" customHeight="1" spans="1:2">
      <c r="A15" s="97" t="s">
        <v>299</v>
      </c>
      <c r="B15" s="97"/>
    </row>
    <row r="16" ht="35" customHeight="1" spans="1:2">
      <c r="A16" s="98" t="s">
        <v>300</v>
      </c>
      <c r="B16" s="98"/>
    </row>
  </sheetData>
  <mergeCells count="6">
    <mergeCell ref="A1:B1"/>
    <mergeCell ref="A2:B2"/>
    <mergeCell ref="A15:B15"/>
    <mergeCell ref="A16:B16"/>
    <mergeCell ref="A4:A5"/>
    <mergeCell ref="B4:B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J50"/>
  <sheetViews>
    <sheetView topLeftCell="A38" workbookViewId="0">
      <selection activeCell="A49" sqref="$A49:$XFD50"/>
    </sheetView>
  </sheetViews>
  <sheetFormatPr defaultColWidth="9" defaultRowHeight="14.25"/>
  <cols>
    <col min="1" max="1" width="71.125" style="114" customWidth="1"/>
    <col min="2" max="2" width="25.6666666666667" style="71" customWidth="1"/>
    <col min="3" max="3" width="16.1083333333333" style="71" customWidth="1"/>
    <col min="4" max="4" width="9" style="71"/>
    <col min="5" max="5" width="1.66666666666667" style="71" hidden="1" customWidth="1"/>
    <col min="6" max="6" width="0.108333333333333" style="71" customWidth="1"/>
    <col min="7" max="16384" width="9" style="71"/>
  </cols>
  <sheetData>
    <row r="1" s="99" customFormat="1" ht="21.9" customHeight="1" spans="1:2">
      <c r="A1" s="100" t="s">
        <v>2098</v>
      </c>
      <c r="B1" s="100"/>
    </row>
    <row r="2" ht="28.05" customHeight="1" spans="1:2">
      <c r="A2" s="77" t="s">
        <v>2099</v>
      </c>
      <c r="B2" s="77"/>
    </row>
    <row r="3" ht="16.05" customHeight="1" spans="1:2">
      <c r="A3" s="115"/>
      <c r="B3" s="103" t="s">
        <v>126</v>
      </c>
    </row>
    <row r="4" ht="12" customHeight="1" spans="1:2">
      <c r="A4" s="80" t="s">
        <v>303</v>
      </c>
      <c r="B4" s="81" t="s">
        <v>559</v>
      </c>
    </row>
    <row r="5" ht="12" customHeight="1" spans="1:10">
      <c r="A5" s="82"/>
      <c r="B5" s="83"/>
      <c r="J5" s="73"/>
    </row>
    <row r="6" ht="24" customHeight="1" spans="1:2">
      <c r="A6" s="84" t="s">
        <v>306</v>
      </c>
      <c r="B6" s="85"/>
    </row>
    <row r="7" ht="24" customHeight="1" spans="1:2">
      <c r="A7" s="84" t="s">
        <v>2100</v>
      </c>
      <c r="B7" s="86"/>
    </row>
    <row r="8" ht="24" customHeight="1" spans="1:2">
      <c r="A8" s="84" t="s">
        <v>2101</v>
      </c>
      <c r="B8" s="85"/>
    </row>
    <row r="9" ht="24" customHeight="1" spans="1:2">
      <c r="A9" s="84" t="s">
        <v>2102</v>
      </c>
      <c r="B9" s="86"/>
    </row>
    <row r="10" ht="24" customHeight="1" spans="1:2">
      <c r="A10" s="84" t="s">
        <v>2103</v>
      </c>
      <c r="B10" s="86"/>
    </row>
    <row r="11" ht="24" customHeight="1" spans="1:2">
      <c r="A11" s="84" t="s">
        <v>2104</v>
      </c>
      <c r="B11" s="86"/>
    </row>
    <row r="12" ht="24.9" customHeight="1" spans="1:2">
      <c r="A12" s="87" t="s">
        <v>312</v>
      </c>
      <c r="B12" s="88">
        <f>SUM(B13:B17)</f>
        <v>55721</v>
      </c>
    </row>
    <row r="13" ht="24.9" customHeight="1" spans="1:2">
      <c r="A13" s="87" t="s">
        <v>2105</v>
      </c>
      <c r="B13" s="88">
        <v>48394</v>
      </c>
    </row>
    <row r="14" ht="24.9" customHeight="1" spans="1:2">
      <c r="A14" s="87" t="s">
        <v>2106</v>
      </c>
      <c r="B14" s="88">
        <v>7223</v>
      </c>
    </row>
    <row r="15" ht="24.9" customHeight="1" spans="1:2">
      <c r="A15" s="87" t="s">
        <v>2107</v>
      </c>
      <c r="B15" s="88"/>
    </row>
    <row r="16" ht="24.9" customHeight="1" spans="1:2">
      <c r="A16" s="84" t="s">
        <v>2103</v>
      </c>
      <c r="B16" s="88">
        <v>71</v>
      </c>
    </row>
    <row r="17" ht="24.9" customHeight="1" spans="1:2">
      <c r="A17" s="87" t="s">
        <v>2108</v>
      </c>
      <c r="B17" s="88">
        <v>33</v>
      </c>
    </row>
    <row r="18" ht="24.9" customHeight="1" spans="1:2">
      <c r="A18" s="87" t="s">
        <v>318</v>
      </c>
      <c r="B18" s="88">
        <f>B19+B21+B20</f>
        <v>69358</v>
      </c>
    </row>
    <row r="19" ht="24.9" customHeight="1" spans="1:2">
      <c r="A19" s="87" t="s">
        <v>2109</v>
      </c>
      <c r="B19" s="88">
        <v>67765</v>
      </c>
    </row>
    <row r="20" ht="24.9" customHeight="1" spans="1:2">
      <c r="A20" s="84" t="s">
        <v>2110</v>
      </c>
      <c r="B20" s="88">
        <v>393</v>
      </c>
    </row>
    <row r="21" ht="24.9" customHeight="1" spans="1:2">
      <c r="A21" s="87" t="s">
        <v>2111</v>
      </c>
      <c r="B21" s="88">
        <v>1200</v>
      </c>
    </row>
    <row r="22" ht="24" customHeight="1" spans="1:2">
      <c r="A22" s="84" t="s">
        <v>2112</v>
      </c>
      <c r="B22" s="85"/>
    </row>
    <row r="23" ht="24.9" customHeight="1" spans="1:2">
      <c r="A23" s="89" t="s">
        <v>2113</v>
      </c>
      <c r="B23" s="90"/>
    </row>
    <row r="24" ht="24.9" customHeight="1" spans="1:2">
      <c r="A24" s="89" t="s">
        <v>2114</v>
      </c>
      <c r="B24" s="88"/>
    </row>
    <row r="25" ht="24.9" customHeight="1" spans="1:2">
      <c r="A25" s="87" t="s">
        <v>2115</v>
      </c>
      <c r="B25" s="88"/>
    </row>
    <row r="26" ht="24.9" customHeight="1" spans="1:2">
      <c r="A26" s="87" t="s">
        <v>327</v>
      </c>
      <c r="B26" s="88"/>
    </row>
    <row r="27" ht="24.9" customHeight="1" spans="1:2">
      <c r="A27" s="87" t="s">
        <v>2116</v>
      </c>
      <c r="B27" s="88"/>
    </row>
    <row r="28" ht="24.9" customHeight="1" spans="1:2">
      <c r="A28" s="87" t="s">
        <v>2117</v>
      </c>
      <c r="B28" s="88"/>
    </row>
    <row r="29" ht="24.9" customHeight="1" spans="1:2">
      <c r="A29" s="87" t="s">
        <v>2118</v>
      </c>
      <c r="B29" s="88"/>
    </row>
    <row r="30" ht="24.9" customHeight="1" spans="1:2">
      <c r="A30" s="87" t="s">
        <v>331</v>
      </c>
      <c r="B30" s="88">
        <f>B31+B32+B33+B34</f>
        <v>4304</v>
      </c>
    </row>
    <row r="31" ht="24.9" customHeight="1" spans="1:2">
      <c r="A31" s="87" t="s">
        <v>2119</v>
      </c>
      <c r="B31" s="88">
        <v>4271</v>
      </c>
    </row>
    <row r="32" ht="24.9" customHeight="1" spans="1:2">
      <c r="A32" s="87" t="s">
        <v>2120</v>
      </c>
      <c r="B32" s="88"/>
    </row>
    <row r="33" ht="24.9" customHeight="1" spans="1:2">
      <c r="A33" s="87" t="s">
        <v>2121</v>
      </c>
      <c r="B33" s="88">
        <v>31</v>
      </c>
    </row>
    <row r="34" ht="24.9" customHeight="1" spans="1:2">
      <c r="A34" s="87" t="s">
        <v>2122</v>
      </c>
      <c r="B34" s="88">
        <v>2</v>
      </c>
    </row>
    <row r="35" ht="24" customHeight="1" spans="1:2">
      <c r="A35" s="84" t="s">
        <v>2123</v>
      </c>
      <c r="B35" s="85">
        <f>B36+B37+B38+B39+B40+B41+B42+B44+B43</f>
        <v>3565</v>
      </c>
    </row>
    <row r="36" ht="24.9" customHeight="1" spans="1:2">
      <c r="A36" s="89" t="s">
        <v>2124</v>
      </c>
      <c r="B36" s="90">
        <v>1642</v>
      </c>
    </row>
    <row r="37" ht="24.9" customHeight="1" spans="1:2">
      <c r="A37" s="89" t="s">
        <v>2125</v>
      </c>
      <c r="B37" s="88">
        <v>417</v>
      </c>
    </row>
    <row r="38" ht="24" customHeight="1" spans="1:2">
      <c r="A38" s="84" t="s">
        <v>2102</v>
      </c>
      <c r="B38" s="90">
        <v>15</v>
      </c>
    </row>
    <row r="39" ht="24" customHeight="1" spans="1:2">
      <c r="A39" s="84" t="s">
        <v>2126</v>
      </c>
      <c r="B39" s="85"/>
    </row>
    <row r="40" ht="24" customHeight="1" spans="1:2">
      <c r="A40" s="84" t="s">
        <v>2127</v>
      </c>
      <c r="B40" s="86">
        <v>397</v>
      </c>
    </row>
    <row r="41" ht="24" customHeight="1" spans="1:2">
      <c r="A41" s="84" t="s">
        <v>2128</v>
      </c>
      <c r="B41" s="85">
        <v>981</v>
      </c>
    </row>
    <row r="42" ht="24" customHeight="1" spans="1:2">
      <c r="A42" s="84" t="s">
        <v>2129</v>
      </c>
      <c r="B42" s="86">
        <v>42</v>
      </c>
    </row>
    <row r="43" ht="24" customHeight="1" spans="1:2">
      <c r="A43" s="84" t="s">
        <v>2130</v>
      </c>
      <c r="B43" s="86">
        <v>30</v>
      </c>
    </row>
    <row r="44" ht="24" customHeight="1" spans="1:2">
      <c r="A44" s="84" t="s">
        <v>2131</v>
      </c>
      <c r="B44" s="86">
        <v>41</v>
      </c>
    </row>
    <row r="45" ht="24" customHeight="1" spans="1:2">
      <c r="A45" s="84" t="s">
        <v>2132</v>
      </c>
      <c r="B45" s="86"/>
    </row>
    <row r="46" ht="24.9" customHeight="1" spans="1:2">
      <c r="A46" s="91" t="s">
        <v>615</v>
      </c>
      <c r="B46" s="92">
        <f>SUM(B6,B35,B22,B30,B12,B18,B26)</f>
        <v>132948</v>
      </c>
    </row>
    <row r="47" ht="24.9" customHeight="1" spans="1:2">
      <c r="A47" s="93" t="s">
        <v>2133</v>
      </c>
      <c r="B47" s="94">
        <v>29784</v>
      </c>
    </row>
    <row r="48" ht="24" customHeight="1" spans="1:2">
      <c r="A48" s="95" t="s">
        <v>348</v>
      </c>
      <c r="B48" s="96">
        <v>229398</v>
      </c>
    </row>
    <row r="49" ht="24" customHeight="1" spans="1:3">
      <c r="A49" s="97" t="s">
        <v>299</v>
      </c>
      <c r="B49" s="97"/>
      <c r="C49" s="112"/>
    </row>
    <row r="50" ht="24" customHeight="1" spans="1:3">
      <c r="A50" s="98" t="s">
        <v>300</v>
      </c>
      <c r="B50" s="98"/>
      <c r="C50" s="113"/>
    </row>
  </sheetData>
  <mergeCells count="6">
    <mergeCell ref="A1:B1"/>
    <mergeCell ref="A2:B2"/>
    <mergeCell ref="A49:B49"/>
    <mergeCell ref="A50:B50"/>
    <mergeCell ref="A4:A5"/>
    <mergeCell ref="B4:B5"/>
  </mergeCells>
  <printOptions horizontalCentered="1"/>
  <pageMargins left="0.511805555555556" right="0.511805555555556" top="0.554166666666667" bottom="0.554166666666667" header="0.310416666666667" footer="0.310416666666667"/>
  <pageSetup paperSize="9" scale="70"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J16"/>
  <sheetViews>
    <sheetView topLeftCell="A6" workbookViewId="0">
      <selection activeCell="A15" sqref="A15:B16"/>
    </sheetView>
  </sheetViews>
  <sheetFormatPr defaultColWidth="9" defaultRowHeight="14.25"/>
  <cols>
    <col min="1" max="1" width="45" style="71" customWidth="1"/>
    <col min="2" max="2" width="17" style="71" customWidth="1"/>
    <col min="3" max="4" width="9" style="71"/>
    <col min="5" max="5" width="1.66666666666667" style="71" hidden="1" customWidth="1"/>
    <col min="6" max="6" width="0.108333333333333" style="71" customWidth="1"/>
    <col min="7" max="16384" width="9" style="71"/>
  </cols>
  <sheetData>
    <row r="1" s="99" customFormat="1" ht="21.9" customHeight="1" spans="1:2">
      <c r="A1" s="100" t="s">
        <v>2134</v>
      </c>
      <c r="B1" s="101"/>
    </row>
    <row r="2" ht="35.1" customHeight="1" spans="1:2">
      <c r="A2" s="77" t="s">
        <v>2135</v>
      </c>
      <c r="B2" s="77"/>
    </row>
    <row r="3" ht="20.1" customHeight="1" spans="1:2">
      <c r="A3" s="102"/>
      <c r="B3" s="103" t="s">
        <v>126</v>
      </c>
    </row>
    <row r="4" ht="15.75" customHeight="1" spans="1:2">
      <c r="A4" s="104" t="s">
        <v>289</v>
      </c>
      <c r="B4" s="105" t="s">
        <v>505</v>
      </c>
    </row>
    <row r="5" ht="15.75" customHeight="1" spans="1:10">
      <c r="A5" s="106"/>
      <c r="B5" s="107"/>
      <c r="J5" s="73"/>
    </row>
    <row r="6" ht="30" customHeight="1" spans="1:2">
      <c r="A6" s="108" t="s">
        <v>2136</v>
      </c>
      <c r="B6" s="109"/>
    </row>
    <row r="7" ht="30" customHeight="1" spans="1:2">
      <c r="A7" s="108" t="s">
        <v>291</v>
      </c>
      <c r="B7" s="109">
        <v>83483</v>
      </c>
    </row>
    <row r="8" ht="30" customHeight="1" spans="1:2">
      <c r="A8" s="108" t="s">
        <v>292</v>
      </c>
      <c r="B8" s="109">
        <v>69430</v>
      </c>
    </row>
    <row r="9" ht="30" customHeight="1" spans="1:2">
      <c r="A9" s="108" t="s">
        <v>2137</v>
      </c>
      <c r="B9" s="109"/>
    </row>
    <row r="10" ht="30" customHeight="1" spans="1:2">
      <c r="A10" s="108" t="s">
        <v>2138</v>
      </c>
      <c r="B10" s="109"/>
    </row>
    <row r="11" ht="30" customHeight="1" spans="1:2">
      <c r="A11" s="108" t="s">
        <v>295</v>
      </c>
      <c r="B11" s="109">
        <v>4382</v>
      </c>
    </row>
    <row r="12" ht="30" customHeight="1" spans="1:2">
      <c r="A12" s="108" t="s">
        <v>2139</v>
      </c>
      <c r="B12" s="109">
        <v>5437</v>
      </c>
    </row>
    <row r="13" ht="30" customHeight="1" spans="1:2">
      <c r="A13" s="108" t="s">
        <v>2096</v>
      </c>
      <c r="B13" s="109"/>
    </row>
    <row r="14" ht="31.05" customHeight="1" spans="1:2">
      <c r="A14" s="110" t="s">
        <v>2140</v>
      </c>
      <c r="B14" s="111">
        <f>SUM(B6:B13)</f>
        <v>162732</v>
      </c>
    </row>
    <row r="15" ht="26" customHeight="1" spans="1:3">
      <c r="A15" s="97" t="s">
        <v>299</v>
      </c>
      <c r="B15" s="97"/>
      <c r="C15" s="112"/>
    </row>
    <row r="16" ht="33" customHeight="1" spans="1:3">
      <c r="A16" s="98" t="s">
        <v>300</v>
      </c>
      <c r="B16" s="98"/>
      <c r="C16" s="113"/>
    </row>
  </sheetData>
  <mergeCells count="6">
    <mergeCell ref="A1:B1"/>
    <mergeCell ref="A2:B2"/>
    <mergeCell ref="A15:B15"/>
    <mergeCell ref="A16:B16"/>
    <mergeCell ref="A4:A5"/>
    <mergeCell ref="B4:B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pageSetUpPr fitToPage="1"/>
  </sheetPr>
  <dimension ref="A1:E49"/>
  <sheetViews>
    <sheetView workbookViewId="0">
      <selection activeCell="A52" sqref="A52"/>
    </sheetView>
  </sheetViews>
  <sheetFormatPr defaultColWidth="9" defaultRowHeight="15.75" outlineLevelCol="4"/>
  <cols>
    <col min="1" max="1" width="58.4416666666667" style="72" customWidth="1"/>
    <col min="2" max="2" width="17.1083333333333" style="73" customWidth="1"/>
    <col min="3" max="16384" width="9" style="73"/>
  </cols>
  <sheetData>
    <row r="1" s="70" customFormat="1" ht="21.9" customHeight="1" spans="1:2">
      <c r="A1" s="74" t="s">
        <v>2141</v>
      </c>
      <c r="B1" s="75"/>
    </row>
    <row r="2" ht="42" customHeight="1" spans="1:2">
      <c r="A2" s="76" t="s">
        <v>2142</v>
      </c>
      <c r="B2" s="77"/>
    </row>
    <row r="3" ht="20.1" customHeight="1" spans="1:2">
      <c r="A3" s="78"/>
      <c r="B3" s="79" t="s">
        <v>126</v>
      </c>
    </row>
    <row r="4" s="71" customFormat="1" customHeight="1" spans="1:2">
      <c r="A4" s="80" t="s">
        <v>303</v>
      </c>
      <c r="B4" s="81" t="s">
        <v>559</v>
      </c>
    </row>
    <row r="5" s="71" customFormat="1" ht="18" customHeight="1" spans="1:5">
      <c r="A5" s="82"/>
      <c r="B5" s="83"/>
      <c r="E5" s="73"/>
    </row>
    <row r="6" s="71" customFormat="1" ht="24" customHeight="1" spans="1:2">
      <c r="A6" s="84" t="s">
        <v>306</v>
      </c>
      <c r="B6" s="85"/>
    </row>
    <row r="7" s="71" customFormat="1" ht="24" customHeight="1" spans="1:2">
      <c r="A7" s="84" t="s">
        <v>2100</v>
      </c>
      <c r="B7" s="86"/>
    </row>
    <row r="8" s="71" customFormat="1" ht="24" customHeight="1" spans="1:2">
      <c r="A8" s="84" t="s">
        <v>2101</v>
      </c>
      <c r="B8" s="85"/>
    </row>
    <row r="9" s="71" customFormat="1" ht="24" customHeight="1" spans="1:2">
      <c r="A9" s="84" t="s">
        <v>2102</v>
      </c>
      <c r="B9" s="86"/>
    </row>
    <row r="10" s="71" customFormat="1" ht="24" customHeight="1" spans="1:2">
      <c r="A10" s="84" t="s">
        <v>2103</v>
      </c>
      <c r="B10" s="86"/>
    </row>
    <row r="11" s="71" customFormat="1" ht="24" customHeight="1" spans="1:2">
      <c r="A11" s="84" t="s">
        <v>2104</v>
      </c>
      <c r="B11" s="86"/>
    </row>
    <row r="12" s="71" customFormat="1" ht="24.9" customHeight="1" spans="1:2">
      <c r="A12" s="87" t="s">
        <v>312</v>
      </c>
      <c r="B12" s="88">
        <f>SUM(B13:B17)</f>
        <v>55721</v>
      </c>
    </row>
    <row r="13" s="71" customFormat="1" ht="24.9" customHeight="1" spans="1:2">
      <c r="A13" s="87" t="s">
        <v>2105</v>
      </c>
      <c r="B13" s="88">
        <v>48394</v>
      </c>
    </row>
    <row r="14" s="71" customFormat="1" ht="24.9" customHeight="1" spans="1:2">
      <c r="A14" s="87" t="s">
        <v>2106</v>
      </c>
      <c r="B14" s="88">
        <v>7223</v>
      </c>
    </row>
    <row r="15" s="71" customFormat="1" ht="24.9" customHeight="1" spans="1:2">
      <c r="A15" s="87" t="s">
        <v>2107</v>
      </c>
      <c r="B15" s="88"/>
    </row>
    <row r="16" s="71" customFormat="1" ht="24.9" customHeight="1" spans="1:2">
      <c r="A16" s="84" t="s">
        <v>2103</v>
      </c>
      <c r="B16" s="88">
        <v>71</v>
      </c>
    </row>
    <row r="17" s="71" customFormat="1" ht="24.9" customHeight="1" spans="1:2">
      <c r="A17" s="87" t="s">
        <v>2108</v>
      </c>
      <c r="B17" s="88">
        <v>33</v>
      </c>
    </row>
    <row r="18" s="71" customFormat="1" ht="24.9" customHeight="1" spans="1:2">
      <c r="A18" s="87" t="s">
        <v>318</v>
      </c>
      <c r="B18" s="88">
        <f>B19+B21+B20</f>
        <v>69358</v>
      </c>
    </row>
    <row r="19" s="71" customFormat="1" ht="24.9" customHeight="1" spans="1:2">
      <c r="A19" s="87" t="s">
        <v>2109</v>
      </c>
      <c r="B19" s="88">
        <v>67765</v>
      </c>
    </row>
    <row r="20" s="71" customFormat="1" ht="24.9" customHeight="1" spans="1:2">
      <c r="A20" s="84" t="s">
        <v>2110</v>
      </c>
      <c r="B20" s="88">
        <v>393</v>
      </c>
    </row>
    <row r="21" s="71" customFormat="1" ht="24.9" customHeight="1" spans="1:2">
      <c r="A21" s="87" t="s">
        <v>2111</v>
      </c>
      <c r="B21" s="88">
        <v>1200</v>
      </c>
    </row>
    <row r="22" s="71" customFormat="1" ht="24" customHeight="1" spans="1:2">
      <c r="A22" s="84" t="s">
        <v>2112</v>
      </c>
      <c r="B22" s="85"/>
    </row>
    <row r="23" s="71" customFormat="1" ht="24.9" customHeight="1" spans="1:2">
      <c r="A23" s="89" t="s">
        <v>2113</v>
      </c>
      <c r="B23" s="90"/>
    </row>
    <row r="24" s="71" customFormat="1" ht="24.9" customHeight="1" spans="1:2">
      <c r="A24" s="89" t="s">
        <v>2114</v>
      </c>
      <c r="B24" s="88"/>
    </row>
    <row r="25" s="71" customFormat="1" ht="24.9" customHeight="1" spans="1:2">
      <c r="A25" s="87" t="s">
        <v>2115</v>
      </c>
      <c r="B25" s="88"/>
    </row>
    <row r="26" s="71" customFormat="1" ht="24.9" customHeight="1" spans="1:2">
      <c r="A26" s="87" t="s">
        <v>327</v>
      </c>
      <c r="B26" s="88"/>
    </row>
    <row r="27" s="71" customFormat="1" ht="24.9" customHeight="1" spans="1:2">
      <c r="A27" s="87" t="s">
        <v>2116</v>
      </c>
      <c r="B27" s="88"/>
    </row>
    <row r="28" s="71" customFormat="1" ht="24.9" customHeight="1" spans="1:2">
      <c r="A28" s="87" t="s">
        <v>2117</v>
      </c>
      <c r="B28" s="88"/>
    </row>
    <row r="29" s="71" customFormat="1" ht="24.9" customHeight="1" spans="1:2">
      <c r="A29" s="87" t="s">
        <v>2118</v>
      </c>
      <c r="B29" s="88"/>
    </row>
    <row r="30" s="71" customFormat="1" ht="24.9" customHeight="1" spans="1:2">
      <c r="A30" s="87" t="s">
        <v>331</v>
      </c>
      <c r="B30" s="88">
        <f>SUM(B31:B34)</f>
        <v>4304</v>
      </c>
    </row>
    <row r="31" s="71" customFormat="1" ht="24.9" customHeight="1" spans="1:2">
      <c r="A31" s="87" t="s">
        <v>2119</v>
      </c>
      <c r="B31" s="88">
        <v>4271</v>
      </c>
    </row>
    <row r="32" s="71" customFormat="1" ht="24.9" customHeight="1" spans="1:2">
      <c r="A32" s="87" t="s">
        <v>2120</v>
      </c>
      <c r="B32" s="88"/>
    </row>
    <row r="33" s="71" customFormat="1" ht="24.9" customHeight="1" spans="1:2">
      <c r="A33" s="87" t="s">
        <v>2121</v>
      </c>
      <c r="B33" s="88">
        <v>31</v>
      </c>
    </row>
    <row r="34" s="71" customFormat="1" ht="24.9" customHeight="1" spans="1:2">
      <c r="A34" s="87" t="s">
        <v>2122</v>
      </c>
      <c r="B34" s="88">
        <v>2</v>
      </c>
    </row>
    <row r="35" s="71" customFormat="1" ht="24" customHeight="1" spans="1:2">
      <c r="A35" s="84" t="s">
        <v>2123</v>
      </c>
      <c r="B35" s="85">
        <f>SUM(B36:B44)</f>
        <v>3565</v>
      </c>
    </row>
    <row r="36" s="71" customFormat="1" ht="24.9" customHeight="1" spans="1:2">
      <c r="A36" s="89" t="s">
        <v>2124</v>
      </c>
      <c r="B36" s="90">
        <v>1642</v>
      </c>
    </row>
    <row r="37" s="71" customFormat="1" ht="24.9" customHeight="1" spans="1:2">
      <c r="A37" s="89" t="s">
        <v>2125</v>
      </c>
      <c r="B37" s="88">
        <v>417</v>
      </c>
    </row>
    <row r="38" s="71" customFormat="1" ht="24" customHeight="1" spans="1:2">
      <c r="A38" s="84" t="s">
        <v>2102</v>
      </c>
      <c r="B38" s="90">
        <v>15</v>
      </c>
    </row>
    <row r="39" s="71" customFormat="1" ht="24" customHeight="1" spans="1:2">
      <c r="A39" s="84" t="s">
        <v>2126</v>
      </c>
      <c r="B39" s="85"/>
    </row>
    <row r="40" s="71" customFormat="1" ht="24" customHeight="1" spans="1:2">
      <c r="A40" s="84" t="s">
        <v>2127</v>
      </c>
      <c r="B40" s="86">
        <v>397</v>
      </c>
    </row>
    <row r="41" s="71" customFormat="1" ht="24" customHeight="1" spans="1:2">
      <c r="A41" s="84" t="s">
        <v>2128</v>
      </c>
      <c r="B41" s="85">
        <v>981</v>
      </c>
    </row>
    <row r="42" s="71" customFormat="1" ht="24" customHeight="1" spans="1:2">
      <c r="A42" s="84" t="s">
        <v>2129</v>
      </c>
      <c r="B42" s="86">
        <v>42</v>
      </c>
    </row>
    <row r="43" s="71" customFormat="1" ht="24" customHeight="1" spans="1:2">
      <c r="A43" s="84" t="s">
        <v>2130</v>
      </c>
      <c r="B43" s="86">
        <v>30</v>
      </c>
    </row>
    <row r="44" s="71" customFormat="1" ht="24" customHeight="1" spans="1:2">
      <c r="A44" s="84" t="s">
        <v>2131</v>
      </c>
      <c r="B44" s="86">
        <v>41</v>
      </c>
    </row>
    <row r="45" s="71" customFormat="1" ht="24.9" customHeight="1" spans="1:2">
      <c r="A45" s="91" t="s">
        <v>498</v>
      </c>
      <c r="B45" s="92">
        <f>SUM(B6,B35,B22,B30,B12,B18,B26)</f>
        <v>132948</v>
      </c>
    </row>
    <row r="46" s="71" customFormat="1" ht="24.9" customHeight="1" spans="1:2">
      <c r="A46" s="93" t="s">
        <v>2133</v>
      </c>
      <c r="B46" s="94">
        <v>29784</v>
      </c>
    </row>
    <row r="47" s="71" customFormat="1" ht="24.9" customHeight="1" spans="1:2">
      <c r="A47" s="95" t="s">
        <v>348</v>
      </c>
      <c r="B47" s="96">
        <v>229398</v>
      </c>
    </row>
    <row r="48" ht="21" customHeight="1" spans="1:2">
      <c r="A48" s="97" t="s">
        <v>299</v>
      </c>
      <c r="B48" s="97"/>
    </row>
    <row r="49" ht="32" customHeight="1" spans="1:2">
      <c r="A49" s="98" t="s">
        <v>300</v>
      </c>
      <c r="B49" s="98"/>
    </row>
  </sheetData>
  <mergeCells count="6">
    <mergeCell ref="A1:B1"/>
    <mergeCell ref="A2:B2"/>
    <mergeCell ref="A48:B48"/>
    <mergeCell ref="A49:B49"/>
    <mergeCell ref="A4:A5"/>
    <mergeCell ref="B4:B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2:B13"/>
  <sheetViews>
    <sheetView workbookViewId="0">
      <selection activeCell="I31" sqref="I31"/>
    </sheetView>
  </sheetViews>
  <sheetFormatPr defaultColWidth="9" defaultRowHeight="13.5" outlineLevelCol="1"/>
  <sheetData>
    <row r="12" ht="45" customHeight="1"/>
    <row r="13" ht="93" customHeight="1" spans="2:2">
      <c r="B13" s="69" t="s">
        <v>112</v>
      </c>
    </row>
  </sheetData>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45" sqref="F45"/>
    </sheetView>
  </sheetViews>
  <sheetFormatPr defaultColWidth="9" defaultRowHeight="13.5"/>
  <sheetData/>
  <pageMargins left="0.75" right="0.75" top="1" bottom="1" header="0.5" footer="0.5"/>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workbookViewId="0">
      <selection activeCell="A2" sqref="A2:G2"/>
    </sheetView>
  </sheetViews>
  <sheetFormatPr defaultColWidth="9" defaultRowHeight="13.5" outlineLevelRow="6"/>
  <cols>
    <col min="1" max="1" width="16.6666666666667" style="43" customWidth="1"/>
    <col min="2" max="2" width="9.66666666666667" style="43" customWidth="1"/>
    <col min="3" max="3" width="10.2166666666667" style="43" customWidth="1"/>
    <col min="4" max="4" width="11.8833333333333" style="43" customWidth="1"/>
    <col min="5" max="5" width="9.66666666666667" style="43" customWidth="1"/>
    <col min="6" max="6" width="12.775" style="43" customWidth="1"/>
    <col min="7" max="7" width="14.2166666666667" style="43" customWidth="1"/>
    <col min="8" max="8" width="12.775" style="43" customWidth="1"/>
    <col min="9" max="16384" width="9" style="43"/>
  </cols>
  <sheetData>
    <row r="1" ht="29.4" customHeight="1" spans="1:7">
      <c r="A1" s="48" t="s">
        <v>2143</v>
      </c>
      <c r="B1" s="49"/>
      <c r="C1" s="49"/>
      <c r="D1" s="50"/>
      <c r="E1" s="50"/>
      <c r="F1" s="50"/>
      <c r="G1" s="50"/>
    </row>
    <row r="2" ht="37.5" customHeight="1" spans="1:7">
      <c r="A2" s="51" t="s">
        <v>2144</v>
      </c>
      <c r="B2" s="52"/>
      <c r="C2" s="52"/>
      <c r="D2" s="52"/>
      <c r="E2" s="52"/>
      <c r="F2" s="52"/>
      <c r="G2" s="52"/>
    </row>
    <row r="3" ht="25.5" customHeight="1" spans="1:7">
      <c r="A3" s="53"/>
      <c r="B3" s="53"/>
      <c r="C3" s="50"/>
      <c r="D3" s="50"/>
      <c r="E3" s="54"/>
      <c r="F3" s="54"/>
      <c r="G3" s="55" t="s">
        <v>2145</v>
      </c>
    </row>
    <row r="4" ht="33" customHeight="1" spans="1:7">
      <c r="A4" s="56" t="s">
        <v>2146</v>
      </c>
      <c r="B4" s="57" t="s">
        <v>2147</v>
      </c>
      <c r="C4" s="57"/>
      <c r="D4" s="57"/>
      <c r="E4" s="58" t="s">
        <v>2148</v>
      </c>
      <c r="F4" s="59"/>
      <c r="G4" s="59"/>
    </row>
    <row r="5" ht="33" customHeight="1" spans="1:12">
      <c r="A5" s="60"/>
      <c r="B5" s="61" t="s">
        <v>1715</v>
      </c>
      <c r="C5" s="61" t="s">
        <v>2149</v>
      </c>
      <c r="D5" s="61" t="s">
        <v>2150</v>
      </c>
      <c r="E5" s="61" t="s">
        <v>1715</v>
      </c>
      <c r="F5" s="61" t="s">
        <v>2149</v>
      </c>
      <c r="G5" s="62" t="s">
        <v>2150</v>
      </c>
      <c r="L5" s="25"/>
    </row>
    <row r="6" ht="72" customHeight="1" spans="1:7">
      <c r="A6" s="63" t="s">
        <v>2151</v>
      </c>
      <c r="B6" s="64">
        <f>SUM(C6:D6)</f>
        <v>122.43</v>
      </c>
      <c r="C6" s="65">
        <v>47.49</v>
      </c>
      <c r="D6" s="66">
        <v>74.94</v>
      </c>
      <c r="E6" s="64">
        <f>SUM(F6:G6)</f>
        <v>121.61</v>
      </c>
      <c r="F6" s="64">
        <v>47.18</v>
      </c>
      <c r="G6" s="67">
        <v>74.43</v>
      </c>
    </row>
    <row r="7" ht="25.95" customHeight="1" spans="1:7">
      <c r="A7" s="68" t="s">
        <v>2152</v>
      </c>
      <c r="B7" s="68"/>
      <c r="C7" s="68"/>
      <c r="D7" s="68"/>
      <c r="E7" s="68"/>
      <c r="F7" s="68"/>
      <c r="G7" s="68"/>
    </row>
  </sheetData>
  <mergeCells count="7">
    <mergeCell ref="A1:C1"/>
    <mergeCell ref="A2:G2"/>
    <mergeCell ref="E3:F3"/>
    <mergeCell ref="B4:D4"/>
    <mergeCell ref="E4:G4"/>
    <mergeCell ref="A7:G7"/>
    <mergeCell ref="A4:A5"/>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1"/>
  <sheetViews>
    <sheetView workbookViewId="0">
      <selection activeCell="B6" sqref="B6"/>
    </sheetView>
  </sheetViews>
  <sheetFormatPr defaultColWidth="9" defaultRowHeight="13.5" outlineLevelCol="4"/>
  <cols>
    <col min="1" max="1" width="49.8833333333333" style="43" customWidth="1"/>
    <col min="2" max="2" width="31.2166666666667" style="43" customWidth="1"/>
    <col min="3" max="16384" width="9" style="43"/>
  </cols>
  <sheetData>
    <row r="1" ht="21.9" customHeight="1" spans="1:2">
      <c r="A1" s="4" t="s">
        <v>2153</v>
      </c>
      <c r="B1" s="29"/>
    </row>
    <row r="2" ht="35.1" customHeight="1" spans="1:2">
      <c r="A2" s="30" t="s">
        <v>2154</v>
      </c>
      <c r="B2" s="31"/>
    </row>
    <row r="3" ht="20.1" customHeight="1" spans="1:2">
      <c r="A3" s="8"/>
      <c r="B3" s="10" t="s">
        <v>2145</v>
      </c>
    </row>
    <row r="4" ht="50.1" customHeight="1" spans="1:2">
      <c r="A4" s="32" t="s">
        <v>2155</v>
      </c>
      <c r="B4" s="33" t="s">
        <v>414</v>
      </c>
    </row>
    <row r="5" ht="50.1" customHeight="1" spans="1:5">
      <c r="A5" s="44" t="s">
        <v>2156</v>
      </c>
      <c r="B5" s="45">
        <v>46.44</v>
      </c>
      <c r="E5" s="25"/>
    </row>
    <row r="6" ht="50.1" customHeight="1" spans="1:2">
      <c r="A6" s="44" t="s">
        <v>2157</v>
      </c>
      <c r="B6" s="45">
        <v>47.9</v>
      </c>
    </row>
    <row r="7" ht="50.1" customHeight="1" spans="1:2">
      <c r="A7" s="44" t="s">
        <v>2158</v>
      </c>
      <c r="B7" s="45">
        <v>9</v>
      </c>
    </row>
    <row r="8" ht="50.1" customHeight="1" spans="1:2">
      <c r="A8" s="44" t="s">
        <v>2159</v>
      </c>
      <c r="B8" s="45">
        <v>8.26</v>
      </c>
    </row>
    <row r="9" ht="50.1" customHeight="1" spans="1:2">
      <c r="A9" s="44" t="s">
        <v>2160</v>
      </c>
      <c r="B9" s="45">
        <v>47.18</v>
      </c>
    </row>
    <row r="10" ht="50.1" customHeight="1" spans="1:2">
      <c r="A10" s="46" t="s">
        <v>2161</v>
      </c>
      <c r="B10" s="47">
        <v>47.49</v>
      </c>
    </row>
    <row r="11" ht="51" customHeight="1" spans="1:2">
      <c r="A11" s="42" t="s">
        <v>2162</v>
      </c>
      <c r="B11" s="42"/>
    </row>
  </sheetData>
  <mergeCells count="2">
    <mergeCell ref="A2:B2"/>
    <mergeCell ref="A11:B11"/>
  </mergeCells>
  <printOptions horizontalCentered="1"/>
  <pageMargins left="0.707638888888889" right="0.707638888888889" top="0.94375" bottom="0.751388888888889" header="0.94375" footer="0.310416666666667"/>
  <pageSetup paperSize="9" fitToHeight="0"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
  <sheetViews>
    <sheetView topLeftCell="A3" workbookViewId="0">
      <selection activeCell="A1" sqref="A1"/>
    </sheetView>
  </sheetViews>
  <sheetFormatPr defaultColWidth="10" defaultRowHeight="13.5" outlineLevelCol="6"/>
  <cols>
    <col min="1" max="1" width="51.6666666666667" style="28" customWidth="1"/>
    <col min="2" max="2" width="24.8833333333333" style="28" customWidth="1"/>
    <col min="3" max="3" width="9.775" style="28" customWidth="1"/>
    <col min="4" max="16384" width="10" style="28"/>
  </cols>
  <sheetData>
    <row r="1" s="26" customFormat="1" ht="36" customHeight="1" spans="1:2">
      <c r="A1" s="4" t="s">
        <v>2163</v>
      </c>
      <c r="B1" s="29"/>
    </row>
    <row r="2" s="27" customFormat="1" ht="35.1" customHeight="1" spans="1:4">
      <c r="A2" s="30" t="s">
        <v>2164</v>
      </c>
      <c r="B2" s="31"/>
      <c r="C2" s="6"/>
      <c r="D2" s="6"/>
    </row>
    <row r="3" s="9" customFormat="1" ht="20.1" customHeight="1" spans="1:2">
      <c r="A3" s="8"/>
      <c r="B3" s="10" t="s">
        <v>2145</v>
      </c>
    </row>
    <row r="4" ht="50.1" customHeight="1" spans="1:2">
      <c r="A4" s="32" t="s">
        <v>2155</v>
      </c>
      <c r="B4" s="33" t="s">
        <v>414</v>
      </c>
    </row>
    <row r="5" ht="50.1" customHeight="1" spans="1:7">
      <c r="A5" s="34" t="s">
        <v>2165</v>
      </c>
      <c r="B5" s="35">
        <v>69.27</v>
      </c>
      <c r="G5" s="36"/>
    </row>
    <row r="6" ht="50.1" customHeight="1" spans="1:2">
      <c r="A6" s="34" t="s">
        <v>2166</v>
      </c>
      <c r="B6" s="35">
        <v>70.25</v>
      </c>
    </row>
    <row r="7" ht="50.1" customHeight="1" spans="1:3">
      <c r="A7" s="34" t="s">
        <v>2167</v>
      </c>
      <c r="B7" s="35">
        <v>16.14</v>
      </c>
      <c r="C7" s="37"/>
    </row>
    <row r="8" ht="50.1" customHeight="1" spans="1:2">
      <c r="A8" s="34" t="s">
        <v>2168</v>
      </c>
      <c r="B8" s="35">
        <v>10.98</v>
      </c>
    </row>
    <row r="9" ht="50.1" customHeight="1" spans="1:2">
      <c r="A9" s="34" t="s">
        <v>2169</v>
      </c>
      <c r="B9" s="35">
        <v>74.43</v>
      </c>
    </row>
    <row r="10" ht="50.1" customHeight="1" spans="1:2">
      <c r="A10" s="34" t="s">
        <v>2170</v>
      </c>
      <c r="B10" s="35">
        <v>5.16</v>
      </c>
    </row>
    <row r="11" ht="50.1" customHeight="1" spans="1:2">
      <c r="A11" s="38" t="s">
        <v>2171</v>
      </c>
      <c r="B11" s="41">
        <v>0.47</v>
      </c>
    </row>
    <row r="12" ht="50.1" customHeight="1" spans="1:2">
      <c r="A12" s="39" t="s">
        <v>2172</v>
      </c>
      <c r="B12" s="40">
        <v>74.94</v>
      </c>
    </row>
    <row r="13" ht="57" customHeight="1" spans="1:2">
      <c r="A13" s="42" t="s">
        <v>2173</v>
      </c>
      <c r="B13" s="42"/>
    </row>
  </sheetData>
  <mergeCells count="2">
    <mergeCell ref="A2:B2"/>
    <mergeCell ref="A13:B13"/>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
  <sheetViews>
    <sheetView workbookViewId="0">
      <selection activeCell="D25" sqref="D25"/>
    </sheetView>
  </sheetViews>
  <sheetFormatPr defaultColWidth="10" defaultRowHeight="13.5" outlineLevelCol="6"/>
  <cols>
    <col min="1" max="1" width="51.6666666666667" style="28" customWidth="1"/>
    <col min="2" max="2" width="24.8833333333333" style="28" customWidth="1"/>
    <col min="3" max="3" width="9.775" style="28" customWidth="1"/>
    <col min="4" max="16384" width="10" style="28"/>
  </cols>
  <sheetData>
    <row r="1" s="26" customFormat="1" ht="36" customHeight="1" spans="1:2">
      <c r="A1" s="4" t="s">
        <v>2174</v>
      </c>
      <c r="B1" s="29"/>
    </row>
    <row r="2" s="27" customFormat="1" ht="35.1" customHeight="1" spans="1:4">
      <c r="A2" s="30" t="s">
        <v>2175</v>
      </c>
      <c r="B2" s="31"/>
      <c r="C2" s="6"/>
      <c r="D2" s="6"/>
    </row>
    <row r="3" s="9" customFormat="1" ht="20.1" customHeight="1" spans="1:2">
      <c r="A3" s="8"/>
      <c r="B3" s="10" t="s">
        <v>2145</v>
      </c>
    </row>
    <row r="4" ht="50.1" customHeight="1" spans="1:2">
      <c r="A4" s="32" t="s">
        <v>2155</v>
      </c>
      <c r="B4" s="33" t="s">
        <v>2176</v>
      </c>
    </row>
    <row r="5" ht="34.2" customHeight="1" spans="1:7">
      <c r="A5" s="34" t="s">
        <v>2177</v>
      </c>
      <c r="B5" s="35">
        <v>25.14</v>
      </c>
      <c r="G5" s="36"/>
    </row>
    <row r="6" ht="34.2" customHeight="1" spans="1:7">
      <c r="A6" s="34" t="s">
        <v>2178</v>
      </c>
      <c r="B6" s="35">
        <v>9</v>
      </c>
      <c r="G6" s="36"/>
    </row>
    <row r="7" ht="34.2" customHeight="1" spans="1:7">
      <c r="A7" s="34" t="s">
        <v>2179</v>
      </c>
      <c r="B7" s="35">
        <v>8.26</v>
      </c>
      <c r="G7" s="36"/>
    </row>
    <row r="8" ht="34.2" customHeight="1" spans="1:2">
      <c r="A8" s="34" t="s">
        <v>2180</v>
      </c>
      <c r="B8" s="35">
        <v>16.14</v>
      </c>
    </row>
    <row r="9" ht="34.2" customHeight="1" spans="1:3">
      <c r="A9" s="34" t="s">
        <v>2179</v>
      </c>
      <c r="B9" s="35">
        <v>10.98</v>
      </c>
      <c r="C9" s="37"/>
    </row>
    <row r="10" ht="34.2" customHeight="1" spans="1:2">
      <c r="A10" s="38" t="s">
        <v>2181</v>
      </c>
      <c r="B10" s="35">
        <v>19.24</v>
      </c>
    </row>
    <row r="11" ht="34.2" customHeight="1" spans="1:2">
      <c r="A11" s="34" t="s">
        <v>2178</v>
      </c>
      <c r="B11" s="35">
        <v>8.26</v>
      </c>
    </row>
    <row r="12" ht="34.2" customHeight="1" spans="1:2">
      <c r="A12" s="34" t="s">
        <v>2180</v>
      </c>
      <c r="B12" s="35">
        <v>10.98</v>
      </c>
    </row>
    <row r="13" ht="34.2" customHeight="1" spans="1:2">
      <c r="A13" s="38" t="s">
        <v>2182</v>
      </c>
      <c r="B13" s="35">
        <v>3.98667636</v>
      </c>
    </row>
    <row r="14" ht="34.2" customHeight="1" spans="1:2">
      <c r="A14" s="34" t="s">
        <v>2178</v>
      </c>
      <c r="B14" s="35">
        <v>1.64191936</v>
      </c>
    </row>
    <row r="15" ht="34.2" customHeight="1" spans="1:2">
      <c r="A15" s="34" t="s">
        <v>2180</v>
      </c>
      <c r="B15" s="35">
        <v>2.344757</v>
      </c>
    </row>
    <row r="16" ht="34.2" customHeight="1" spans="1:2">
      <c r="A16" s="38" t="s">
        <v>2183</v>
      </c>
      <c r="B16" s="35">
        <v>8.499</v>
      </c>
    </row>
    <row r="17" ht="34.2" customHeight="1" spans="1:2">
      <c r="A17" s="34" t="s">
        <v>2178</v>
      </c>
      <c r="B17" s="35">
        <v>2.049</v>
      </c>
    </row>
    <row r="18" ht="34.2" customHeight="1" spans="1:2">
      <c r="A18" s="34" t="s">
        <v>2179</v>
      </c>
      <c r="B18" s="35">
        <v>1.14</v>
      </c>
    </row>
    <row r="19" ht="34.2" customHeight="1" spans="1:2">
      <c r="A19" s="34" t="s">
        <v>2184</v>
      </c>
      <c r="B19" s="35">
        <v>0.91</v>
      </c>
    </row>
    <row r="20" ht="34.2" customHeight="1" spans="1:2">
      <c r="A20" s="34" t="s">
        <v>2180</v>
      </c>
      <c r="B20" s="35">
        <v>6.45</v>
      </c>
    </row>
    <row r="21" ht="34.2" customHeight="1" spans="1:2">
      <c r="A21" s="34" t="s">
        <v>2179</v>
      </c>
      <c r="B21" s="35">
        <v>6.45</v>
      </c>
    </row>
    <row r="22" ht="34.2" customHeight="1" spans="1:2">
      <c r="A22" s="34" t="s">
        <v>2184</v>
      </c>
      <c r="B22" s="35">
        <v>0</v>
      </c>
    </row>
    <row r="23" ht="34.2" customHeight="1" spans="1:2">
      <c r="A23" s="38" t="s">
        <v>2185</v>
      </c>
      <c r="B23" s="35">
        <f>SUM(B24:B25)</f>
        <v>3.99</v>
      </c>
    </row>
    <row r="24" ht="34.2" customHeight="1" spans="1:2">
      <c r="A24" s="34" t="s">
        <v>2178</v>
      </c>
      <c r="B24" s="35">
        <v>1.52</v>
      </c>
    </row>
    <row r="25" ht="34.2" customHeight="1" spans="1:2">
      <c r="A25" s="39" t="s">
        <v>2186</v>
      </c>
      <c r="B25" s="40">
        <v>2.47</v>
      </c>
    </row>
  </sheetData>
  <mergeCells count="1">
    <mergeCell ref="A2:B2"/>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2"/>
  <sheetViews>
    <sheetView workbookViewId="0">
      <selection activeCell="A1" sqref="A1:B1"/>
    </sheetView>
  </sheetViews>
  <sheetFormatPr defaultColWidth="9" defaultRowHeight="13.5"/>
  <cols>
    <col min="1" max="1" width="46.6666666666667" style="3" customWidth="1"/>
    <col min="2" max="4" width="12.775" style="3" customWidth="1"/>
    <col min="5" max="5" width="9" style="3"/>
    <col min="6" max="6" width="1.66666666666667" style="3" hidden="1" customWidth="1"/>
    <col min="7" max="7" width="0.108333333333333" style="3" customWidth="1"/>
    <col min="8" max="16384" width="9" style="3"/>
  </cols>
  <sheetData>
    <row r="1" s="1" customFormat="1" ht="30" customHeight="1" spans="1:2">
      <c r="A1" s="4" t="s">
        <v>2187</v>
      </c>
      <c r="B1" s="5"/>
    </row>
    <row r="2" s="2" customFormat="1" ht="35.1" customHeight="1" spans="1:4">
      <c r="A2" s="6" t="s">
        <v>2188</v>
      </c>
      <c r="B2" s="7"/>
      <c r="C2" s="7"/>
      <c r="D2" s="7"/>
    </row>
    <row r="3" s="2" customFormat="1" ht="20.1" customHeight="1" spans="1:4">
      <c r="A3" s="8"/>
      <c r="B3" s="9"/>
      <c r="C3" s="9"/>
      <c r="D3" s="10" t="s">
        <v>2145</v>
      </c>
    </row>
    <row r="4" s="2" customFormat="1" ht="52.95" customHeight="1" spans="1:4">
      <c r="A4" s="11" t="s">
        <v>2189</v>
      </c>
      <c r="B4" s="12" t="s">
        <v>2176</v>
      </c>
      <c r="C4" s="12" t="s">
        <v>2190</v>
      </c>
      <c r="D4" s="13" t="s">
        <v>2191</v>
      </c>
    </row>
    <row r="5" s="2" customFormat="1" ht="43.95" customHeight="1" spans="1:11">
      <c r="A5" s="14" t="s">
        <v>2192</v>
      </c>
      <c r="B5" s="15">
        <f>SUM(B6:B7)</f>
        <v>122.43</v>
      </c>
      <c r="C5" s="15">
        <f>SUM(C6:C7)</f>
        <v>122.43</v>
      </c>
      <c r="D5" s="16"/>
      <c r="K5" s="25"/>
    </row>
    <row r="6" s="2" customFormat="1" ht="43.95" customHeight="1" spans="1:4">
      <c r="A6" s="17" t="s">
        <v>2193</v>
      </c>
      <c r="B6" s="18">
        <v>47.49</v>
      </c>
      <c r="C6" s="18">
        <v>47.49</v>
      </c>
      <c r="D6" s="19"/>
    </row>
    <row r="7" s="2" customFormat="1" ht="43.95" customHeight="1" spans="1:4">
      <c r="A7" s="17" t="s">
        <v>2194</v>
      </c>
      <c r="B7" s="20">
        <v>74.94</v>
      </c>
      <c r="C7" s="20">
        <v>74.94</v>
      </c>
      <c r="D7" s="19"/>
    </row>
    <row r="8" s="2" customFormat="1" ht="43.95" customHeight="1" spans="1:4">
      <c r="A8" s="14" t="s">
        <v>2195</v>
      </c>
      <c r="B8" s="15">
        <f>SUM(B9:B10)</f>
        <v>0</v>
      </c>
      <c r="C8" s="15">
        <f>SUM(C9:C10)</f>
        <v>0</v>
      </c>
      <c r="D8" s="16"/>
    </row>
    <row r="9" s="2" customFormat="1" ht="43.95" customHeight="1" spans="1:4">
      <c r="A9" s="17" t="s">
        <v>2196</v>
      </c>
      <c r="B9" s="18"/>
      <c r="C9" s="18"/>
      <c r="D9" s="19"/>
    </row>
    <row r="10" s="2" customFormat="1" ht="43.95" customHeight="1" spans="1:4">
      <c r="A10" s="21" t="s">
        <v>2194</v>
      </c>
      <c r="B10" s="20"/>
      <c r="C10" s="20"/>
      <c r="D10" s="22"/>
    </row>
    <row r="11" s="2" customFormat="1" ht="40.95" customHeight="1" spans="1:4">
      <c r="A11" s="23" t="s">
        <v>2197</v>
      </c>
      <c r="B11" s="23"/>
      <c r="C11" s="23"/>
      <c r="D11" s="23"/>
    </row>
    <row r="12" s="2" customFormat="1"/>
    <row r="19" ht="15.75" spans="1:1">
      <c r="A19" s="24"/>
    </row>
    <row r="22" ht="15.75" spans="1:1">
      <c r="A22" s="24"/>
    </row>
  </sheetData>
  <mergeCells count="3">
    <mergeCell ref="A1:B1"/>
    <mergeCell ref="A2:D2"/>
    <mergeCell ref="A11:D11"/>
  </mergeCells>
  <printOptions horizontalCentered="1"/>
  <pageMargins left="0.707638888888889" right="0.707638888888889" top="0.751388888888889" bottom="0.751388888888889" header="0.310416666666667" footer="0.310416666666667"/>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62</vt:i4>
      </vt:variant>
    </vt:vector>
  </HeadingPairs>
  <TitlesOfParts>
    <vt:vector size="62" baseType="lpstr">
      <vt:lpstr>封面 </vt:lpstr>
      <vt:lpstr>目录</vt:lpstr>
      <vt:lpstr>1QAI</vt:lpstr>
      <vt:lpstr>2QAE</vt:lpstr>
      <vt:lpstr>3QBI</vt:lpstr>
      <vt:lpstr>4QBE</vt:lpstr>
      <vt:lpstr>5QCI</vt:lpstr>
      <vt:lpstr>6QCE</vt:lpstr>
      <vt:lpstr>7QDI</vt:lpstr>
      <vt:lpstr>8QDE</vt:lpstr>
      <vt:lpstr>9SAI </vt:lpstr>
      <vt:lpstr>10SAE</vt:lpstr>
      <vt:lpstr>11SA平衡</vt:lpstr>
      <vt:lpstr>12SBI</vt:lpstr>
      <vt:lpstr>13SBE</vt:lpstr>
      <vt:lpstr>14平衡</vt:lpstr>
      <vt:lpstr>15SCI</vt:lpstr>
      <vt:lpstr>16SCE</vt:lpstr>
      <vt:lpstr>17平衡</vt:lpstr>
      <vt:lpstr>18SDI</vt:lpstr>
      <vt:lpstr>19SDE</vt:lpstr>
      <vt:lpstr>三、2024年预算草案</vt:lpstr>
      <vt:lpstr>空白</vt:lpstr>
      <vt:lpstr>20</vt:lpstr>
      <vt:lpstr>21</vt:lpstr>
      <vt:lpstr>22</vt:lpstr>
      <vt:lpstr>23</vt:lpstr>
      <vt:lpstr>24</vt:lpstr>
      <vt:lpstr>25</vt:lpstr>
      <vt:lpstr>26SAE本级功能</vt:lpstr>
      <vt:lpstr>27SAE本级经济</vt:lpstr>
      <vt:lpstr>28SAE一般分地</vt:lpstr>
      <vt:lpstr>29SAE专项分地 (2)</vt:lpstr>
      <vt:lpstr>30SAE财力</vt:lpstr>
      <vt:lpstr>31SAE清单</vt:lpstr>
      <vt:lpstr>32SAE三公</vt:lpstr>
      <vt:lpstr>33QBI</vt:lpstr>
      <vt:lpstr>34QBE</vt:lpstr>
      <vt:lpstr>35SBI</vt:lpstr>
      <vt:lpstr>36</vt:lpstr>
      <vt:lpstr>37SA平衡</vt:lpstr>
      <vt:lpstr>38</vt:lpstr>
      <vt:lpstr>39SBE本级功能</vt:lpstr>
      <vt:lpstr>40SBE专项分地</vt:lpstr>
      <vt:lpstr>41QCI</vt:lpstr>
      <vt:lpstr>42QCE</vt:lpstr>
      <vt:lpstr>43SCI</vt:lpstr>
      <vt:lpstr>44SCE</vt:lpstr>
      <vt:lpstr>45SA平衡 (2)</vt:lpstr>
      <vt:lpstr>46SCE转移分地</vt:lpstr>
      <vt:lpstr>47SCE经济</vt:lpstr>
      <vt:lpstr>48QDI</vt:lpstr>
      <vt:lpstr>49QDE</vt:lpstr>
      <vt:lpstr>50SDI</vt:lpstr>
      <vt:lpstr>51SDE</vt:lpstr>
      <vt:lpstr>四、地方政府债务情况</vt:lpstr>
      <vt:lpstr>空白页</vt:lpstr>
      <vt:lpstr>52债务限额余额</vt:lpstr>
      <vt:lpstr>53一般债务余额情况</vt:lpstr>
      <vt:lpstr>54专项债务余额情况表</vt:lpstr>
      <vt:lpstr>55发行及还本付息情况表</vt:lpstr>
      <vt:lpstr>56债务限额提前下达情况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李楠楠</cp:lastModifiedBy>
  <dcterms:created xsi:type="dcterms:W3CDTF">2019-12-27T05:17:00Z</dcterms:created>
  <cp:lastPrinted>2024-01-06T02:58:00Z</cp:lastPrinted>
  <dcterms:modified xsi:type="dcterms:W3CDTF">2024-01-16T01:54:04Z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9D291EE93B294FB89C749C1763236B4D_13</vt:lpwstr>
  </property>
</Properties>
</file>